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chmin/Source/haulmont/project-planning/cost-estimation-service/cost-estimation-service-impl/src/test/resources/"/>
    </mc:Choice>
  </mc:AlternateContent>
  <xr:revisionPtr revIDLastSave="0" documentId="13_ncr:1_{687F172F-1E7F-2841-81B0-EDC1D7B24183}" xr6:coauthVersionLast="47" xr6:coauthVersionMax="47" xr10:uidLastSave="{00000000-0000-0000-0000-000000000000}"/>
  <bookViews>
    <workbookView xWindow="0" yWindow="160" windowWidth="28800" windowHeight="15440" xr2:uid="{00000000-000D-0000-FFFF-FFFF00000000}"/>
  </bookViews>
  <sheets>
    <sheet name="Оценка" sheetId="1" r:id="rId1"/>
    <sheet name="График и ресурсы" sheetId="2" r:id="rId2"/>
    <sheet name="Предположения и ограничения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G27" i="1"/>
  <c r="N27" i="1" s="1"/>
  <c r="U27" i="1" s="1"/>
  <c r="F27" i="1"/>
  <c r="M27" i="1" s="1"/>
  <c r="T27" i="1" s="1"/>
  <c r="E27" i="1"/>
  <c r="L27" i="1" s="1"/>
  <c r="S27" i="1" s="1"/>
  <c r="D27" i="1"/>
  <c r="H27" i="1" l="1"/>
  <c r="I27" i="1" s="1"/>
  <c r="Q27" i="1"/>
  <c r="K27" i="1"/>
  <c r="R27" i="1" l="1"/>
  <c r="O27" i="1"/>
  <c r="V27" i="1" s="1"/>
  <c r="W27" i="1" s="1"/>
  <c r="P27" i="1" l="1"/>
  <c r="J23" i="1" l="1"/>
  <c r="G23" i="1"/>
  <c r="N23" i="1" s="1"/>
  <c r="U23" i="1" s="1"/>
  <c r="F23" i="1"/>
  <c r="M23" i="1" s="1"/>
  <c r="T23" i="1" s="1"/>
  <c r="E23" i="1"/>
  <c r="L23" i="1" s="1"/>
  <c r="S23" i="1" s="1"/>
  <c r="D23" i="1"/>
  <c r="J22" i="1"/>
  <c r="K22" i="1" s="1"/>
  <c r="R22" i="1" s="1"/>
  <c r="G22" i="1"/>
  <c r="N22" i="1" s="1"/>
  <c r="U22" i="1" s="1"/>
  <c r="F22" i="1"/>
  <c r="M22" i="1" s="1"/>
  <c r="T22" i="1" s="1"/>
  <c r="E22" i="1"/>
  <c r="L22" i="1" s="1"/>
  <c r="S22" i="1" s="1"/>
  <c r="D22" i="1"/>
  <c r="H23" i="1" l="1"/>
  <c r="I23" i="1" s="1"/>
  <c r="Q23" i="1"/>
  <c r="O22" i="1"/>
  <c r="V22" i="1" s="1"/>
  <c r="K23" i="1"/>
  <c r="H22" i="1"/>
  <c r="I22" i="1" s="1"/>
  <c r="P22" i="1"/>
  <c r="Q22" i="1"/>
  <c r="W22" i="1" s="1"/>
  <c r="R23" i="1" l="1"/>
  <c r="O23" i="1"/>
  <c r="V23" i="1" s="1"/>
  <c r="W23" i="1" s="1"/>
  <c r="P23" i="1" l="1"/>
  <c r="F15" i="1" l="1"/>
  <c r="M15" i="1" s="1"/>
  <c r="T15" i="1" s="1"/>
  <c r="E15" i="1"/>
  <c r="L15" i="1" s="1"/>
  <c r="S15" i="1" s="1"/>
  <c r="D15" i="1"/>
  <c r="J19" i="1"/>
  <c r="K19" i="1" s="1"/>
  <c r="R19" i="1" s="1"/>
  <c r="G19" i="1"/>
  <c r="N19" i="1" s="1"/>
  <c r="U19" i="1" s="1"/>
  <c r="F19" i="1"/>
  <c r="M19" i="1" s="1"/>
  <c r="T19" i="1" s="1"/>
  <c r="E19" i="1"/>
  <c r="L19" i="1" s="1"/>
  <c r="S19" i="1" s="1"/>
  <c r="D19" i="1"/>
  <c r="J18" i="1"/>
  <c r="K18" i="1" s="1"/>
  <c r="R18" i="1" s="1"/>
  <c r="G18" i="1"/>
  <c r="N18" i="1" s="1"/>
  <c r="U18" i="1" s="1"/>
  <c r="F18" i="1"/>
  <c r="M18" i="1" s="1"/>
  <c r="T18" i="1" s="1"/>
  <c r="E18" i="1"/>
  <c r="L18" i="1" s="1"/>
  <c r="S18" i="1" s="1"/>
  <c r="D18" i="1"/>
  <c r="H10" i="1"/>
  <c r="I10" i="1" s="1"/>
  <c r="U12" i="1"/>
  <c r="T12" i="1"/>
  <c r="R12" i="1"/>
  <c r="L38" i="1"/>
  <c r="S38" i="1" s="1"/>
  <c r="J38" i="1"/>
  <c r="H38" i="1"/>
  <c r="I38" i="1" s="1"/>
  <c r="L39" i="1"/>
  <c r="S39" i="1" s="1"/>
  <c r="J39" i="1"/>
  <c r="H39" i="1"/>
  <c r="I39" i="1" s="1"/>
  <c r="L37" i="1"/>
  <c r="S37" i="1" s="1"/>
  <c r="J37" i="1"/>
  <c r="H37" i="1"/>
  <c r="I37" i="1" s="1"/>
  <c r="H36" i="1"/>
  <c r="I36" i="1" s="1"/>
  <c r="H34" i="1"/>
  <c r="I34" i="1" s="1"/>
  <c r="H12" i="1"/>
  <c r="I12" i="1" s="1"/>
  <c r="H11" i="1"/>
  <c r="I11" i="1" s="1"/>
  <c r="J35" i="1"/>
  <c r="G35" i="1"/>
  <c r="N35" i="1" s="1"/>
  <c r="U35" i="1" s="1"/>
  <c r="F35" i="1"/>
  <c r="M35" i="1" s="1"/>
  <c r="T35" i="1" s="1"/>
  <c r="E35" i="1"/>
  <c r="L35" i="1" s="1"/>
  <c r="S35" i="1" s="1"/>
  <c r="D35" i="1"/>
  <c r="J33" i="1"/>
  <c r="G33" i="1"/>
  <c r="N33" i="1" s="1"/>
  <c r="U33" i="1" s="1"/>
  <c r="F33" i="1"/>
  <c r="M33" i="1" s="1"/>
  <c r="T33" i="1" s="1"/>
  <c r="E33" i="1"/>
  <c r="L33" i="1" s="1"/>
  <c r="S33" i="1" s="1"/>
  <c r="D33" i="1"/>
  <c r="L36" i="1"/>
  <c r="S36" i="1" s="1"/>
  <c r="J36" i="1"/>
  <c r="G31" i="1"/>
  <c r="N31" i="1" s="1"/>
  <c r="U31" i="1" s="1"/>
  <c r="F31" i="1"/>
  <c r="M31" i="1" s="1"/>
  <c r="T31" i="1" s="1"/>
  <c r="G30" i="1"/>
  <c r="G26" i="1"/>
  <c r="N26" i="1" s="1"/>
  <c r="U26" i="1" s="1"/>
  <c r="F26" i="1"/>
  <c r="M26" i="1" s="1"/>
  <c r="T26" i="1" s="1"/>
  <c r="G16" i="1"/>
  <c r="N16" i="1" s="1"/>
  <c r="U16" i="1" s="1"/>
  <c r="F16" i="1"/>
  <c r="M16" i="1" s="1"/>
  <c r="T16" i="1" s="1"/>
  <c r="G15" i="1"/>
  <c r="N15" i="1" s="1"/>
  <c r="U15" i="1" s="1"/>
  <c r="L34" i="1"/>
  <c r="S34" i="1" s="1"/>
  <c r="L12" i="1"/>
  <c r="S12" i="1" s="1"/>
  <c r="L11" i="1"/>
  <c r="S11" i="1" s="1"/>
  <c r="L10" i="1"/>
  <c r="S10" i="1" s="1"/>
  <c r="J26" i="1"/>
  <c r="Q26" i="1" s="1"/>
  <c r="E26" i="1"/>
  <c r="D26" i="1"/>
  <c r="J34" i="1"/>
  <c r="J31" i="1"/>
  <c r="J30" i="1"/>
  <c r="J16" i="1"/>
  <c r="J12" i="1"/>
  <c r="J15" i="1"/>
  <c r="E31" i="1"/>
  <c r="L31" i="1" s="1"/>
  <c r="S31" i="1" s="1"/>
  <c r="E30" i="1"/>
  <c r="L30" i="1" s="1"/>
  <c r="S30" i="1" s="1"/>
  <c r="E16" i="1"/>
  <c r="L16" i="1" s="1"/>
  <c r="S16" i="1" s="1"/>
  <c r="D31" i="1"/>
  <c r="D30" i="1"/>
  <c r="D16" i="1"/>
  <c r="P20" i="1"/>
  <c r="R11" i="1"/>
  <c r="J11" i="1"/>
  <c r="R10" i="1"/>
  <c r="J10" i="1"/>
  <c r="C3" i="1"/>
  <c r="C4" i="1" s="1"/>
  <c r="C5" i="1" s="1"/>
  <c r="H15" i="1" l="1"/>
  <c r="O19" i="1"/>
  <c r="V19" i="1" s="1"/>
  <c r="Q19" i="1"/>
  <c r="J3" i="1"/>
  <c r="J4" i="1" s="1"/>
  <c r="J5" i="1" s="1"/>
  <c r="H19" i="1"/>
  <c r="I19" i="1" s="1"/>
  <c r="H18" i="1"/>
  <c r="I18" i="1" s="1"/>
  <c r="O18" i="1"/>
  <c r="V18" i="1" s="1"/>
  <c r="D3" i="1"/>
  <c r="D4" i="1" s="1"/>
  <c r="D5" i="1" s="1"/>
  <c r="Q18" i="1"/>
  <c r="H26" i="1"/>
  <c r="I26" i="1" s="1"/>
  <c r="H35" i="1"/>
  <c r="I35" i="1" s="1"/>
  <c r="H16" i="1"/>
  <c r="I16" i="1" s="1"/>
  <c r="H33" i="1"/>
  <c r="E3" i="1"/>
  <c r="E4" i="1" s="1"/>
  <c r="E5" i="1" s="1"/>
  <c r="H30" i="1"/>
  <c r="I30" i="1" s="1"/>
  <c r="H31" i="1"/>
  <c r="I31" i="1" s="1"/>
  <c r="O12" i="1"/>
  <c r="V12" i="1" s="1"/>
  <c r="Q12" i="1"/>
  <c r="Q38" i="1"/>
  <c r="K38" i="1"/>
  <c r="Q39" i="1"/>
  <c r="K39" i="1"/>
  <c r="Q37" i="1"/>
  <c r="K37" i="1"/>
  <c r="O11" i="1"/>
  <c r="V11" i="1" s="1"/>
  <c r="O10" i="1"/>
  <c r="V10" i="1" s="1"/>
  <c r="Q15" i="1"/>
  <c r="Q35" i="1"/>
  <c r="K35" i="1"/>
  <c r="O35" i="1" s="1"/>
  <c r="I33" i="1"/>
  <c r="Q33" i="1"/>
  <c r="K33" i="1"/>
  <c r="O33" i="1" s="1"/>
  <c r="Q36" i="1"/>
  <c r="K36" i="1"/>
  <c r="O36" i="1" s="1"/>
  <c r="F3" i="1"/>
  <c r="F4" i="1" s="1"/>
  <c r="F5" i="1" s="1"/>
  <c r="M30" i="1"/>
  <c r="G3" i="1"/>
  <c r="G4" i="1" s="1"/>
  <c r="G5" i="1" s="1"/>
  <c r="N30" i="1"/>
  <c r="Q16" i="1"/>
  <c r="K16" i="1"/>
  <c r="O16" i="1" s="1"/>
  <c r="Q30" i="1"/>
  <c r="K30" i="1"/>
  <c r="Q31" i="1"/>
  <c r="K31" i="1"/>
  <c r="O31" i="1" s="1"/>
  <c r="Q34" i="1"/>
  <c r="K34" i="1"/>
  <c r="O34" i="1" s="1"/>
  <c r="L26" i="1"/>
  <c r="S26" i="1" s="1"/>
  <c r="K26" i="1"/>
  <c r="K15" i="1"/>
  <c r="Q10" i="1"/>
  <c r="Q11" i="1"/>
  <c r="W19" i="1" l="1"/>
  <c r="W18" i="1"/>
  <c r="P19" i="1"/>
  <c r="P18" i="1"/>
  <c r="W12" i="1"/>
  <c r="O30" i="1"/>
  <c r="O26" i="1"/>
  <c r="V26" i="1" s="1"/>
  <c r="R26" i="1"/>
  <c r="R38" i="1"/>
  <c r="O38" i="1"/>
  <c r="R39" i="1"/>
  <c r="O39" i="1"/>
  <c r="R37" i="1"/>
  <c r="O37" i="1"/>
  <c r="R15" i="1"/>
  <c r="O15" i="1"/>
  <c r="V15" i="1" s="1"/>
  <c r="R35" i="1"/>
  <c r="R33" i="1"/>
  <c r="R36" i="1"/>
  <c r="N3" i="1"/>
  <c r="N4" i="1" s="1"/>
  <c r="N5" i="1" s="1"/>
  <c r="U30" i="1"/>
  <c r="U3" i="1" s="1"/>
  <c r="U4" i="1" s="1"/>
  <c r="U5" i="1" s="1"/>
  <c r="M3" i="1"/>
  <c r="M4" i="1" s="1"/>
  <c r="M5" i="1" s="1"/>
  <c r="T30" i="1"/>
  <c r="T3" i="1" s="1"/>
  <c r="L3" i="1"/>
  <c r="L4" i="1" s="1"/>
  <c r="L5" i="1" s="1"/>
  <c r="S3" i="1"/>
  <c r="B2" i="2" s="1"/>
  <c r="R34" i="1"/>
  <c r="V34" i="1"/>
  <c r="R31" i="1"/>
  <c r="V31" i="1"/>
  <c r="R30" i="1"/>
  <c r="V30" i="1"/>
  <c r="R16" i="1"/>
  <c r="V16" i="1"/>
  <c r="P34" i="1"/>
  <c r="K3" i="1"/>
  <c r="K4" i="1" s="1"/>
  <c r="K5" i="1" s="1"/>
  <c r="H3" i="1"/>
  <c r="H4" i="1" s="1"/>
  <c r="H5" i="1" s="1"/>
  <c r="I15" i="1"/>
  <c r="I3" i="1" s="1"/>
  <c r="I4" i="1" s="1"/>
  <c r="I5" i="1" s="1"/>
  <c r="P12" i="1"/>
  <c r="P11" i="1"/>
  <c r="W11" i="1"/>
  <c r="P10" i="1"/>
  <c r="W10" i="1"/>
  <c r="Q3" i="1"/>
  <c r="W26" i="1" l="1"/>
  <c r="R3" i="1"/>
  <c r="R4" i="1" s="1"/>
  <c r="R5" i="1" s="1"/>
  <c r="O3" i="1"/>
  <c r="O4" i="1" s="1"/>
  <c r="O5" i="1" s="1"/>
  <c r="W34" i="1"/>
  <c r="V38" i="1"/>
  <c r="W38" i="1" s="1"/>
  <c r="P38" i="1"/>
  <c r="V39" i="1"/>
  <c r="W39" i="1" s="1"/>
  <c r="P39" i="1"/>
  <c r="V37" i="1"/>
  <c r="W37" i="1" s="1"/>
  <c r="P37" i="1"/>
  <c r="Q4" i="1"/>
  <c r="Q5" i="1" s="1"/>
  <c r="C2" i="2"/>
  <c r="C3" i="2" s="1"/>
  <c r="C5" i="2" s="1"/>
  <c r="S4" i="1"/>
  <c r="S5" i="1" s="1"/>
  <c r="B3" i="2"/>
  <c r="B5" i="2" s="1"/>
  <c r="T4" i="1"/>
  <c r="T5" i="1" s="1"/>
  <c r="E2" i="2"/>
  <c r="E3" i="2" s="1"/>
  <c r="E5" i="2" s="1"/>
  <c r="V35" i="1"/>
  <c r="W35" i="1" s="1"/>
  <c r="P35" i="1"/>
  <c r="V33" i="1"/>
  <c r="W33" i="1" s="1"/>
  <c r="P33" i="1"/>
  <c r="V36" i="1"/>
  <c r="W36" i="1" s="1"/>
  <c r="P36" i="1"/>
  <c r="P26" i="1"/>
  <c r="P15" i="1"/>
  <c r="W16" i="1"/>
  <c r="P16" i="1"/>
  <c r="W30" i="1"/>
  <c r="P30" i="1"/>
  <c r="W31" i="1"/>
  <c r="P31" i="1"/>
  <c r="D2" i="2" l="1"/>
  <c r="D3" i="2" s="1"/>
  <c r="D5" i="2" s="1"/>
  <c r="P3" i="1"/>
  <c r="P4" i="1" s="1"/>
  <c r="P5" i="1" s="1"/>
  <c r="W15" i="1"/>
  <c r="W3" i="1" s="1"/>
  <c r="W4" i="1" s="1"/>
  <c r="W5" i="1" s="1"/>
  <c r="V3" i="1"/>
  <c r="V4" i="1" s="1"/>
  <c r="V5" i="1" s="1"/>
</calcChain>
</file>

<file path=xl/sharedStrings.xml><?xml version="1.0" encoding="utf-8"?>
<sst xmlns="http://schemas.openxmlformats.org/spreadsheetml/2006/main" count="112" uniqueCount="71">
  <si>
    <t>Не отправлять в таком виде!</t>
  </si>
  <si>
    <t>Всего, часов</t>
  </si>
  <si>
    <r>
      <rPr>
        <b/>
        <sz val="10"/>
        <rFont val="Arial"/>
        <family val="2"/>
      </rPr>
      <t xml:space="preserve">Всего, рублей </t>
    </r>
    <r>
      <rPr>
        <b/>
        <sz val="10"/>
        <color rgb="FFFF0000"/>
        <rFont val="Arial"/>
        <family val="2"/>
      </rPr>
      <t>без НДС</t>
    </r>
  </si>
  <si>
    <t>Всего, рублей с НДС 20%</t>
  </si>
  <si>
    <t>Первичная оценка</t>
  </si>
  <si>
    <t>Оценка с риском</t>
  </si>
  <si>
    <t>Оценка округленная</t>
  </si>
  <si>
    <t>Функциональность</t>
  </si>
  <si>
    <t>Разработка</t>
  </si>
  <si>
    <t>Тестирование</t>
  </si>
  <si>
    <t>Анализ</t>
  </si>
  <si>
    <t>Devops</t>
  </si>
  <si>
    <t>TM</t>
  </si>
  <si>
    <t>Управление</t>
  </si>
  <si>
    <t>Всего</t>
  </si>
  <si>
    <t>Риск</t>
  </si>
  <si>
    <t>QA</t>
  </si>
  <si>
    <t>BA</t>
  </si>
  <si>
    <t>PM</t>
  </si>
  <si>
    <t>Ставка (рублей за человеко-час)</t>
  </si>
  <si>
    <t>Обследование</t>
  </si>
  <si>
    <t>Техническая спецификация</t>
  </si>
  <si>
    <t>Проектирование</t>
  </si>
  <si>
    <t>Модуль1</t>
  </si>
  <si>
    <t>Модуль2</t>
  </si>
  <si>
    <t>Интеграции</t>
  </si>
  <si>
    <t>Отчеты</t>
  </si>
  <si>
    <t>Доставка</t>
  </si>
  <si>
    <t>Развертывание и настройка мониторинга</t>
  </si>
  <si>
    <t>Настройка прав доступа</t>
  </si>
  <si>
    <t>Нагрузочное тестирование</t>
  </si>
  <si>
    <t>Обучениe</t>
  </si>
  <si>
    <t>Опытная эксплуатация</t>
  </si>
  <si>
    <t>Документация (?ГОСТ 34?)</t>
  </si>
  <si>
    <t>Техподдержка</t>
  </si>
  <si>
    <t>ПСИ</t>
  </si>
  <si>
    <t>Совещания (Гос)</t>
  </si>
  <si>
    <t>Dev</t>
  </si>
  <si>
    <t>Часов</t>
  </si>
  <si>
    <t>ЧеловекоМесяцев</t>
  </si>
  <si>
    <t>Команда</t>
  </si>
  <si>
    <t>КомандоМесяцев</t>
  </si>
  <si>
    <t>Месяц 1</t>
  </si>
  <si>
    <t>Месяц 2</t>
  </si>
  <si>
    <t>Месяц 3</t>
  </si>
  <si>
    <t>Месяц 4</t>
  </si>
  <si>
    <t>Месяц 5</t>
  </si>
  <si>
    <t>Месяц 6</t>
  </si>
  <si>
    <t>Месяц 7</t>
  </si>
  <si>
    <t>Развертывание</t>
  </si>
  <si>
    <t>Обучение</t>
  </si>
  <si>
    <t>Руководитель проекта</t>
  </si>
  <si>
    <t>Бизнес-аналитик</t>
  </si>
  <si>
    <t>Технический лидер</t>
  </si>
  <si>
    <t>TL</t>
  </si>
  <si>
    <t>Разработчик 1 (Back)</t>
  </si>
  <si>
    <t>Dev1</t>
  </si>
  <si>
    <t>Разработчик 2 (Front)</t>
  </si>
  <si>
    <t>Тестировщик</t>
  </si>
  <si>
    <t>Технический писатель</t>
  </si>
  <si>
    <t>TW</t>
  </si>
  <si>
    <r>
      <t xml:space="preserve">Система будет разработана на основе платформы CUBA. Для всех экранов будет использоваться одна из подерживаемых в платформе тем оформления с возможностью кастомизации цвета элементов. См. </t>
    </r>
    <r>
      <rPr>
        <u/>
        <sz val="11"/>
        <color rgb="FF1155CC"/>
        <rFont val="Calibri"/>
        <family val="2"/>
      </rPr>
      <t>https://www.cuba-platform.com/marketplace/helium/</t>
    </r>
  </si>
  <si>
    <t>Документация будет разработана в объеме: 
-Устав проекта
-ЧТЗ
-Руководство пользователя
-Руководство администратора
-ПМИ</t>
  </si>
  <si>
    <t>Обучение ...</t>
  </si>
  <si>
    <t>В интеграция с Active Directory предполагается поддержка одного домена без синхронизации пользователей и групп</t>
  </si>
  <si>
    <t>Фича1</t>
  </si>
  <si>
    <t>Фича2</t>
  </si>
  <si>
    <t>Система1</t>
  </si>
  <si>
    <t>Система2</t>
  </si>
  <si>
    <t>Отчет1</t>
  </si>
  <si>
    <t>Отчет2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</si>
</sst>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</font>
    <font>
      <b/>
      <sz val="18"/>
      <color rgb="FFFF0000"/>
      <name val="Arial"/>
      <family val="2"/>
    </font>
    <font>
      <b/>
      <sz val="14"/>
      <name val="Arial"/>
      <family val="2"/>
    </font>
    <font>
      <b/>
      <sz val="14"/>
      <name val="Calibri"/>
      <family val="2"/>
    </font>
    <font>
      <sz val="11"/>
      <name val="Calibri"/>
      <family val="2"/>
    </font>
    <font>
      <b/>
      <sz val="10"/>
      <name val="Arial"/>
      <family val="2"/>
    </font>
    <font>
      <sz val="11"/>
      <color rgb="FFFF0000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i/>
      <sz val="11"/>
      <color rgb="FF000000"/>
      <name val="Calibri"/>
      <family val="2"/>
    </font>
    <font>
      <b/>
      <i/>
      <sz val="11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b/>
      <sz val="10"/>
      <color rgb="FFFF0000"/>
      <name val="Arial"/>
      <family val="2"/>
    </font>
    <font>
      <u/>
      <sz val="11"/>
      <color rgb="FF1155CC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2" xfId="0" applyBorder="1"/>
    <xf numFmtId="4" fontId="6" fillId="2" borderId="2" xfId="0" applyNumberFormat="1" applyFont="1" applyFill="1" applyBorder="1"/>
    <xf numFmtId="4" fontId="6" fillId="3" borderId="2" xfId="0" applyNumberFormat="1" applyFont="1" applyFill="1" applyBorder="1"/>
    <xf numFmtId="4" fontId="6" fillId="4" borderId="3" xfId="0" applyNumberFormat="1" applyFont="1" applyFill="1" applyBorder="1"/>
    <xf numFmtId="0" fontId="7" fillId="0" borderId="0" xfId="0" applyFont="1"/>
    <xf numFmtId="0" fontId="8" fillId="0" borderId="0" xfId="0" applyFont="1"/>
    <xf numFmtId="4" fontId="6" fillId="0" borderId="5" xfId="0" applyNumberFormat="1" applyFont="1" applyBorder="1"/>
    <xf numFmtId="4" fontId="6" fillId="2" borderId="5" xfId="0" applyNumberFormat="1" applyFont="1" applyFill="1" applyBorder="1"/>
    <xf numFmtId="4" fontId="6" fillId="3" borderId="5" xfId="0" applyNumberFormat="1" applyFont="1" applyFill="1" applyBorder="1"/>
    <xf numFmtId="4" fontId="6" fillId="4" borderId="6" xfId="0" applyNumberFormat="1" applyFont="1" applyFill="1" applyBorder="1"/>
    <xf numFmtId="4" fontId="6" fillId="0" borderId="8" xfId="0" applyNumberFormat="1" applyFont="1" applyBorder="1"/>
    <xf numFmtId="4" fontId="6" fillId="2" borderId="8" xfId="0" applyNumberFormat="1" applyFont="1" applyFill="1" applyBorder="1"/>
    <xf numFmtId="4" fontId="6" fillId="3" borderId="8" xfId="0" applyNumberFormat="1" applyFont="1" applyFill="1" applyBorder="1"/>
    <xf numFmtId="4" fontId="6" fillId="4" borderId="9" xfId="0" applyNumberFormat="1" applyFont="1" applyFill="1" applyBorder="1"/>
    <xf numFmtId="0" fontId="2" fillId="0" borderId="11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3" xfId="0" applyFont="1" applyBorder="1"/>
    <xf numFmtId="0" fontId="0" fillId="2" borderId="15" xfId="0" applyFill="1" applyBorder="1"/>
    <xf numFmtId="0" fontId="0" fillId="0" borderId="5" xfId="0" applyBorder="1"/>
    <xf numFmtId="0" fontId="0" fillId="0" borderId="16" xfId="0" applyBorder="1"/>
    <xf numFmtId="0" fontId="0" fillId="4" borderId="6" xfId="0" applyFill="1" applyBorder="1"/>
    <xf numFmtId="0" fontId="4" fillId="0" borderId="0" xfId="0" applyFont="1"/>
    <xf numFmtId="0" fontId="0" fillId="3" borderId="15" xfId="0" applyFill="1" applyBorder="1"/>
    <xf numFmtId="0" fontId="4" fillId="0" borderId="0" xfId="0" applyFont="1" applyAlignment="1">
      <alignment horizontal="right"/>
    </xf>
    <xf numFmtId="0" fontId="10" fillId="0" borderId="0" xfId="0" applyFont="1"/>
    <xf numFmtId="0" fontId="0" fillId="0" borderId="14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4" fontId="6" fillId="0" borderId="0" xfId="0" applyNumberFormat="1" applyFont="1"/>
    <xf numFmtId="0" fontId="12" fillId="0" borderId="0" xfId="0" applyFont="1"/>
    <xf numFmtId="0" fontId="4" fillId="0" borderId="5" xfId="0" applyFont="1" applyBorder="1"/>
    <xf numFmtId="0" fontId="4" fillId="5" borderId="5" xfId="0" applyFont="1" applyFill="1" applyBorder="1"/>
    <xf numFmtId="0" fontId="13" fillId="0" borderId="5" xfId="0" applyFont="1" applyBorder="1"/>
    <xf numFmtId="0" fontId="14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6" borderId="0" xfId="0" applyFont="1" applyFill="1" applyAlignment="1">
      <alignment wrapText="1"/>
    </xf>
    <xf numFmtId="0" fontId="11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0" fillId="0" borderId="10" xfId="0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0" fillId="0" borderId="10" xfId="0" applyBorder="1" applyAlignment="1">
      <alignment wrapText="1"/>
    </xf>
    <xf numFmtId="0" fontId="9" fillId="0" borderId="10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17" fillId="0" borderId="10" xfId="0" applyFont="1" applyBorder="1" applyAlignment="1">
      <alignment horizontal="left" vertical="center" wrapText="1"/>
    </xf>
    <xf numFmtId="0" fontId="9" fillId="7" borderId="10" xfId="0" applyFont="1" applyFill="1" applyBorder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13" fillId="0" borderId="10" xfId="0" applyFont="1" applyBorder="1" applyAlignment="1">
      <alignment horizontal="center"/>
    </xf>
    <xf numFmtId="0" fontId="4" fillId="0" borderId="1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ba-platform.com/marketplace/heliu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80"/>
  <sheetViews>
    <sheetView tabSelected="1" topLeftCell="A6" workbookViewId="0">
      <selection activeCell="A15" sqref="A15"/>
    </sheetView>
  </sheetViews>
  <sheetFormatPr baseColWidth="10" defaultColWidth="17.33203125" defaultRowHeight="15" customHeight="1" outlineLevelCol="1" x14ac:dyDescent="0.2"/>
  <cols>
    <col min="1" max="1" width="39" style="59" customWidth="1"/>
    <col min="2" max="2" width="1.5" customWidth="1"/>
    <col min="3" max="3" width="18.33203125" customWidth="1"/>
    <col min="4" max="4" width="20.5" customWidth="1"/>
    <col min="5" max="8" width="17.5" customWidth="1"/>
    <col min="9" max="9" width="14.1640625" customWidth="1" collapsed="1"/>
    <col min="10" max="10" width="18" hidden="1" customWidth="1" outlineLevel="1"/>
    <col min="11" max="11" width="20.5" hidden="1" customWidth="1" outlineLevel="1"/>
    <col min="12" max="15" width="17.5" hidden="1" customWidth="1" outlineLevel="1"/>
    <col min="16" max="16" width="13.83203125" customWidth="1" collapsed="1"/>
    <col min="17" max="17" width="16.5" hidden="1" customWidth="1" outlineLevel="1"/>
    <col min="18" max="18" width="19.83203125" hidden="1" customWidth="1" outlineLevel="1"/>
    <col min="19" max="21" width="11" hidden="1" customWidth="1" outlineLevel="1"/>
    <col min="22" max="22" width="17.1640625" hidden="1" customWidth="1" outlineLevel="1"/>
    <col min="23" max="23" width="12.1640625" customWidth="1"/>
    <col min="24" max="24" width="10.83203125" customWidth="1"/>
    <col min="25" max="29" width="11.5" customWidth="1"/>
    <col min="30" max="30" width="45" customWidth="1"/>
    <col min="31" max="31" width="8.6640625" customWidth="1"/>
    <col min="32" max="32" width="20.1640625" customWidth="1"/>
    <col min="33" max="33" width="8.6640625" customWidth="1"/>
    <col min="34" max="34" width="6.83203125" customWidth="1"/>
    <col min="35" max="35" width="8.5" customWidth="1"/>
    <col min="36" max="51" width="8.6640625" customWidth="1"/>
  </cols>
  <sheetData>
    <row r="1" spans="1:34" ht="30" customHeight="1" x14ac:dyDescent="0.2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F1" s="2"/>
      <c r="AG1" s="27"/>
      <c r="AH1" s="27"/>
    </row>
    <row r="2" spans="1:34" ht="18" customHeight="1" x14ac:dyDescent="0.25">
      <c r="A2" s="46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1"/>
      <c r="Y2" s="1"/>
      <c r="Z2" s="1"/>
      <c r="AA2" s="1"/>
      <c r="AB2" s="1"/>
      <c r="AC2" s="1"/>
      <c r="AD2" s="1"/>
      <c r="AF2" s="2"/>
      <c r="AG2" s="27"/>
      <c r="AH2" s="27"/>
    </row>
    <row r="3" spans="1:34" x14ac:dyDescent="0.2">
      <c r="A3" s="47" t="s">
        <v>1</v>
      </c>
      <c r="B3" s="3"/>
      <c r="C3" s="3">
        <f t="shared" ref="C3:W3" si="0">SUM(C9:C910)</f>
        <v>1080</v>
      </c>
      <c r="D3" s="3">
        <f t="shared" si="0"/>
        <v>276</v>
      </c>
      <c r="E3" s="3">
        <f t="shared" si="0"/>
        <v>922</v>
      </c>
      <c r="F3" s="3">
        <f t="shared" ref="F3:G3" si="1">SUM(F9:F910)</f>
        <v>146</v>
      </c>
      <c r="G3" s="3">
        <f t="shared" si="1"/>
        <v>92</v>
      </c>
      <c r="H3" s="3">
        <f t="shared" si="0"/>
        <v>378.5</v>
      </c>
      <c r="I3" s="4">
        <f t="shared" si="0"/>
        <v>2894.5</v>
      </c>
      <c r="J3" s="3">
        <f t="shared" si="0"/>
        <v>1404</v>
      </c>
      <c r="K3" s="3">
        <f t="shared" si="0"/>
        <v>389.5</v>
      </c>
      <c r="L3" s="3">
        <f t="shared" si="0"/>
        <v>1198.5</v>
      </c>
      <c r="M3" s="3">
        <f t="shared" ref="M3:N3" si="2">SUM(M9:M910)</f>
        <v>189</v>
      </c>
      <c r="N3" s="3">
        <f t="shared" si="2"/>
        <v>119.5</v>
      </c>
      <c r="O3" s="3">
        <f t="shared" si="0"/>
        <v>495</v>
      </c>
      <c r="P3" s="5">
        <f t="shared" si="0"/>
        <v>3795.5</v>
      </c>
      <c r="Q3" s="3">
        <f t="shared" si="0"/>
        <v>1425</v>
      </c>
      <c r="R3" s="3">
        <f t="shared" si="0"/>
        <v>407</v>
      </c>
      <c r="S3" s="3">
        <f t="shared" si="0"/>
        <v>1241</v>
      </c>
      <c r="T3" s="3">
        <f t="shared" ref="T3:U3" si="3">SUM(T9:T910)</f>
        <v>205</v>
      </c>
      <c r="U3" s="3">
        <f t="shared" si="3"/>
        <v>141</v>
      </c>
      <c r="V3" s="3">
        <f t="shared" si="0"/>
        <v>529</v>
      </c>
      <c r="W3" s="6">
        <f t="shared" si="0"/>
        <v>3948</v>
      </c>
      <c r="X3" s="7"/>
      <c r="Y3" s="8"/>
      <c r="Z3" s="8"/>
      <c r="AA3" s="8"/>
      <c r="AB3" s="8"/>
      <c r="AC3" s="8"/>
      <c r="AD3" s="8"/>
    </row>
    <row r="4" spans="1:34" x14ac:dyDescent="0.2">
      <c r="A4" s="48" t="s">
        <v>2</v>
      </c>
      <c r="B4" s="9"/>
      <c r="C4" s="9">
        <f t="shared" ref="C4:W4" si="4">C3*$AD$8</f>
        <v>3024000</v>
      </c>
      <c r="D4" s="9">
        <f t="shared" si="4"/>
        <v>772800</v>
      </c>
      <c r="E4" s="9">
        <f t="shared" si="4"/>
        <v>2581600</v>
      </c>
      <c r="F4" s="9">
        <f t="shared" ref="F4:G4" si="5">F3*$AD$8</f>
        <v>408800</v>
      </c>
      <c r="G4" s="9">
        <f t="shared" si="5"/>
        <v>257600</v>
      </c>
      <c r="H4" s="9">
        <f t="shared" si="4"/>
        <v>1059800</v>
      </c>
      <c r="I4" s="10">
        <f t="shared" si="4"/>
        <v>8104600</v>
      </c>
      <c r="J4" s="9">
        <f t="shared" si="4"/>
        <v>3931200</v>
      </c>
      <c r="K4" s="9">
        <f t="shared" si="4"/>
        <v>1090600</v>
      </c>
      <c r="L4" s="9">
        <f t="shared" si="4"/>
        <v>3355800</v>
      </c>
      <c r="M4" s="9">
        <f t="shared" ref="M4:N4" si="6">M3*$AD$8</f>
        <v>529200</v>
      </c>
      <c r="N4" s="9">
        <f t="shared" si="6"/>
        <v>334600</v>
      </c>
      <c r="O4" s="9">
        <f t="shared" si="4"/>
        <v>1386000</v>
      </c>
      <c r="P4" s="11">
        <f t="shared" si="4"/>
        <v>10627400</v>
      </c>
      <c r="Q4" s="9">
        <f t="shared" si="4"/>
        <v>3990000</v>
      </c>
      <c r="R4" s="9">
        <f t="shared" si="4"/>
        <v>1139600</v>
      </c>
      <c r="S4" s="9">
        <f t="shared" si="4"/>
        <v>3474800</v>
      </c>
      <c r="T4" s="9">
        <f t="shared" ref="T4:U4" si="7">T3*$AD$8</f>
        <v>574000</v>
      </c>
      <c r="U4" s="9">
        <f t="shared" si="7"/>
        <v>394800</v>
      </c>
      <c r="V4" s="9">
        <f t="shared" si="4"/>
        <v>1481200</v>
      </c>
      <c r="W4" s="12">
        <f t="shared" si="4"/>
        <v>11054400</v>
      </c>
      <c r="X4" s="7"/>
      <c r="Y4" s="7"/>
      <c r="Z4" s="7"/>
      <c r="AA4" s="7"/>
      <c r="AB4" s="7"/>
      <c r="AC4" s="7"/>
      <c r="AD4" s="7"/>
    </row>
    <row r="5" spans="1:34" x14ac:dyDescent="0.2">
      <c r="A5" s="49" t="s">
        <v>3</v>
      </c>
      <c r="B5" s="13"/>
      <c r="C5" s="13">
        <f t="shared" ref="C5:W5" si="8">C4*1.2</f>
        <v>3628800</v>
      </c>
      <c r="D5" s="13">
        <f t="shared" si="8"/>
        <v>927360</v>
      </c>
      <c r="E5" s="13">
        <f t="shared" si="8"/>
        <v>3097920</v>
      </c>
      <c r="F5" s="13">
        <f t="shared" ref="F5:G5" si="9">F4*1.2</f>
        <v>490560</v>
      </c>
      <c r="G5" s="13">
        <f t="shared" si="9"/>
        <v>309120</v>
      </c>
      <c r="H5" s="13">
        <f t="shared" si="8"/>
        <v>1271760</v>
      </c>
      <c r="I5" s="14">
        <f t="shared" si="8"/>
        <v>9725520</v>
      </c>
      <c r="J5" s="13">
        <f t="shared" si="8"/>
        <v>4717440</v>
      </c>
      <c r="K5" s="13">
        <f t="shared" si="8"/>
        <v>1308720</v>
      </c>
      <c r="L5" s="13">
        <f t="shared" si="8"/>
        <v>4026960</v>
      </c>
      <c r="M5" s="13">
        <f t="shared" ref="M5:N5" si="10">M4*1.2</f>
        <v>635040</v>
      </c>
      <c r="N5" s="13">
        <f t="shared" si="10"/>
        <v>401520</v>
      </c>
      <c r="O5" s="13">
        <f t="shared" si="8"/>
        <v>1663200</v>
      </c>
      <c r="P5" s="15">
        <f t="shared" si="8"/>
        <v>12752880</v>
      </c>
      <c r="Q5" s="13">
        <f t="shared" si="8"/>
        <v>4788000</v>
      </c>
      <c r="R5" s="13">
        <f t="shared" si="8"/>
        <v>1367520</v>
      </c>
      <c r="S5" s="13">
        <f t="shared" si="8"/>
        <v>4169760</v>
      </c>
      <c r="T5" s="13">
        <f t="shared" ref="T5:U5" si="11">T4*1.2</f>
        <v>688800</v>
      </c>
      <c r="U5" s="13">
        <f t="shared" si="11"/>
        <v>473760</v>
      </c>
      <c r="V5" s="13">
        <f t="shared" si="8"/>
        <v>1777440</v>
      </c>
      <c r="W5" s="16">
        <f t="shared" si="8"/>
        <v>13265280</v>
      </c>
    </row>
    <row r="6" spans="1:34" ht="18" customHeight="1" x14ac:dyDescent="0.25">
      <c r="A6" s="46"/>
      <c r="B6" s="45"/>
      <c r="C6" s="64" t="s">
        <v>4</v>
      </c>
      <c r="D6" s="63"/>
      <c r="E6" s="63"/>
      <c r="F6" s="63"/>
      <c r="G6" s="63"/>
      <c r="H6" s="63"/>
      <c r="I6" s="63"/>
      <c r="J6" s="64" t="s">
        <v>5</v>
      </c>
      <c r="K6" s="63"/>
      <c r="L6" s="63"/>
      <c r="M6" s="63"/>
      <c r="N6" s="63"/>
      <c r="O6" s="63"/>
      <c r="P6" s="63"/>
      <c r="Q6" s="64" t="s">
        <v>6</v>
      </c>
      <c r="R6" s="63"/>
      <c r="S6" s="63"/>
      <c r="T6" s="63"/>
      <c r="U6" s="63"/>
      <c r="V6" s="63"/>
      <c r="W6" s="63"/>
      <c r="X6" s="1"/>
      <c r="Y6" s="1"/>
      <c r="Z6" s="1"/>
      <c r="AA6" s="1"/>
      <c r="AB6" s="1"/>
      <c r="AC6" s="1"/>
      <c r="AD6" s="1"/>
      <c r="AF6" s="2"/>
      <c r="AG6" s="27"/>
      <c r="AH6" s="27"/>
    </row>
    <row r="7" spans="1:34" ht="18" customHeight="1" x14ac:dyDescent="0.25">
      <c r="A7" s="50" t="s">
        <v>7</v>
      </c>
      <c r="B7" s="17"/>
      <c r="C7" s="18" t="s">
        <v>8</v>
      </c>
      <c r="D7" s="19" t="s">
        <v>9</v>
      </c>
      <c r="E7" s="19" t="s">
        <v>10</v>
      </c>
      <c r="F7" s="19" t="s">
        <v>11</v>
      </c>
      <c r="G7" s="19" t="s">
        <v>12</v>
      </c>
      <c r="H7" s="19" t="s">
        <v>13</v>
      </c>
      <c r="I7" s="20" t="s">
        <v>14</v>
      </c>
      <c r="J7" s="21" t="s">
        <v>8</v>
      </c>
      <c r="K7" s="19" t="s">
        <v>9</v>
      </c>
      <c r="L7" s="19" t="s">
        <v>10</v>
      </c>
      <c r="M7" s="19" t="s">
        <v>11</v>
      </c>
      <c r="N7" s="19" t="s">
        <v>12</v>
      </c>
      <c r="O7" s="19" t="s">
        <v>13</v>
      </c>
      <c r="P7" s="20" t="s">
        <v>14</v>
      </c>
      <c r="Q7" s="21" t="s">
        <v>8</v>
      </c>
      <c r="R7" s="19" t="s">
        <v>9</v>
      </c>
      <c r="S7" s="19" t="s">
        <v>10</v>
      </c>
      <c r="T7" s="19" t="s">
        <v>11</v>
      </c>
      <c r="U7" s="19" t="s">
        <v>12</v>
      </c>
      <c r="V7" s="19" t="s">
        <v>13</v>
      </c>
      <c r="W7" s="22" t="s">
        <v>14</v>
      </c>
      <c r="X7" s="1" t="s">
        <v>15</v>
      </c>
      <c r="Y7" s="1" t="s">
        <v>16</v>
      </c>
      <c r="Z7" s="1" t="s">
        <v>17</v>
      </c>
      <c r="AA7" s="1" t="s">
        <v>11</v>
      </c>
      <c r="AB7" s="1" t="s">
        <v>12</v>
      </c>
      <c r="AC7" s="1" t="s">
        <v>18</v>
      </c>
      <c r="AD7" s="1" t="s">
        <v>19</v>
      </c>
      <c r="AF7" s="2"/>
      <c r="AG7" s="27"/>
      <c r="AH7" s="27"/>
    </row>
    <row r="8" spans="1:34" x14ac:dyDescent="0.2">
      <c r="A8" s="51"/>
      <c r="B8" s="31"/>
      <c r="C8" s="32"/>
      <c r="D8" s="24"/>
      <c r="E8" s="24"/>
      <c r="F8" s="24"/>
      <c r="G8" s="24"/>
      <c r="H8" s="24"/>
      <c r="I8" s="23"/>
      <c r="J8" s="25"/>
      <c r="K8" s="24"/>
      <c r="L8" s="24"/>
      <c r="M8" s="24"/>
      <c r="N8" s="24"/>
      <c r="O8" s="24"/>
      <c r="P8" s="28"/>
      <c r="Q8" s="25"/>
      <c r="R8" s="24"/>
      <c r="S8" s="24"/>
      <c r="T8" s="24"/>
      <c r="U8" s="24"/>
      <c r="V8" s="24"/>
      <c r="W8" s="26"/>
      <c r="X8">
        <v>0.3</v>
      </c>
      <c r="Y8" s="27">
        <v>0.3</v>
      </c>
      <c r="Z8" s="27">
        <v>0.1</v>
      </c>
      <c r="AA8" s="27">
        <v>0.05</v>
      </c>
      <c r="AB8" s="27">
        <v>0.1</v>
      </c>
      <c r="AC8" s="27">
        <v>0.15</v>
      </c>
      <c r="AD8" s="27">
        <v>2800</v>
      </c>
      <c r="AF8" s="27"/>
      <c r="AG8" s="29"/>
      <c r="AH8" s="27"/>
    </row>
    <row r="9" spans="1:34" ht="16" x14ac:dyDescent="0.2">
      <c r="A9" s="52" t="s">
        <v>10</v>
      </c>
      <c r="B9" s="31"/>
      <c r="C9" s="32"/>
      <c r="D9" s="24"/>
      <c r="E9" s="24"/>
      <c r="F9" s="24"/>
      <c r="G9" s="24"/>
      <c r="H9" s="24"/>
      <c r="I9" s="23"/>
      <c r="J9" s="25"/>
      <c r="K9" s="24"/>
      <c r="L9" s="24"/>
      <c r="M9" s="24"/>
      <c r="N9" s="24"/>
      <c r="O9" s="24"/>
      <c r="P9" s="28"/>
      <c r="Q9" s="25"/>
      <c r="R9" s="24"/>
      <c r="S9" s="24"/>
      <c r="T9" s="24"/>
      <c r="U9" s="24"/>
      <c r="V9" s="24"/>
      <c r="W9" s="26"/>
      <c r="AF9" s="27"/>
      <c r="AG9" s="29"/>
      <c r="AH9" s="27"/>
    </row>
    <row r="10" spans="1:34" ht="16" x14ac:dyDescent="0.2">
      <c r="A10" s="51" t="s">
        <v>20</v>
      </c>
      <c r="B10" s="31"/>
      <c r="C10" s="32">
        <v>0</v>
      </c>
      <c r="D10" s="24">
        <v>0</v>
      </c>
      <c r="E10" s="24">
        <v>70</v>
      </c>
      <c r="F10" s="24">
        <v>0</v>
      </c>
      <c r="G10" s="24">
        <v>0</v>
      </c>
      <c r="H10" s="24">
        <f>ROUND((C10+D10+E10+F10+G10)*$AC$8*2,0)/2</f>
        <v>10.5</v>
      </c>
      <c r="I10" s="23">
        <f t="shared" ref="I10:I12" si="12">SUM(C10:H10)</f>
        <v>80.5</v>
      </c>
      <c r="J10" s="25">
        <f t="shared" ref="J10:J11" si="13">ROUND(C10*(1+$X$8),0)</f>
        <v>0</v>
      </c>
      <c r="K10" s="24">
        <v>0</v>
      </c>
      <c r="L10" s="24">
        <f>ROUND(E10*(1+$X$8)*2,0)/2</f>
        <v>91</v>
      </c>
      <c r="M10" s="24"/>
      <c r="N10" s="24"/>
      <c r="O10" s="24">
        <f t="shared" ref="O10:O12" si="14">ROUND((J10+K10+L10+M10+N10)*$AC$8*2,0)/2</f>
        <v>13.5</v>
      </c>
      <c r="P10" s="28">
        <f t="shared" ref="P10:P12" si="15">SUM(J10:O10)</f>
        <v>104.5</v>
      </c>
      <c r="Q10" s="25">
        <f>CEILING(J10,5)</f>
        <v>0</v>
      </c>
      <c r="R10" s="24">
        <f>CEILING(K10,5)</f>
        <v>0</v>
      </c>
      <c r="S10" s="24">
        <f>IF(L10&gt;5,CEILING(L10,5),CEILING(L10,1))</f>
        <v>95</v>
      </c>
      <c r="T10" s="24"/>
      <c r="U10" s="24"/>
      <c r="V10" s="24">
        <f>IF(O10&gt;5,CEILING(O10,5),CEILING(O10,1))</f>
        <v>15</v>
      </c>
      <c r="W10" s="26">
        <f t="shared" ref="W10:W11" si="16">SUM(Q10:V10)</f>
        <v>110</v>
      </c>
      <c r="Y10" s="27"/>
      <c r="Z10" s="27"/>
      <c r="AA10" s="27"/>
      <c r="AB10" s="27"/>
      <c r="AC10" s="27"/>
      <c r="AD10" s="27"/>
      <c r="AE10" s="27"/>
      <c r="AF10" s="27"/>
      <c r="AG10" s="29"/>
      <c r="AH10" s="27"/>
    </row>
    <row r="11" spans="1:34" ht="16" x14ac:dyDescent="0.2">
      <c r="A11" s="51" t="s">
        <v>21</v>
      </c>
      <c r="B11" s="31"/>
      <c r="C11" s="32">
        <v>0</v>
      </c>
      <c r="D11" s="24">
        <v>0</v>
      </c>
      <c r="E11" s="24">
        <v>160</v>
      </c>
      <c r="F11" s="24">
        <v>0</v>
      </c>
      <c r="G11" s="24">
        <v>0</v>
      </c>
      <c r="H11" s="24">
        <f t="shared" ref="H11:H12" si="17">ROUND((C11+D11+E11+F11+G11)*$AC$8*2,0)/2</f>
        <v>24</v>
      </c>
      <c r="I11" s="23">
        <f t="shared" si="12"/>
        <v>184</v>
      </c>
      <c r="J11" s="25">
        <f t="shared" si="13"/>
        <v>0</v>
      </c>
      <c r="K11" s="24">
        <v>0</v>
      </c>
      <c r="L11" s="24">
        <f>ROUND(E11*(1+$X$8)*2,0)/2</f>
        <v>208</v>
      </c>
      <c r="M11" s="24"/>
      <c r="N11" s="24"/>
      <c r="O11" s="24">
        <f t="shared" si="14"/>
        <v>31</v>
      </c>
      <c r="P11" s="28">
        <f t="shared" si="15"/>
        <v>239</v>
      </c>
      <c r="Q11" s="25">
        <f>CEILING(J11,5)</f>
        <v>0</v>
      </c>
      <c r="R11" s="24">
        <f>CEILING(K11,5)</f>
        <v>0</v>
      </c>
      <c r="S11" s="24">
        <f t="shared" ref="S11:S12" si="18">IF(L11&gt;5,CEILING(L11,5),CEILING(L11,1))</f>
        <v>210</v>
      </c>
      <c r="T11" s="24"/>
      <c r="U11" s="24"/>
      <c r="V11" s="24">
        <f t="shared" ref="V11:V12" si="19">IF(O11&gt;5,CEILING(O11,5),CEILING(O11,1))</f>
        <v>35</v>
      </c>
      <c r="W11" s="26">
        <f t="shared" si="16"/>
        <v>245</v>
      </c>
    </row>
    <row r="12" spans="1:34" ht="19" x14ac:dyDescent="0.25">
      <c r="A12" s="51" t="s">
        <v>22</v>
      </c>
      <c r="B12" s="31"/>
      <c r="C12" s="32">
        <v>80</v>
      </c>
      <c r="D12" s="24">
        <v>0</v>
      </c>
      <c r="E12" s="24">
        <v>0</v>
      </c>
      <c r="F12" s="24">
        <v>0</v>
      </c>
      <c r="G12" s="24">
        <v>0</v>
      </c>
      <c r="H12" s="24">
        <f t="shared" si="17"/>
        <v>12</v>
      </c>
      <c r="I12" s="23">
        <f t="shared" si="12"/>
        <v>92</v>
      </c>
      <c r="J12" s="25">
        <f>ROUND(C12*(1+$X$8)*2,0)/2</f>
        <v>104</v>
      </c>
      <c r="K12" s="24">
        <v>0</v>
      </c>
      <c r="L12" s="24">
        <f>ROUND(E12*(1+$X$8)*2,0)/2</f>
        <v>0</v>
      </c>
      <c r="M12" s="24"/>
      <c r="N12" s="24"/>
      <c r="O12" s="24">
        <f t="shared" si="14"/>
        <v>15.5</v>
      </c>
      <c r="P12" s="28">
        <f t="shared" si="15"/>
        <v>119.5</v>
      </c>
      <c r="Q12" s="25">
        <f>IF(J12&gt;5,CEILING(J12,5),CEILING(J12,1))</f>
        <v>105</v>
      </c>
      <c r="R12" s="24">
        <f>IF(K12&gt;5,CEILING(K12,5),CEILING(K12,1))</f>
        <v>0</v>
      </c>
      <c r="S12" s="24">
        <f t="shared" si="18"/>
        <v>0</v>
      </c>
      <c r="T12" s="24">
        <f t="shared" ref="T12" si="20">IF(M12&gt;5,CEILING(M12,5),CEILING(M12,1))</f>
        <v>0</v>
      </c>
      <c r="U12" s="24">
        <f t="shared" ref="U12" si="21">IF(N12&gt;5,CEILING(N12,5),CEILING(N12,1))</f>
        <v>0</v>
      </c>
      <c r="V12" s="24">
        <f t="shared" si="19"/>
        <v>20</v>
      </c>
      <c r="W12" s="26">
        <f t="shared" ref="W12" si="22">SUM(Q12:V12)</f>
        <v>125</v>
      </c>
      <c r="AF12" s="2"/>
      <c r="AG12" s="27"/>
    </row>
    <row r="13" spans="1:34" x14ac:dyDescent="0.2">
      <c r="A13" s="51"/>
      <c r="B13" s="31"/>
      <c r="C13" s="32"/>
      <c r="D13" s="24"/>
      <c r="E13" s="24"/>
      <c r="F13" s="24"/>
      <c r="G13" s="24"/>
      <c r="H13" s="24"/>
      <c r="I13" s="23"/>
      <c r="J13" s="25"/>
      <c r="K13" s="24"/>
      <c r="L13" s="24"/>
      <c r="M13" s="24"/>
      <c r="N13" s="24"/>
      <c r="O13" s="24"/>
      <c r="P13" s="28"/>
      <c r="Q13" s="25"/>
      <c r="R13" s="24"/>
      <c r="S13" s="24"/>
      <c r="T13" s="24"/>
      <c r="U13" s="24"/>
      <c r="V13" s="24"/>
      <c r="W13" s="26"/>
      <c r="AF13" s="27"/>
      <c r="AG13" s="27"/>
    </row>
    <row r="14" spans="1:34" ht="16" x14ac:dyDescent="0.2">
      <c r="A14" s="52" t="s">
        <v>23</v>
      </c>
      <c r="B14" s="31"/>
      <c r="C14" s="32"/>
      <c r="D14" s="24"/>
      <c r="E14" s="24"/>
      <c r="F14" s="24"/>
      <c r="G14" s="24"/>
      <c r="H14" s="24"/>
      <c r="I14" s="23"/>
      <c r="J14" s="25"/>
      <c r="K14" s="24"/>
      <c r="L14" s="24"/>
      <c r="M14" s="24"/>
      <c r="N14" s="24"/>
      <c r="O14" s="24"/>
      <c r="P14" s="28"/>
      <c r="Q14" s="25"/>
      <c r="R14" s="24"/>
      <c r="S14" s="24"/>
      <c r="T14" s="24"/>
      <c r="U14" s="24"/>
      <c r="V14" s="24"/>
      <c r="W14" s="26"/>
      <c r="AF14" s="27"/>
      <c r="AG14" s="27"/>
    </row>
    <row r="15" spans="1:34" ht="16" x14ac:dyDescent="0.2">
      <c r="A15" s="51" t="s">
        <v>65</v>
      </c>
      <c r="B15" s="31"/>
      <c r="C15" s="32">
        <v>240</v>
      </c>
      <c r="D15" s="24">
        <f>ROUND(C15*$Y$8*2,0)/2</f>
        <v>72</v>
      </c>
      <c r="E15" s="24">
        <f>ROUND(C15*$Z$8*2,0)/2</f>
        <v>24</v>
      </c>
      <c r="F15" s="24">
        <f>ROUND(C15*$AA$8*2,0)/2</f>
        <v>12</v>
      </c>
      <c r="G15" s="24">
        <f>ROUND(C15*$AB$8*2,0)/2</f>
        <v>24</v>
      </c>
      <c r="H15" s="24">
        <f>ROUND((C15+D15+E15+F15+G15)*$AC$8*2,0)/2</f>
        <v>56</v>
      </c>
      <c r="I15" s="23">
        <f t="shared" ref="I15:I16" si="23">SUM(C15:H15)</f>
        <v>428</v>
      </c>
      <c r="J15" s="25">
        <f>ROUND(C15*(1+$X$8)*2,0)/2</f>
        <v>312</v>
      </c>
      <c r="K15" s="24">
        <f>ROUND(J15*$Y$8*2,0)/2</f>
        <v>93.5</v>
      </c>
      <c r="L15" s="24">
        <f>ROUND(E15*(1+$X$8)*2,0)/2</f>
        <v>31</v>
      </c>
      <c r="M15" s="24">
        <f>ROUND(F15*(1+$X$8)*2,0)/2</f>
        <v>15.5</v>
      </c>
      <c r="N15" s="24">
        <f t="shared" ref="N15" si="24">ROUND(G15*(1+$X$8)*2,0)/2</f>
        <v>31</v>
      </c>
      <c r="O15" s="24">
        <f>ROUND((J15+K15+L15+M15+N15)*$AC$8*2,0)/2</f>
        <v>72.5</v>
      </c>
      <c r="P15" s="28">
        <f t="shared" ref="P15:P20" si="25">SUM(J15:O15)</f>
        <v>555.5</v>
      </c>
      <c r="Q15" s="25">
        <f>IF(J15&gt;5,CEILING(J15,5),CEILING(J15,1))</f>
        <v>315</v>
      </c>
      <c r="R15" s="24">
        <f>IF(K15&gt;5,CEILING(K15,5),CEILING(K15,1))</f>
        <v>95</v>
      </c>
      <c r="S15" s="24">
        <f t="shared" ref="S15:U16" si="26">IF(L15&gt;5,CEILING(L15,5),CEILING(L15,1))</f>
        <v>35</v>
      </c>
      <c r="T15" s="24">
        <f t="shared" si="26"/>
        <v>20</v>
      </c>
      <c r="U15" s="24">
        <f t="shared" si="26"/>
        <v>35</v>
      </c>
      <c r="V15" s="24">
        <f t="shared" ref="V15:V16" si="27">IF(O15&gt;5,CEILING(O15,5),CEILING(O15,1))</f>
        <v>75</v>
      </c>
      <c r="W15" s="26">
        <f t="shared" ref="W15:W16" si="28">SUM(Q15:V15)</f>
        <v>575</v>
      </c>
      <c r="AF15" s="30"/>
      <c r="AG15" s="30"/>
    </row>
    <row r="16" spans="1:34" ht="16" x14ac:dyDescent="0.2">
      <c r="A16" s="51" t="s">
        <v>66</v>
      </c>
      <c r="B16" s="31"/>
      <c r="C16" s="32">
        <v>10</v>
      </c>
      <c r="D16" s="24">
        <f>ROUND(C16*$Y$8*2,0)/2</f>
        <v>3</v>
      </c>
      <c r="E16" s="24">
        <f>ROUND(C16*$Z$8*2,0)/2</f>
        <v>1</v>
      </c>
      <c r="F16" s="24">
        <f>ROUND(C16*$AA$8*2,0)/2</f>
        <v>0.5</v>
      </c>
      <c r="G16" s="24">
        <f>ROUND(C16*$AB$8*2,0)/2</f>
        <v>1</v>
      </c>
      <c r="H16" s="24">
        <f>ROUND((C16+D16+E16+F16+G16)*$AC$8*2,0)/2</f>
        <v>2.5</v>
      </c>
      <c r="I16" s="23">
        <f t="shared" si="23"/>
        <v>18</v>
      </c>
      <c r="J16" s="25">
        <f>ROUND(C16*(1+$X$8)*2,0)/2</f>
        <v>13</v>
      </c>
      <c r="K16" s="24">
        <f>ROUND(J16*$Y$8*2,0)/2</f>
        <v>4</v>
      </c>
      <c r="L16" s="24">
        <f>ROUND(E16*(1+$X$8)*2,0)/2</f>
        <v>1.5</v>
      </c>
      <c r="M16" s="24">
        <f>ROUND(F16*(1+$X$8)*2,0)/2</f>
        <v>0.5</v>
      </c>
      <c r="N16" s="24">
        <f t="shared" ref="N16" si="29">ROUND(G16*(1+$X$8)*2,0)/2</f>
        <v>1.5</v>
      </c>
      <c r="O16" s="24">
        <f>ROUND((J16+K16+L16+M16+N16)*$AC$8*2,0)/2</f>
        <v>3</v>
      </c>
      <c r="P16" s="28">
        <f t="shared" si="25"/>
        <v>23.5</v>
      </c>
      <c r="Q16" s="25">
        <f>IF(J16&gt;5,CEILING(J16,5),CEILING(J16,1))</f>
        <v>15</v>
      </c>
      <c r="R16" s="24">
        <f>IF(K16&gt;5,CEILING(K16,5),CEILING(K16,1))</f>
        <v>4</v>
      </c>
      <c r="S16" s="24">
        <f t="shared" si="26"/>
        <v>2</v>
      </c>
      <c r="T16" s="24">
        <f t="shared" ref="T16" si="30">IF(M16&gt;5,CEILING(M16,5),CEILING(M16,1))</f>
        <v>1</v>
      </c>
      <c r="U16" s="24">
        <f t="shared" ref="U16" si="31">IF(N16&gt;5,CEILING(N16,5),CEILING(N16,1))</f>
        <v>2</v>
      </c>
      <c r="V16" s="24">
        <f t="shared" si="27"/>
        <v>3</v>
      </c>
      <c r="W16" s="26">
        <f t="shared" si="28"/>
        <v>27</v>
      </c>
    </row>
    <row r="17" spans="1:33" ht="16" x14ac:dyDescent="0.2">
      <c r="A17" s="52" t="s">
        <v>24</v>
      </c>
      <c r="B17" s="31"/>
      <c r="C17" s="32"/>
      <c r="D17" s="24"/>
      <c r="E17" s="24"/>
      <c r="F17" s="24"/>
      <c r="G17" s="24"/>
      <c r="H17" s="24"/>
      <c r="I17" s="23"/>
      <c r="J17" s="25"/>
      <c r="K17" s="24"/>
      <c r="L17" s="24"/>
      <c r="M17" s="24"/>
      <c r="N17" s="24"/>
      <c r="O17" s="24"/>
      <c r="P17" s="28"/>
      <c r="Q17" s="25"/>
      <c r="R17" s="24"/>
      <c r="S17" s="24"/>
      <c r="T17" s="24"/>
      <c r="U17" s="24"/>
      <c r="V17" s="24"/>
      <c r="W17" s="26"/>
      <c r="AF17" s="27"/>
      <c r="AG17" s="27"/>
    </row>
    <row r="18" spans="1:33" ht="16" x14ac:dyDescent="0.2">
      <c r="A18" s="51" t="s">
        <v>65</v>
      </c>
      <c r="B18" s="31"/>
      <c r="C18" s="32">
        <v>240</v>
      </c>
      <c r="D18" s="24">
        <f>ROUND(C18*$Y$8*2,0)/2</f>
        <v>72</v>
      </c>
      <c r="E18" s="24">
        <f>ROUND(C18*$Z$8*2,0)/2</f>
        <v>24</v>
      </c>
      <c r="F18" s="24">
        <f>ROUND(C18*$AA$8*2,0)/2</f>
        <v>12</v>
      </c>
      <c r="G18" s="24">
        <f>ROUND(C18*$AB$8*2,0)/2</f>
        <v>24</v>
      </c>
      <c r="H18" s="24">
        <f>ROUND((C18+D18+E18+F18+G18)*$AC$8*2,0)/2</f>
        <v>56</v>
      </c>
      <c r="I18" s="23">
        <f t="shared" ref="I18:I19" si="32">SUM(C18:H18)</f>
        <v>428</v>
      </c>
      <c r="J18" s="25">
        <f>ROUND(C18*(1+$X$8)*2,0)/2</f>
        <v>312</v>
      </c>
      <c r="K18" s="24">
        <f>ROUND(J18*$Y$8*2,0)/2</f>
        <v>93.5</v>
      </c>
      <c r="L18" s="24">
        <f>ROUND(E18*(1+$X$8)*2,0)/2</f>
        <v>31</v>
      </c>
      <c r="M18" s="24">
        <f>ROUND(F18*(1+$X$8)*2,0)/2</f>
        <v>15.5</v>
      </c>
      <c r="N18" s="24">
        <f t="shared" ref="N18:N19" si="33">ROUND(G18*(1+$X$8)*2,0)/2</f>
        <v>31</v>
      </c>
      <c r="O18" s="24">
        <f>ROUND((J18+K18+L18+M18+N18)*$AC$8*2,0)/2</f>
        <v>72.5</v>
      </c>
      <c r="P18" s="28">
        <f t="shared" ref="P18:P19" si="34">SUM(J18:O18)</f>
        <v>555.5</v>
      </c>
      <c r="Q18" s="25">
        <f>IF(J18&gt;5,CEILING(J18,5),CEILING(J18,1))</f>
        <v>315</v>
      </c>
      <c r="R18" s="24">
        <f>IF(K18&gt;5,CEILING(K18,5),CEILING(K18,1))</f>
        <v>95</v>
      </c>
      <c r="S18" s="24">
        <f t="shared" ref="S18:S19" si="35">IF(L18&gt;5,CEILING(L18,5),CEILING(L18,1))</f>
        <v>35</v>
      </c>
      <c r="T18" s="24">
        <f t="shared" ref="T18:T19" si="36">IF(M18&gt;5,CEILING(M18,5),CEILING(M18,1))</f>
        <v>20</v>
      </c>
      <c r="U18" s="24">
        <f t="shared" ref="U18:U19" si="37">IF(N18&gt;5,CEILING(N18,5),CEILING(N18,1))</f>
        <v>35</v>
      </c>
      <c r="V18" s="24">
        <f t="shared" ref="V18:V19" si="38">IF(O18&gt;5,CEILING(O18,5),CEILING(O18,1))</f>
        <v>75</v>
      </c>
      <c r="W18" s="26">
        <f t="shared" ref="W18:W19" si="39">SUM(Q18:V18)</f>
        <v>575</v>
      </c>
      <c r="AF18" s="30"/>
      <c r="AG18" s="30"/>
    </row>
    <row r="19" spans="1:33" ht="16" x14ac:dyDescent="0.2">
      <c r="A19" s="51" t="s">
        <v>66</v>
      </c>
      <c r="B19" s="31"/>
      <c r="C19" s="32">
        <v>10</v>
      </c>
      <c r="D19" s="24">
        <f>ROUND(C19*$Y$8*2,0)/2</f>
        <v>3</v>
      </c>
      <c r="E19" s="24">
        <f>ROUND(C19*$Z$8*2,0)/2</f>
        <v>1</v>
      </c>
      <c r="F19" s="24">
        <f>ROUND(C19*$AA$8*2,0)/2</f>
        <v>0.5</v>
      </c>
      <c r="G19" s="24">
        <f>ROUND(C19*$AB$8*2,0)/2</f>
        <v>1</v>
      </c>
      <c r="H19" s="24">
        <f>ROUND((C19+D19+E19+F19+G19)*$AC$8*2,0)/2</f>
        <v>2.5</v>
      </c>
      <c r="I19" s="23">
        <f t="shared" si="32"/>
        <v>18</v>
      </c>
      <c r="J19" s="25">
        <f>ROUND(C19*(1+$X$8)*2,0)/2</f>
        <v>13</v>
      </c>
      <c r="K19" s="24">
        <f>ROUND(J19*$Y$8*2,0)/2</f>
        <v>4</v>
      </c>
      <c r="L19" s="24">
        <f>ROUND(E19*(1+$X$8)*2,0)/2</f>
        <v>1.5</v>
      </c>
      <c r="M19" s="24">
        <f>ROUND(F19*(1+$X$8)*2,0)/2</f>
        <v>0.5</v>
      </c>
      <c r="N19" s="24">
        <f t="shared" si="33"/>
        <v>1.5</v>
      </c>
      <c r="O19" s="24">
        <f>ROUND((J19+K19+L19+M19+N19)*$AC$8*2,0)/2</f>
        <v>3</v>
      </c>
      <c r="P19" s="28">
        <f t="shared" si="34"/>
        <v>23.5</v>
      </c>
      <c r="Q19" s="25">
        <f>IF(J19&gt;5,CEILING(J19,5),CEILING(J19,1))</f>
        <v>15</v>
      </c>
      <c r="R19" s="24">
        <f>IF(K19&gt;5,CEILING(K19,5),CEILING(K19,1))</f>
        <v>4</v>
      </c>
      <c r="S19" s="24">
        <f t="shared" si="35"/>
        <v>2</v>
      </c>
      <c r="T19" s="24">
        <f t="shared" si="36"/>
        <v>1</v>
      </c>
      <c r="U19" s="24">
        <f t="shared" si="37"/>
        <v>2</v>
      </c>
      <c r="V19" s="24">
        <f t="shared" si="38"/>
        <v>3</v>
      </c>
      <c r="W19" s="26">
        <f t="shared" si="39"/>
        <v>27</v>
      </c>
    </row>
    <row r="20" spans="1:33" x14ac:dyDescent="0.2">
      <c r="A20" s="53"/>
      <c r="B20" s="31"/>
      <c r="C20" s="32"/>
      <c r="D20" s="24"/>
      <c r="E20" s="24"/>
      <c r="F20" s="24"/>
      <c r="G20" s="24"/>
      <c r="H20" s="24"/>
      <c r="I20" s="23"/>
      <c r="J20" s="25"/>
      <c r="K20" s="24"/>
      <c r="L20" s="24"/>
      <c r="M20" s="24"/>
      <c r="N20" s="24"/>
      <c r="O20" s="24"/>
      <c r="P20" s="28">
        <f t="shared" si="25"/>
        <v>0</v>
      </c>
      <c r="Q20" s="25"/>
      <c r="R20" s="24"/>
      <c r="S20" s="24"/>
      <c r="T20" s="24"/>
      <c r="U20" s="24"/>
      <c r="V20" s="24"/>
      <c r="W20" s="26"/>
    </row>
    <row r="21" spans="1:33" ht="16" x14ac:dyDescent="0.2">
      <c r="A21" s="53" t="s">
        <v>25</v>
      </c>
      <c r="B21" s="31"/>
      <c r="C21" s="32"/>
      <c r="D21" s="24"/>
      <c r="E21" s="24"/>
      <c r="F21" s="24"/>
      <c r="G21" s="24"/>
      <c r="H21" s="24"/>
      <c r="I21" s="23"/>
      <c r="J21" s="25"/>
      <c r="K21" s="24"/>
      <c r="L21" s="24"/>
      <c r="M21" s="24"/>
      <c r="N21" s="24"/>
      <c r="O21" s="24"/>
      <c r="P21" s="28"/>
      <c r="Q21" s="25"/>
      <c r="R21" s="24"/>
      <c r="S21" s="24"/>
      <c r="T21" s="24"/>
      <c r="U21" s="24"/>
      <c r="V21" s="24"/>
      <c r="W21" s="26"/>
    </row>
    <row r="22" spans="1:33" ht="16" x14ac:dyDescent="0.2">
      <c r="A22" s="51" t="s">
        <v>67</v>
      </c>
      <c r="B22" s="31"/>
      <c r="C22" s="32">
        <v>240</v>
      </c>
      <c r="D22" s="24">
        <f>ROUND(C22*$Y$8*2,0)/2</f>
        <v>72</v>
      </c>
      <c r="E22" s="24">
        <f>ROUND(C22*$Z$8*2,0)/2</f>
        <v>24</v>
      </c>
      <c r="F22" s="24">
        <f>ROUND(C22*$AA$8*2,0)/2</f>
        <v>12</v>
      </c>
      <c r="G22" s="24">
        <f>ROUND(C22*$AB$8*2,0)/2</f>
        <v>24</v>
      </c>
      <c r="H22" s="24">
        <f>ROUND((C22+D22+E22+F22+G22)*$AC$8*2,0)/2</f>
        <v>56</v>
      </c>
      <c r="I22" s="23">
        <f t="shared" ref="I22:I23" si="40">SUM(C22:H22)</f>
        <v>428</v>
      </c>
      <c r="J22" s="25">
        <f>ROUND(C22*(1+$X$8)*2,0)/2</f>
        <v>312</v>
      </c>
      <c r="K22" s="24">
        <f>ROUND(J22*$Y$8*2,0)/2</f>
        <v>93.5</v>
      </c>
      <c r="L22" s="24">
        <f>ROUND(E22*(1+$X$8)*2,0)/2</f>
        <v>31</v>
      </c>
      <c r="M22" s="24">
        <f>ROUND(F22*(1+$X$8)*2,0)/2</f>
        <v>15.5</v>
      </c>
      <c r="N22" s="24">
        <f t="shared" ref="N22:N23" si="41">ROUND(G22*(1+$X$8)*2,0)/2</f>
        <v>31</v>
      </c>
      <c r="O22" s="24">
        <f>ROUND((J22+K22+L22+M22+N22)*$AC$8*2,0)/2</f>
        <v>72.5</v>
      </c>
      <c r="P22" s="28">
        <f t="shared" ref="P22:P23" si="42">SUM(J22:O22)</f>
        <v>555.5</v>
      </c>
      <c r="Q22" s="25">
        <f>IF(J22&gt;5,CEILING(J22,5),CEILING(J22,1))</f>
        <v>315</v>
      </c>
      <c r="R22" s="24">
        <f>IF(K22&gt;5,CEILING(K22,5),CEILING(K22,1))</f>
        <v>95</v>
      </c>
      <c r="S22" s="24">
        <f t="shared" ref="S22:S23" si="43">IF(L22&gt;5,CEILING(L22,5),CEILING(L22,1))</f>
        <v>35</v>
      </c>
      <c r="T22" s="24">
        <f t="shared" ref="T22:T23" si="44">IF(M22&gt;5,CEILING(M22,5),CEILING(M22,1))</f>
        <v>20</v>
      </c>
      <c r="U22" s="24">
        <f t="shared" ref="U22:U23" si="45">IF(N22&gt;5,CEILING(N22,5),CEILING(N22,1))</f>
        <v>35</v>
      </c>
      <c r="V22" s="24">
        <f t="shared" ref="V22:V23" si="46">IF(O22&gt;5,CEILING(O22,5),CEILING(O22,1))</f>
        <v>75</v>
      </c>
      <c r="W22" s="26">
        <f t="shared" ref="W22:W23" si="47">SUM(Q22:V22)</f>
        <v>575</v>
      </c>
      <c r="AF22" s="30"/>
      <c r="AG22" s="30"/>
    </row>
    <row r="23" spans="1:33" ht="16" x14ac:dyDescent="0.2">
      <c r="A23" s="51" t="s">
        <v>68</v>
      </c>
      <c r="B23" s="31"/>
      <c r="C23" s="32">
        <v>10</v>
      </c>
      <c r="D23" s="24">
        <f>ROUND(C23*$Y$8*2,0)/2</f>
        <v>3</v>
      </c>
      <c r="E23" s="24">
        <f>ROUND(C23*$Z$8*2,0)/2</f>
        <v>1</v>
      </c>
      <c r="F23" s="24">
        <f>ROUND(C23*$AA$8*2,0)/2</f>
        <v>0.5</v>
      </c>
      <c r="G23" s="24">
        <f>ROUND(C23*$AB$8*2,0)/2</f>
        <v>1</v>
      </c>
      <c r="H23" s="24">
        <f>ROUND((C23+D23+E23+F23+G23)*$AC$8*2,0)/2</f>
        <v>2.5</v>
      </c>
      <c r="I23" s="23">
        <f t="shared" si="40"/>
        <v>18</v>
      </c>
      <c r="J23" s="25">
        <f>ROUND(C23*(1+$X$8)*2,0)/2</f>
        <v>13</v>
      </c>
      <c r="K23" s="24">
        <f>ROUND(J23*$Y$8*2,0)/2</f>
        <v>4</v>
      </c>
      <c r="L23" s="24">
        <f>ROUND(E23*(1+$X$8)*2,0)/2</f>
        <v>1.5</v>
      </c>
      <c r="M23" s="24">
        <f>ROUND(F23*(1+$X$8)*2,0)/2</f>
        <v>0.5</v>
      </c>
      <c r="N23" s="24">
        <f t="shared" si="41"/>
        <v>1.5</v>
      </c>
      <c r="O23" s="24">
        <f>ROUND((J23+K23+L23+M23+N23)*$AC$8*2,0)/2</f>
        <v>3</v>
      </c>
      <c r="P23" s="28">
        <f t="shared" si="42"/>
        <v>23.5</v>
      </c>
      <c r="Q23" s="25">
        <f>IF(J23&gt;5,CEILING(J23,5),CEILING(J23,1))</f>
        <v>15</v>
      </c>
      <c r="R23" s="24">
        <f>IF(K23&gt;5,CEILING(K23,5),CEILING(K23,1))</f>
        <v>4</v>
      </c>
      <c r="S23" s="24">
        <f t="shared" si="43"/>
        <v>2</v>
      </c>
      <c r="T23" s="24">
        <f t="shared" si="44"/>
        <v>1</v>
      </c>
      <c r="U23" s="24">
        <f t="shared" si="45"/>
        <v>2</v>
      </c>
      <c r="V23" s="24">
        <f t="shared" si="46"/>
        <v>3</v>
      </c>
      <c r="W23" s="26">
        <f t="shared" si="47"/>
        <v>27</v>
      </c>
    </row>
    <row r="24" spans="1:33" x14ac:dyDescent="0.2">
      <c r="A24" s="51"/>
      <c r="B24" s="31"/>
      <c r="C24" s="32"/>
      <c r="D24" s="24"/>
      <c r="E24" s="24"/>
      <c r="F24" s="24"/>
      <c r="G24" s="24"/>
      <c r="H24" s="24"/>
      <c r="I24" s="23"/>
      <c r="J24" s="25"/>
      <c r="K24" s="24"/>
      <c r="L24" s="24"/>
      <c r="M24" s="24"/>
      <c r="N24" s="24"/>
      <c r="O24" s="24"/>
      <c r="P24" s="28"/>
      <c r="Q24" s="25"/>
      <c r="R24" s="24"/>
      <c r="S24" s="24"/>
      <c r="T24" s="24"/>
      <c r="U24" s="24"/>
      <c r="V24" s="24"/>
      <c r="W24" s="26"/>
    </row>
    <row r="25" spans="1:33" ht="16" x14ac:dyDescent="0.2">
      <c r="A25" s="52" t="s">
        <v>26</v>
      </c>
      <c r="B25" s="31"/>
    </row>
    <row r="26" spans="1:33" ht="16" x14ac:dyDescent="0.2">
      <c r="A26" s="60" t="s">
        <v>69</v>
      </c>
      <c r="B26" s="31"/>
      <c r="C26" s="32">
        <v>40</v>
      </c>
      <c r="D26" s="24">
        <f>ROUND(C26*$Y$8*2,0)/2</f>
        <v>12</v>
      </c>
      <c r="E26" s="24">
        <f>ROUND(C26*$Z$8*2,0)/2</f>
        <v>4</v>
      </c>
      <c r="F26" s="24">
        <f>ROUND(C26*$AA$8*2,0)/2</f>
        <v>2</v>
      </c>
      <c r="G26" s="24">
        <f>ROUND(C26*$AB$8*2,0)/2</f>
        <v>4</v>
      </c>
      <c r="H26" s="24">
        <f>ROUND((C26+D26+E26+F26+G26)*$AC$8*2,0)/2</f>
        <v>9.5</v>
      </c>
      <c r="I26" s="23">
        <f t="shared" ref="I26" si="48">SUM(C26:H26)</f>
        <v>71.5</v>
      </c>
      <c r="J26" s="25">
        <f>ROUND(C26*(1+$X$8)*2,0)/2</f>
        <v>52</v>
      </c>
      <c r="K26" s="24">
        <f>ROUND(J26*$Y$8*2,0)/2</f>
        <v>15.5</v>
      </c>
      <c r="L26" s="24">
        <f>ROUND(E26*(1+$X$8)*2,0)/2</f>
        <v>5</v>
      </c>
      <c r="M26" s="24">
        <f>ROUND(F26*(1+$X$8)*2,0)/2</f>
        <v>2.5</v>
      </c>
      <c r="N26" s="24">
        <f t="shared" ref="N26" si="49">ROUND(G26*(1+$X$8)*2,0)/2</f>
        <v>5</v>
      </c>
      <c r="O26" s="24">
        <f>ROUND((J26+K26+L26+M26+N26)*$AC$8*2,0)/2</f>
        <v>12</v>
      </c>
      <c r="P26" s="28">
        <f t="shared" ref="P26" si="50">SUM(J26:O26)</f>
        <v>92</v>
      </c>
      <c r="Q26" s="25">
        <f>IF(J26&gt;5,CEILING(J26,5),CEILING(J26,1))</f>
        <v>55</v>
      </c>
      <c r="R26" s="24">
        <f>IF(K26&gt;5,CEILING(K26,5),CEILING(K26,1))</f>
        <v>20</v>
      </c>
      <c r="S26" s="24">
        <f t="shared" ref="S26" si="51">IF(L26&gt;5,CEILING(L26,5),CEILING(L26,1))</f>
        <v>5</v>
      </c>
      <c r="T26" s="24">
        <f t="shared" ref="T26" si="52">IF(M26&gt;5,CEILING(M26,5),CEILING(M26,1))</f>
        <v>3</v>
      </c>
      <c r="U26" s="24">
        <f t="shared" ref="U26" si="53">IF(N26&gt;5,CEILING(N26,5),CEILING(N26,1))</f>
        <v>5</v>
      </c>
      <c r="V26" s="24">
        <f t="shared" ref="V26" si="54">IF(O26&gt;5,CEILING(O26,5),CEILING(O26,1))</f>
        <v>15</v>
      </c>
      <c r="W26" s="26">
        <f t="shared" ref="W26" si="55">SUM(Q26:V26)</f>
        <v>103</v>
      </c>
    </row>
    <row r="27" spans="1:33" ht="16" x14ac:dyDescent="0.2">
      <c r="A27" s="60" t="s">
        <v>70</v>
      </c>
      <c r="B27" s="31"/>
      <c r="C27" s="32">
        <v>80</v>
      </c>
      <c r="D27" s="24">
        <f>ROUND(C27*$Y$8*2,0)/2</f>
        <v>24</v>
      </c>
      <c r="E27" s="24">
        <f>ROUND(C27*$Z$8*2,0)/2</f>
        <v>8</v>
      </c>
      <c r="F27" s="24">
        <f>ROUND(C27*$AA$8*2,0)/2</f>
        <v>4</v>
      </c>
      <c r="G27" s="24">
        <f>ROUND(C27*$AB$8*2,0)/2</f>
        <v>8</v>
      </c>
      <c r="H27" s="24">
        <f>ROUND((C27+D27+E27+F27+G27)*$AC$8*2,0)/2</f>
        <v>18.5</v>
      </c>
      <c r="I27" s="23">
        <f t="shared" ref="I27" si="56">SUM(C27:H27)</f>
        <v>142.5</v>
      </c>
      <c r="J27" s="25">
        <f>ROUND(C27*(1+$X$8)*2,0)/2</f>
        <v>104</v>
      </c>
      <c r="K27" s="24">
        <f>ROUND(J27*$Y$8*2,0)/2</f>
        <v>31</v>
      </c>
      <c r="L27" s="24">
        <f>ROUND(E27*(1+$X$8)*2,0)/2</f>
        <v>10.5</v>
      </c>
      <c r="M27" s="24">
        <f>ROUND(F27*(1+$X$8)*2,0)/2</f>
        <v>5</v>
      </c>
      <c r="N27" s="24">
        <f t="shared" ref="N27" si="57">ROUND(G27*(1+$X$8)*2,0)/2</f>
        <v>10.5</v>
      </c>
      <c r="O27" s="24">
        <f>ROUND((J27+K27+L27+M27+N27)*$AC$8*2,0)/2</f>
        <v>24</v>
      </c>
      <c r="P27" s="28">
        <f t="shared" ref="P27" si="58">SUM(J27:O27)</f>
        <v>185</v>
      </c>
      <c r="Q27" s="25">
        <f>IF(J27&gt;5,CEILING(J27,5),CEILING(J27,1))</f>
        <v>105</v>
      </c>
      <c r="R27" s="24">
        <f>IF(K27&gt;5,CEILING(K27,5),CEILING(K27,1))</f>
        <v>35</v>
      </c>
      <c r="S27" s="24">
        <f t="shared" ref="S27" si="59">IF(L27&gt;5,CEILING(L27,5),CEILING(L27,1))</f>
        <v>15</v>
      </c>
      <c r="T27" s="24">
        <f t="shared" ref="T27" si="60">IF(M27&gt;5,CEILING(M27,5),CEILING(M27,1))</f>
        <v>5</v>
      </c>
      <c r="U27" s="24">
        <f t="shared" ref="U27" si="61">IF(N27&gt;5,CEILING(N27,5),CEILING(N27,1))</f>
        <v>15</v>
      </c>
      <c r="V27" s="24">
        <f t="shared" ref="V27" si="62">IF(O27&gt;5,CEILING(O27,5),CEILING(O27,1))</f>
        <v>25</v>
      </c>
      <c r="W27" s="26">
        <f t="shared" ref="W27" si="63">SUM(Q27:V27)</f>
        <v>200</v>
      </c>
    </row>
    <row r="28" spans="1:33" x14ac:dyDescent="0.2">
      <c r="A28" s="53"/>
      <c r="B28" s="31"/>
      <c r="C28" s="32"/>
      <c r="D28" s="24"/>
      <c r="E28" s="24"/>
      <c r="F28" s="24"/>
      <c r="G28" s="24"/>
      <c r="H28" s="24"/>
      <c r="I28" s="23"/>
      <c r="J28" s="25"/>
      <c r="K28" s="24"/>
      <c r="L28" s="24"/>
      <c r="M28" s="24"/>
      <c r="N28" s="24"/>
      <c r="O28" s="24"/>
      <c r="P28" s="28"/>
      <c r="Q28" s="25"/>
      <c r="R28" s="24"/>
      <c r="S28" s="24"/>
      <c r="T28" s="24"/>
      <c r="U28" s="24"/>
      <c r="V28" s="24"/>
      <c r="W28" s="26"/>
    </row>
    <row r="29" spans="1:33" ht="16" x14ac:dyDescent="0.2">
      <c r="A29" s="52" t="s">
        <v>27</v>
      </c>
      <c r="B29" s="31"/>
      <c r="C29" s="32"/>
      <c r="D29" s="24"/>
      <c r="E29" s="24"/>
      <c r="F29" s="24"/>
      <c r="G29" s="24"/>
      <c r="H29" s="24"/>
      <c r="I29" s="23"/>
      <c r="J29" s="25"/>
      <c r="K29" s="24"/>
      <c r="L29" s="24"/>
      <c r="M29" s="24"/>
      <c r="N29" s="24"/>
      <c r="O29" s="24"/>
      <c r="P29" s="28"/>
      <c r="Q29" s="25"/>
      <c r="R29" s="24"/>
      <c r="S29" s="24"/>
      <c r="T29" s="24"/>
      <c r="U29" s="24"/>
      <c r="V29" s="24"/>
      <c r="W29" s="26"/>
    </row>
    <row r="30" spans="1:33" ht="16" x14ac:dyDescent="0.2">
      <c r="A30" s="51" t="s">
        <v>28</v>
      </c>
      <c r="B30" s="31"/>
      <c r="C30" s="32">
        <v>0</v>
      </c>
      <c r="D30" s="24">
        <f t="shared" ref="D30:D31" si="64">ROUND(C30*$Y$8*2,0)/2</f>
        <v>0</v>
      </c>
      <c r="E30" s="24">
        <f t="shared" ref="E30:E31" si="65">ROUND(C30*$Z$8*2,0)/2</f>
        <v>0</v>
      </c>
      <c r="F30" s="24">
        <v>100</v>
      </c>
      <c r="G30" s="24">
        <f>ROUND(C30*$AB$8*2,0)/2</f>
        <v>0</v>
      </c>
      <c r="H30" s="24">
        <f t="shared" ref="H30" si="66">ROUND((C30+D30+E30+F30+G30)*$AC$8*2,0)/2</f>
        <v>15</v>
      </c>
      <c r="I30" s="23">
        <f t="shared" ref="I30:I31" si="67">SUM(C30:H30)</f>
        <v>115</v>
      </c>
      <c r="J30" s="25">
        <f t="shared" ref="J30:J31" si="68">ROUND(C30*(1+$X$8)*2,0)/2</f>
        <v>0</v>
      </c>
      <c r="K30" s="24">
        <f>ROUND(J30*$Y$8*2,0)/2</f>
        <v>0</v>
      </c>
      <c r="L30" s="24">
        <f>ROUND(E30*(1+$X$8)*2,0)/2</f>
        <v>0</v>
      </c>
      <c r="M30" s="24">
        <f>ROUND(F30*(1+$X$8)*2,0)/2</f>
        <v>130</v>
      </c>
      <c r="N30" s="24">
        <f t="shared" ref="N30:N31" si="69">ROUND(G30*(1+$X$8)*2,0)/2</f>
        <v>0</v>
      </c>
      <c r="O30" s="24">
        <f t="shared" ref="O30:O31" si="70">ROUND((J30+K30+L30+M30+N30)*$AC$8*2,0)/2</f>
        <v>19.5</v>
      </c>
      <c r="P30" s="28">
        <f t="shared" ref="P30:P31" si="71">SUM(J30:O30)</f>
        <v>149.5</v>
      </c>
      <c r="Q30" s="25">
        <f>IF(J30&gt;5,CEILING(J30,5),CEILING(J30,1))</f>
        <v>0</v>
      </c>
      <c r="R30" s="24">
        <f t="shared" ref="R30:R31" si="72">IF(K30&gt;5,CEILING(K30,5),CEILING(K30,1))</f>
        <v>0</v>
      </c>
      <c r="S30" s="24">
        <f t="shared" ref="S30:S31" si="73">IF(L30&gt;5,CEILING(L30,5),CEILING(L30,1))</f>
        <v>0</v>
      </c>
      <c r="T30" s="24">
        <f t="shared" ref="T30:T31" si="74">IF(M30&gt;5,CEILING(M30,5),CEILING(M30,1))</f>
        <v>130</v>
      </c>
      <c r="U30" s="24">
        <f t="shared" ref="U30:U31" si="75">IF(N30&gt;5,CEILING(N30,5),CEILING(N30,1))</f>
        <v>0</v>
      </c>
      <c r="V30" s="24">
        <f>IF(O30&gt;5,CEILING(O30,5),CEILING(O30,1))</f>
        <v>20</v>
      </c>
      <c r="W30" s="26">
        <f t="shared" ref="W30:W31" si="76">SUM(Q30:V30)</f>
        <v>150</v>
      </c>
    </row>
    <row r="31" spans="1:33" ht="16" x14ac:dyDescent="0.2">
      <c r="A31" s="51" t="s">
        <v>29</v>
      </c>
      <c r="B31" s="31"/>
      <c r="C31" s="32">
        <v>50</v>
      </c>
      <c r="D31" s="24">
        <f t="shared" si="64"/>
        <v>15</v>
      </c>
      <c r="E31" s="24">
        <f t="shared" si="65"/>
        <v>5</v>
      </c>
      <c r="F31" s="24">
        <f>ROUND(C31*$AA$8*2,0)/2</f>
        <v>2.5</v>
      </c>
      <c r="G31" s="24">
        <f>ROUND(C31*$AB$8*2,0)/2</f>
        <v>5</v>
      </c>
      <c r="H31" s="24">
        <f>ROUND((C31+D31+E31+F31+G31)*$AC$8*2,0)/2</f>
        <v>11.5</v>
      </c>
      <c r="I31" s="23">
        <f t="shared" si="67"/>
        <v>89</v>
      </c>
      <c r="J31" s="25">
        <f t="shared" si="68"/>
        <v>65</v>
      </c>
      <c r="K31" s="24">
        <f>ROUND(J31*$Y$8*2,0)/2</f>
        <v>19.5</v>
      </c>
      <c r="L31" s="24">
        <f>ROUND(E31*(1+$X$8)*2,0)/2</f>
        <v>6.5</v>
      </c>
      <c r="M31" s="24">
        <f>ROUND(F31*(1+$X$8)*2,0)/2</f>
        <v>3.5</v>
      </c>
      <c r="N31" s="24">
        <f t="shared" si="69"/>
        <v>6.5</v>
      </c>
      <c r="O31" s="24">
        <f t="shared" si="70"/>
        <v>15</v>
      </c>
      <c r="P31" s="28">
        <f t="shared" si="71"/>
        <v>116</v>
      </c>
      <c r="Q31" s="25">
        <f>IF(J31&gt;5,CEILING(J31,5),CEILING(J31,1))</f>
        <v>65</v>
      </c>
      <c r="R31" s="24">
        <f t="shared" si="72"/>
        <v>20</v>
      </c>
      <c r="S31" s="24">
        <f t="shared" si="73"/>
        <v>10</v>
      </c>
      <c r="T31" s="24">
        <f t="shared" si="74"/>
        <v>4</v>
      </c>
      <c r="U31" s="24">
        <f t="shared" si="75"/>
        <v>10</v>
      </c>
      <c r="V31" s="24">
        <f>IF(O31&gt;5,CEILING(O31,5),CEILING(O31,1))</f>
        <v>15</v>
      </c>
      <c r="W31" s="26">
        <f t="shared" si="76"/>
        <v>124</v>
      </c>
    </row>
    <row r="32" spans="1:33" x14ac:dyDescent="0.2">
      <c r="A32" s="54"/>
      <c r="B32" s="31"/>
      <c r="C32" s="32"/>
      <c r="D32" s="24"/>
      <c r="E32" s="24"/>
      <c r="F32" s="24"/>
      <c r="G32" s="24"/>
      <c r="H32" s="24"/>
      <c r="I32" s="23"/>
      <c r="J32" s="25"/>
      <c r="K32" s="24"/>
      <c r="L32" s="24"/>
      <c r="M32" s="24"/>
      <c r="N32" s="24"/>
      <c r="O32" s="24"/>
      <c r="P32" s="28"/>
      <c r="Q32" s="25"/>
      <c r="R32" s="24"/>
      <c r="S32" s="24"/>
      <c r="T32" s="24"/>
      <c r="U32" s="24"/>
      <c r="V32" s="24"/>
      <c r="W32" s="26"/>
    </row>
    <row r="33" spans="1:23" ht="16" x14ac:dyDescent="0.2">
      <c r="A33" s="55" t="s">
        <v>30</v>
      </c>
      <c r="B33" s="31"/>
      <c r="C33" s="32">
        <v>0</v>
      </c>
      <c r="D33" s="24">
        <f t="shared" ref="D33" si="77">ROUND(C33*$Y$8*2,0)/2</f>
        <v>0</v>
      </c>
      <c r="E33" s="24">
        <f t="shared" ref="E33" si="78">ROUND(C33*$Z$8*2,0)/2</f>
        <v>0</v>
      </c>
      <c r="F33" s="24">
        <f>ROUND(C33*$AA$8*2,0)/2</f>
        <v>0</v>
      </c>
      <c r="G33" s="24">
        <f>ROUND(C33*$AB$8*2,0)/2</f>
        <v>0</v>
      </c>
      <c r="H33" s="24">
        <f t="shared" ref="H33:H39" si="79">ROUND((C33+D33+E33+F33+G33)*$AC$8*2,0)/2</f>
        <v>0</v>
      </c>
      <c r="I33" s="23">
        <f t="shared" ref="I33" si="80">SUM(C33:H33)</f>
        <v>0</v>
      </c>
      <c r="J33" s="25">
        <f t="shared" ref="J33" si="81">ROUND(C33*(1+$X$8)*2,0)/2</f>
        <v>0</v>
      </c>
      <c r="K33" s="24">
        <f t="shared" ref="K33:K39" si="82">ROUND(J33*$Y$8*2,0)/2</f>
        <v>0</v>
      </c>
      <c r="L33" s="24">
        <f>ROUND(E33*(1+$X$8)*2,0)/2</f>
        <v>0</v>
      </c>
      <c r="M33" s="24">
        <f>ROUND(F33*(1+$X$8)*2,0)/2</f>
        <v>0</v>
      </c>
      <c r="N33" s="24">
        <f t="shared" ref="N33" si="83">ROUND(G33*(1+$X$8)*2,0)/2</f>
        <v>0</v>
      </c>
      <c r="O33" s="24">
        <f t="shared" ref="O33:O36" si="84">ROUND((J33+K33+L33+M33+N33)*$AC$8*2,0)/2</f>
        <v>0</v>
      </c>
      <c r="P33" s="28">
        <f t="shared" ref="P33" si="85">SUM(J33:O33)</f>
        <v>0</v>
      </c>
      <c r="Q33" s="25">
        <f t="shared" ref="Q33:Q39" si="86">IF(J33&gt;5,CEILING(J33,5),CEILING(J33,1))</f>
        <v>0</v>
      </c>
      <c r="R33" s="24">
        <f t="shared" ref="R33" si="87">IF(K33&gt;5,CEILING(K33,5),CEILING(K33,1))</f>
        <v>0</v>
      </c>
      <c r="S33" s="24">
        <f t="shared" ref="S33" si="88">IF(L33&gt;5,CEILING(L33,5),CEILING(L33,1))</f>
        <v>0</v>
      </c>
      <c r="T33" s="24">
        <f t="shared" ref="T33" si="89">IF(M33&gt;5,CEILING(M33,5),CEILING(M33,1))</f>
        <v>0</v>
      </c>
      <c r="U33" s="24">
        <f t="shared" ref="U33" si="90">IF(N33&gt;5,CEILING(N33,5),CEILING(N33,1))</f>
        <v>0</v>
      </c>
      <c r="V33" s="24">
        <f t="shared" ref="V33:V39" si="91">IF(O33&gt;5,CEILING(O33,5),CEILING(O33,1))</f>
        <v>0</v>
      </c>
      <c r="W33" s="26">
        <f t="shared" ref="W33" si="92">SUM(Q33:V33)</f>
        <v>0</v>
      </c>
    </row>
    <row r="34" spans="1:23" ht="16" x14ac:dyDescent="0.2">
      <c r="A34" s="55" t="s">
        <v>31</v>
      </c>
      <c r="B34" s="31"/>
      <c r="C34" s="32">
        <v>0</v>
      </c>
      <c r="D34" s="24">
        <v>0</v>
      </c>
      <c r="E34" s="24">
        <v>40</v>
      </c>
      <c r="F34" s="24"/>
      <c r="G34" s="24"/>
      <c r="H34" s="24">
        <f t="shared" si="79"/>
        <v>6</v>
      </c>
      <c r="I34" s="23">
        <f>SUM(C34:H34)</f>
        <v>46</v>
      </c>
      <c r="J34" s="25">
        <f>ROUND(C34*(1+$X$8)*2,0)/2</f>
        <v>0</v>
      </c>
      <c r="K34" s="24">
        <f t="shared" si="82"/>
        <v>0</v>
      </c>
      <c r="L34" s="24">
        <f t="shared" ref="L34:L39" si="93">ROUND(E34*(1+$X$8)*2,0)/2</f>
        <v>52</v>
      </c>
      <c r="M34" s="24"/>
      <c r="N34" s="24"/>
      <c r="O34" s="24">
        <f t="shared" si="84"/>
        <v>8</v>
      </c>
      <c r="P34" s="28">
        <f>SUM(J34:O34)</f>
        <v>60</v>
      </c>
      <c r="Q34" s="25">
        <f t="shared" si="86"/>
        <v>0</v>
      </c>
      <c r="R34" s="24">
        <f>IF(K34&gt;5,CEILING(K34,5),CEILING(K34,1))</f>
        <v>0</v>
      </c>
      <c r="S34" s="24">
        <f>IF(L34&gt;5,CEILING(L34,5),CEILING(L34,1))</f>
        <v>55</v>
      </c>
      <c r="T34" s="24"/>
      <c r="U34" s="24"/>
      <c r="V34" s="24">
        <f t="shared" si="91"/>
        <v>10</v>
      </c>
      <c r="W34" s="26">
        <f>SUM(Q34:V34)</f>
        <v>65</v>
      </c>
    </row>
    <row r="35" spans="1:23" ht="16" x14ac:dyDescent="0.2">
      <c r="A35" s="55" t="s">
        <v>32</v>
      </c>
      <c r="B35" s="31"/>
      <c r="C35" s="32">
        <v>0</v>
      </c>
      <c r="D35" s="24">
        <f t="shared" ref="D35" si="94">ROUND(C35*$Y$8*2,0)/2</f>
        <v>0</v>
      </c>
      <c r="E35" s="24">
        <f t="shared" ref="E35" si="95">ROUND(C35*$Z$8*2,0)/2</f>
        <v>0</v>
      </c>
      <c r="F35" s="24">
        <f>ROUND(C35*$AA$8*2,0)/2</f>
        <v>0</v>
      </c>
      <c r="G35" s="24">
        <f>ROUND(C35*$AB$8*2,0)/2</f>
        <v>0</v>
      </c>
      <c r="H35" s="24">
        <f t="shared" si="79"/>
        <v>0</v>
      </c>
      <c r="I35" s="23">
        <f t="shared" ref="I35" si="96">SUM(C35:H35)</f>
        <v>0</v>
      </c>
      <c r="J35" s="25">
        <f t="shared" ref="J35" si="97">ROUND(C35*(1+$X$8)*2,0)/2</f>
        <v>0</v>
      </c>
      <c r="K35" s="24">
        <f t="shared" si="82"/>
        <v>0</v>
      </c>
      <c r="L35" s="24">
        <f t="shared" si="93"/>
        <v>0</v>
      </c>
      <c r="M35" s="24">
        <f>ROUND(F35*(1+$X$8)*2,0)/2</f>
        <v>0</v>
      </c>
      <c r="N35" s="24">
        <f t="shared" ref="N35" si="98">ROUND(G35*(1+$X$8)*2,0)/2</f>
        <v>0</v>
      </c>
      <c r="O35" s="24">
        <f t="shared" si="84"/>
        <v>0</v>
      </c>
      <c r="P35" s="28">
        <f t="shared" ref="P35" si="99">SUM(J35:O35)</f>
        <v>0</v>
      </c>
      <c r="Q35" s="25">
        <f t="shared" si="86"/>
        <v>0</v>
      </c>
      <c r="R35" s="24">
        <f t="shared" ref="R35" si="100">IF(K35&gt;5,CEILING(K35,5),CEILING(K35,1))</f>
        <v>0</v>
      </c>
      <c r="S35" s="24">
        <f t="shared" ref="S35" si="101">IF(L35&gt;5,CEILING(L35,5),CEILING(L35,1))</f>
        <v>0</v>
      </c>
      <c r="T35" s="24">
        <f t="shared" ref="T35" si="102">IF(M35&gt;5,CEILING(M35,5),CEILING(M35,1))</f>
        <v>0</v>
      </c>
      <c r="U35" s="24">
        <f t="shared" ref="U35" si="103">IF(N35&gt;5,CEILING(N35,5),CEILING(N35,1))</f>
        <v>0</v>
      </c>
      <c r="V35" s="24">
        <f t="shared" si="91"/>
        <v>0</v>
      </c>
      <c r="W35" s="26">
        <f t="shared" ref="W35" si="104">SUM(Q35:V35)</f>
        <v>0</v>
      </c>
    </row>
    <row r="36" spans="1:23" ht="16" x14ac:dyDescent="0.2">
      <c r="A36" s="61" t="s">
        <v>33</v>
      </c>
      <c r="B36" s="31"/>
      <c r="C36" s="32">
        <v>0</v>
      </c>
      <c r="D36" s="24">
        <v>0</v>
      </c>
      <c r="E36" s="24">
        <v>240</v>
      </c>
      <c r="F36" s="24">
        <v>0</v>
      </c>
      <c r="G36" s="24">
        <v>0</v>
      </c>
      <c r="H36" s="24">
        <f t="shared" si="79"/>
        <v>36</v>
      </c>
      <c r="I36" s="23">
        <f>SUM(C36:H36)</f>
        <v>276</v>
      </c>
      <c r="J36" s="25">
        <f>ROUND(C36*(1+$X$8)*2,0)/2</f>
        <v>0</v>
      </c>
      <c r="K36" s="24">
        <f t="shared" si="82"/>
        <v>0</v>
      </c>
      <c r="L36" s="24">
        <f t="shared" si="93"/>
        <v>312</v>
      </c>
      <c r="M36" s="24">
        <v>0</v>
      </c>
      <c r="N36" s="24">
        <v>0</v>
      </c>
      <c r="O36" s="24">
        <f t="shared" si="84"/>
        <v>47</v>
      </c>
      <c r="P36" s="28">
        <f>SUM(J36:O36)</f>
        <v>359</v>
      </c>
      <c r="Q36" s="25">
        <f t="shared" si="86"/>
        <v>0</v>
      </c>
      <c r="R36" s="24">
        <f t="shared" ref="R36:S39" si="105">IF(K36&gt;5,CEILING(K36,5),CEILING(K36,1))</f>
        <v>0</v>
      </c>
      <c r="S36" s="24">
        <f t="shared" si="105"/>
        <v>315</v>
      </c>
      <c r="T36" s="24">
        <v>0</v>
      </c>
      <c r="U36" s="24">
        <v>0</v>
      </c>
      <c r="V36" s="24">
        <f t="shared" si="91"/>
        <v>50</v>
      </c>
      <c r="W36" s="26">
        <f>SUM(Q36:V36)</f>
        <v>365</v>
      </c>
    </row>
    <row r="37" spans="1:23" ht="16" x14ac:dyDescent="0.2">
      <c r="A37" s="55" t="s">
        <v>34</v>
      </c>
      <c r="B37" s="31"/>
      <c r="C37" s="32">
        <v>80</v>
      </c>
      <c r="D37" s="24">
        <v>0</v>
      </c>
      <c r="E37" s="24">
        <v>240</v>
      </c>
      <c r="F37" s="24">
        <v>0</v>
      </c>
      <c r="G37" s="24">
        <v>0</v>
      </c>
      <c r="H37" s="24">
        <f t="shared" si="79"/>
        <v>48</v>
      </c>
      <c r="I37" s="23">
        <f>SUM(C37:H37)</f>
        <v>368</v>
      </c>
      <c r="J37" s="25">
        <f>ROUND(C37*(1+$X$8)*2,0)/2</f>
        <v>104</v>
      </c>
      <c r="K37" s="24">
        <f t="shared" si="82"/>
        <v>31</v>
      </c>
      <c r="L37" s="24">
        <f t="shared" si="93"/>
        <v>312</v>
      </c>
      <c r="M37" s="24">
        <v>0</v>
      </c>
      <c r="N37" s="24">
        <v>0</v>
      </c>
      <c r="O37" s="24">
        <f t="shared" ref="O37:O38" si="106">ROUND((J37+K37+L37+M37+N37)*$AC$8*2,0)/2</f>
        <v>67</v>
      </c>
      <c r="P37" s="28">
        <f>SUM(J37:O37)</f>
        <v>514</v>
      </c>
      <c r="Q37" s="25">
        <f t="shared" si="86"/>
        <v>105</v>
      </c>
      <c r="R37" s="24">
        <f t="shared" si="105"/>
        <v>35</v>
      </c>
      <c r="S37" s="24">
        <f t="shared" si="105"/>
        <v>315</v>
      </c>
      <c r="T37" s="24">
        <v>0</v>
      </c>
      <c r="U37" s="24">
        <v>0</v>
      </c>
      <c r="V37" s="24">
        <f t="shared" si="91"/>
        <v>70</v>
      </c>
      <c r="W37" s="26">
        <f>SUM(Q37:V37)</f>
        <v>525</v>
      </c>
    </row>
    <row r="38" spans="1:23" ht="16" x14ac:dyDescent="0.2">
      <c r="A38" s="55" t="s">
        <v>35</v>
      </c>
      <c r="B38" s="31"/>
      <c r="C38" s="33">
        <v>0</v>
      </c>
      <c r="D38" s="34">
        <v>0</v>
      </c>
      <c r="E38" s="34">
        <v>40</v>
      </c>
      <c r="F38" s="24">
        <v>0</v>
      </c>
      <c r="G38" s="24">
        <v>0</v>
      </c>
      <c r="H38" s="24">
        <f t="shared" si="79"/>
        <v>6</v>
      </c>
      <c r="I38" s="23">
        <f>SUM(C38:H38)</f>
        <v>46</v>
      </c>
      <c r="J38" s="25">
        <f>ROUND(C38*(1+$X$8)*2,0)/2</f>
        <v>0</v>
      </c>
      <c r="K38" s="24">
        <f t="shared" si="82"/>
        <v>0</v>
      </c>
      <c r="L38" s="24">
        <f t="shared" si="93"/>
        <v>52</v>
      </c>
      <c r="M38" s="24">
        <v>0</v>
      </c>
      <c r="N38" s="24">
        <v>0</v>
      </c>
      <c r="O38" s="24">
        <f t="shared" si="106"/>
        <v>8</v>
      </c>
      <c r="P38" s="28">
        <f>SUM(J38:O38)</f>
        <v>60</v>
      </c>
      <c r="Q38" s="25">
        <f t="shared" si="86"/>
        <v>0</v>
      </c>
      <c r="R38" s="24">
        <f t="shared" si="105"/>
        <v>0</v>
      </c>
      <c r="S38" s="24">
        <f t="shared" si="105"/>
        <v>55</v>
      </c>
      <c r="T38" s="24">
        <v>0</v>
      </c>
      <c r="U38" s="24">
        <v>0</v>
      </c>
      <c r="V38" s="24">
        <f t="shared" si="91"/>
        <v>10</v>
      </c>
      <c r="W38" s="26">
        <f>SUM(Q38:V38)</f>
        <v>65</v>
      </c>
    </row>
    <row r="39" spans="1:23" ht="16" x14ac:dyDescent="0.2">
      <c r="A39" s="61" t="s">
        <v>36</v>
      </c>
      <c r="B39" s="31"/>
      <c r="C39" s="33">
        <v>0</v>
      </c>
      <c r="D39" s="34">
        <v>0</v>
      </c>
      <c r="E39" s="34">
        <v>40</v>
      </c>
      <c r="F39" s="24">
        <v>0</v>
      </c>
      <c r="G39" s="24">
        <v>0</v>
      </c>
      <c r="H39" s="24">
        <f t="shared" si="79"/>
        <v>6</v>
      </c>
      <c r="I39" s="23">
        <f>SUM(C39:H39)</f>
        <v>46</v>
      </c>
      <c r="J39" s="25">
        <f>ROUND(C39*(1+$X$8)*2,0)/2</f>
        <v>0</v>
      </c>
      <c r="K39" s="24">
        <f t="shared" si="82"/>
        <v>0</v>
      </c>
      <c r="L39" s="24">
        <f t="shared" si="93"/>
        <v>52</v>
      </c>
      <c r="M39" s="24">
        <v>0</v>
      </c>
      <c r="N39" s="24">
        <v>0</v>
      </c>
      <c r="O39" s="24">
        <f t="shared" ref="O39" si="107">ROUND((J39+K39+L39+M39+N39)*$AC$8*2,0)/2</f>
        <v>8</v>
      </c>
      <c r="P39" s="28">
        <f>SUM(J39:O39)</f>
        <v>60</v>
      </c>
      <c r="Q39" s="25">
        <f t="shared" si="86"/>
        <v>0</v>
      </c>
      <c r="R39" s="24">
        <f t="shared" si="105"/>
        <v>0</v>
      </c>
      <c r="S39" s="24">
        <f t="shared" si="105"/>
        <v>55</v>
      </c>
      <c r="T39" s="24">
        <v>0</v>
      </c>
      <c r="U39" s="24">
        <v>0</v>
      </c>
      <c r="V39" s="24">
        <f t="shared" si="91"/>
        <v>10</v>
      </c>
      <c r="W39" s="26">
        <f>SUM(Q39:V39)</f>
        <v>65</v>
      </c>
    </row>
    <row r="43" spans="1:23" x14ac:dyDescent="0.2">
      <c r="A43" s="56"/>
      <c r="B43" s="35"/>
      <c r="C43" s="35"/>
      <c r="D43" s="35"/>
      <c r="E43" s="35"/>
      <c r="F43" s="35"/>
      <c r="G43" s="35"/>
      <c r="H43" s="35"/>
      <c r="I43" s="35"/>
      <c r="J43" s="35"/>
    </row>
    <row r="44" spans="1:23" x14ac:dyDescent="0.2">
      <c r="A44" s="57"/>
      <c r="B44" s="36"/>
      <c r="C44" s="36"/>
      <c r="D44" s="36"/>
      <c r="E44" s="36"/>
      <c r="F44" s="36"/>
      <c r="G44" s="36"/>
      <c r="H44" s="36"/>
      <c r="I44" s="36"/>
      <c r="J44" s="36"/>
    </row>
    <row r="45" spans="1:23" x14ac:dyDescent="0.2">
      <c r="A45" s="57"/>
      <c r="B45" s="8"/>
      <c r="C45" s="8"/>
      <c r="D45" s="8"/>
      <c r="E45" s="8"/>
      <c r="F45" s="8"/>
      <c r="G45" s="8"/>
      <c r="H45" s="8"/>
      <c r="I45" s="8"/>
      <c r="J45" s="8"/>
    </row>
    <row r="48" spans="1:23" x14ac:dyDescent="0.2">
      <c r="A48" s="58"/>
    </row>
    <row r="49" spans="1:1" x14ac:dyDescent="0.2">
      <c r="A49" s="58"/>
    </row>
    <row r="50" spans="1:1" x14ac:dyDescent="0.2">
      <c r="A50" s="58"/>
    </row>
    <row r="51" spans="1:1" x14ac:dyDescent="0.2">
      <c r="A51" s="58"/>
    </row>
    <row r="52" spans="1:1" x14ac:dyDescent="0.2">
      <c r="A52" s="58"/>
    </row>
    <row r="53" spans="1:1" x14ac:dyDescent="0.2">
      <c r="A53" s="58"/>
    </row>
    <row r="54" spans="1:1" x14ac:dyDescent="0.2">
      <c r="A54" s="58"/>
    </row>
    <row r="55" spans="1:1" x14ac:dyDescent="0.2">
      <c r="A55" s="58"/>
    </row>
    <row r="56" spans="1:1" x14ac:dyDescent="0.2">
      <c r="A56" s="58"/>
    </row>
    <row r="57" spans="1:1" x14ac:dyDescent="0.2">
      <c r="A57" s="58"/>
    </row>
    <row r="58" spans="1:1" x14ac:dyDescent="0.2">
      <c r="A58" s="58"/>
    </row>
    <row r="59" spans="1:1" x14ac:dyDescent="0.2">
      <c r="A59" s="58"/>
    </row>
    <row r="60" spans="1:1" x14ac:dyDescent="0.2">
      <c r="A60" s="58"/>
    </row>
    <row r="61" spans="1:1" x14ac:dyDescent="0.2">
      <c r="A61" s="58"/>
    </row>
    <row r="62" spans="1:1" x14ac:dyDescent="0.2">
      <c r="A62" s="58"/>
    </row>
    <row r="63" spans="1:1" x14ac:dyDescent="0.2">
      <c r="A63" s="58"/>
    </row>
    <row r="64" spans="1:1" x14ac:dyDescent="0.2">
      <c r="A64" s="58"/>
    </row>
    <row r="65" spans="1:1" x14ac:dyDescent="0.2">
      <c r="A65" s="58"/>
    </row>
    <row r="66" spans="1:1" x14ac:dyDescent="0.2">
      <c r="A66" s="58"/>
    </row>
    <row r="67" spans="1:1" x14ac:dyDescent="0.2">
      <c r="A67" s="58"/>
    </row>
    <row r="68" spans="1:1" x14ac:dyDescent="0.2">
      <c r="A68" s="58"/>
    </row>
    <row r="69" spans="1:1" x14ac:dyDescent="0.2">
      <c r="A69" s="58"/>
    </row>
    <row r="70" spans="1:1" x14ac:dyDescent="0.2">
      <c r="A70" s="58"/>
    </row>
    <row r="71" spans="1:1" x14ac:dyDescent="0.2">
      <c r="A71" s="58"/>
    </row>
    <row r="72" spans="1:1" x14ac:dyDescent="0.2">
      <c r="A72" s="58"/>
    </row>
    <row r="73" spans="1:1" x14ac:dyDescent="0.2">
      <c r="A73" s="58"/>
    </row>
    <row r="74" spans="1:1" x14ac:dyDescent="0.2">
      <c r="A74" s="58"/>
    </row>
    <row r="75" spans="1:1" x14ac:dyDescent="0.2">
      <c r="A75" s="58"/>
    </row>
    <row r="76" spans="1:1" x14ac:dyDescent="0.2">
      <c r="A76" s="58"/>
    </row>
    <row r="77" spans="1:1" x14ac:dyDescent="0.2">
      <c r="A77" s="58"/>
    </row>
    <row r="78" spans="1:1" x14ac:dyDescent="0.2">
      <c r="A78" s="58"/>
    </row>
    <row r="79" spans="1:1" x14ac:dyDescent="0.2">
      <c r="A79" s="58"/>
    </row>
    <row r="80" spans="1:1" x14ac:dyDescent="0.2">
      <c r="A80" s="58"/>
    </row>
  </sheetData>
  <mergeCells count="4">
    <mergeCell ref="A1:J1"/>
    <mergeCell ref="C6:I6"/>
    <mergeCell ref="J6:P6"/>
    <mergeCell ref="Q6:W6"/>
  </mergeCell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28"/>
  <sheetViews>
    <sheetView workbookViewId="0">
      <selection activeCell="L13" sqref="L13"/>
    </sheetView>
  </sheetViews>
  <sheetFormatPr baseColWidth="10" defaultColWidth="17.33203125" defaultRowHeight="15" customHeight="1" x14ac:dyDescent="0.2"/>
  <cols>
    <col min="1" max="1" width="25.33203125" customWidth="1"/>
    <col min="2" max="16" width="7.33203125" customWidth="1"/>
  </cols>
  <sheetData>
    <row r="1" spans="1:16" ht="15" customHeight="1" x14ac:dyDescent="0.2">
      <c r="B1" s="43" t="s">
        <v>17</v>
      </c>
      <c r="C1" s="43" t="s">
        <v>37</v>
      </c>
      <c r="D1" s="43" t="s">
        <v>16</v>
      </c>
      <c r="E1" s="43" t="s">
        <v>11</v>
      </c>
    </row>
    <row r="2" spans="1:16" ht="15" customHeight="1" x14ac:dyDescent="0.2">
      <c r="A2" s="43" t="s">
        <v>38</v>
      </c>
      <c r="B2">
        <f>Оценка!S3</f>
        <v>1241</v>
      </c>
      <c r="C2">
        <f>Оценка!Q3</f>
        <v>1425</v>
      </c>
      <c r="D2">
        <f>Оценка!R3</f>
        <v>407</v>
      </c>
      <c r="E2">
        <f>Оценка!T3</f>
        <v>205</v>
      </c>
    </row>
    <row r="3" spans="1:16" ht="15" customHeight="1" x14ac:dyDescent="0.2">
      <c r="A3" s="43" t="s">
        <v>39</v>
      </c>
      <c r="B3" s="44">
        <f>B2/160</f>
        <v>7.7562499999999996</v>
      </c>
      <c r="C3" s="44">
        <f t="shared" ref="C3:E3" si="0">C2/160</f>
        <v>8.90625</v>
      </c>
      <c r="D3" s="44">
        <f t="shared" si="0"/>
        <v>2.5437500000000002</v>
      </c>
      <c r="E3" s="44">
        <f t="shared" si="0"/>
        <v>1.28125</v>
      </c>
    </row>
    <row r="4" spans="1:16" ht="15" customHeight="1" x14ac:dyDescent="0.2">
      <c r="A4" s="43" t="s">
        <v>40</v>
      </c>
      <c r="B4" s="44">
        <v>1</v>
      </c>
      <c r="C4" s="44">
        <v>2.7</v>
      </c>
      <c r="D4" s="44">
        <v>1</v>
      </c>
      <c r="E4" s="44">
        <v>1</v>
      </c>
    </row>
    <row r="5" spans="1:16" ht="15" customHeight="1" x14ac:dyDescent="0.2">
      <c r="A5" s="43" t="s">
        <v>41</v>
      </c>
      <c r="B5" s="44">
        <f>B3/B4</f>
        <v>7.7562499999999996</v>
      </c>
      <c r="C5" s="44">
        <f t="shared" ref="C5:E5" si="1">C3/C4</f>
        <v>3.2986111111111107</v>
      </c>
      <c r="D5" s="44">
        <f t="shared" si="1"/>
        <v>2.5437500000000002</v>
      </c>
      <c r="E5" s="44">
        <f t="shared" si="1"/>
        <v>1.28125</v>
      </c>
    </row>
    <row r="7" spans="1:16" x14ac:dyDescent="0.2">
      <c r="B7" s="37"/>
      <c r="C7" s="65" t="s">
        <v>42</v>
      </c>
      <c r="D7" s="66"/>
      <c r="E7" s="65" t="s">
        <v>43</v>
      </c>
      <c r="F7" s="66"/>
      <c r="G7" s="65" t="s">
        <v>44</v>
      </c>
      <c r="H7" s="66"/>
      <c r="I7" s="65" t="s">
        <v>45</v>
      </c>
      <c r="J7" s="66"/>
      <c r="K7" s="65" t="s">
        <v>46</v>
      </c>
      <c r="L7" s="66"/>
      <c r="M7" s="65" t="s">
        <v>47</v>
      </c>
      <c r="N7" s="66"/>
      <c r="O7" s="65" t="s">
        <v>48</v>
      </c>
      <c r="P7" s="66"/>
    </row>
    <row r="8" spans="1:16" x14ac:dyDescent="0.2">
      <c r="A8" s="27" t="s">
        <v>10</v>
      </c>
      <c r="B8" s="37"/>
      <c r="C8" s="38"/>
      <c r="D8" s="38"/>
      <c r="E8" s="38"/>
      <c r="F8" s="38"/>
      <c r="G8" s="38"/>
      <c r="H8" s="38"/>
      <c r="I8" s="38"/>
      <c r="J8" s="38"/>
      <c r="K8" s="37"/>
      <c r="L8" s="37"/>
      <c r="M8" s="37"/>
      <c r="N8" s="37"/>
      <c r="O8" s="37"/>
      <c r="P8" s="37"/>
    </row>
    <row r="9" spans="1:16" x14ac:dyDescent="0.2">
      <c r="A9" s="27" t="s">
        <v>22</v>
      </c>
      <c r="B9" s="37"/>
      <c r="C9" s="37"/>
      <c r="D9" s="38"/>
      <c r="E9" s="38"/>
      <c r="F9" s="38"/>
      <c r="G9" s="38"/>
      <c r="H9" s="37"/>
      <c r="I9" s="37"/>
      <c r="J9" s="37"/>
      <c r="K9" s="37"/>
      <c r="L9" s="37"/>
      <c r="M9" s="37"/>
      <c r="N9" s="37"/>
      <c r="O9" s="37"/>
      <c r="P9" s="37"/>
    </row>
    <row r="10" spans="1:16" x14ac:dyDescent="0.2">
      <c r="A10" s="27" t="s">
        <v>8</v>
      </c>
      <c r="B10" s="37"/>
      <c r="C10" s="37"/>
      <c r="D10" s="37"/>
      <c r="E10" s="38"/>
      <c r="F10" s="38"/>
      <c r="G10" s="38"/>
      <c r="H10" s="38"/>
      <c r="I10" s="38"/>
      <c r="J10" s="38"/>
      <c r="K10" s="38"/>
      <c r="L10" s="37"/>
      <c r="M10" s="37"/>
      <c r="N10" s="37"/>
      <c r="O10" s="37"/>
      <c r="P10" s="37"/>
    </row>
    <row r="11" spans="1:16" x14ac:dyDescent="0.2">
      <c r="A11" s="27" t="s">
        <v>49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8"/>
      <c r="M11" s="38"/>
      <c r="N11" s="38"/>
      <c r="O11" s="38"/>
      <c r="P11" s="37"/>
    </row>
    <row r="12" spans="1:16" x14ac:dyDescent="0.2">
      <c r="A12" s="27" t="s">
        <v>32</v>
      </c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8"/>
      <c r="M12" s="38"/>
      <c r="N12" s="38"/>
      <c r="O12" s="38"/>
      <c r="P12" s="37"/>
    </row>
    <row r="13" spans="1:16" x14ac:dyDescent="0.2">
      <c r="A13" s="27" t="s">
        <v>50</v>
      </c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8"/>
      <c r="P13" s="37"/>
    </row>
    <row r="14" spans="1:16" x14ac:dyDescent="0.2">
      <c r="A14" s="27" t="s">
        <v>35</v>
      </c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8"/>
      <c r="P14" s="37"/>
    </row>
    <row r="19" spans="1:16" x14ac:dyDescent="0.2">
      <c r="B19" s="37"/>
      <c r="C19" s="65" t="s">
        <v>42</v>
      </c>
      <c r="D19" s="66"/>
      <c r="E19" s="65" t="s">
        <v>43</v>
      </c>
      <c r="F19" s="66"/>
      <c r="G19" s="65" t="s">
        <v>44</v>
      </c>
      <c r="H19" s="66"/>
      <c r="I19" s="65" t="s">
        <v>45</v>
      </c>
      <c r="J19" s="66"/>
      <c r="K19" s="65" t="s">
        <v>46</v>
      </c>
      <c r="L19" s="66"/>
      <c r="M19" s="65" t="s">
        <v>47</v>
      </c>
      <c r="N19" s="66"/>
      <c r="O19" s="65" t="s">
        <v>48</v>
      </c>
      <c r="P19" s="66"/>
    </row>
    <row r="20" spans="1:16" x14ac:dyDescent="0.2">
      <c r="A20" s="27" t="s">
        <v>51</v>
      </c>
      <c r="B20" s="39" t="s">
        <v>18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7"/>
    </row>
    <row r="21" spans="1:16" x14ac:dyDescent="0.2">
      <c r="A21" s="27" t="s">
        <v>52</v>
      </c>
      <c r="B21" s="39" t="s">
        <v>17</v>
      </c>
      <c r="C21" s="38"/>
      <c r="D21" s="38"/>
      <c r="E21" s="38"/>
      <c r="F21" s="37"/>
      <c r="G21" s="37"/>
      <c r="H21" s="37"/>
      <c r="I21" s="37"/>
      <c r="J21" s="37"/>
      <c r="K21" s="37"/>
      <c r="L21" s="37"/>
      <c r="M21" s="37"/>
      <c r="N21" s="38"/>
      <c r="O21" s="37"/>
      <c r="P21" s="37"/>
    </row>
    <row r="22" spans="1:16" x14ac:dyDescent="0.2">
      <c r="A22" s="27" t="s">
        <v>11</v>
      </c>
      <c r="B22" s="39" t="s">
        <v>11</v>
      </c>
      <c r="C22" s="38"/>
      <c r="D22" s="38"/>
      <c r="E22" s="38"/>
      <c r="F22" s="37"/>
      <c r="G22" s="37"/>
      <c r="H22" s="37"/>
      <c r="I22" s="37"/>
      <c r="J22" s="37"/>
      <c r="K22" s="37"/>
      <c r="L22" s="37"/>
      <c r="M22" s="37"/>
      <c r="N22" s="38"/>
      <c r="O22" s="37"/>
      <c r="P22" s="37"/>
    </row>
    <row r="23" spans="1:16" x14ac:dyDescent="0.2">
      <c r="A23" s="27" t="s">
        <v>53</v>
      </c>
      <c r="B23" s="39" t="s">
        <v>54</v>
      </c>
      <c r="C23" s="37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7"/>
    </row>
    <row r="24" spans="1:16" x14ac:dyDescent="0.2">
      <c r="A24" s="27" t="s">
        <v>55</v>
      </c>
      <c r="B24" s="39" t="s">
        <v>56</v>
      </c>
      <c r="C24" s="37"/>
      <c r="D24" s="37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7"/>
      <c r="P24" s="37"/>
    </row>
    <row r="25" spans="1:16" x14ac:dyDescent="0.2">
      <c r="A25" s="27" t="s">
        <v>57</v>
      </c>
      <c r="B25" s="39" t="s">
        <v>56</v>
      </c>
      <c r="C25" s="37"/>
      <c r="D25" s="37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7"/>
      <c r="P25" s="37"/>
    </row>
    <row r="26" spans="1:16" x14ac:dyDescent="0.2">
      <c r="A26" s="27" t="s">
        <v>58</v>
      </c>
      <c r="B26" s="39" t="s">
        <v>16</v>
      </c>
      <c r="C26" s="37"/>
      <c r="D26" s="37"/>
      <c r="E26" s="37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7"/>
    </row>
    <row r="27" spans="1:16" x14ac:dyDescent="0.2">
      <c r="A27" s="27" t="s">
        <v>59</v>
      </c>
      <c r="B27" s="39" t="s">
        <v>60</v>
      </c>
      <c r="C27" s="37"/>
      <c r="D27" s="37"/>
      <c r="E27" s="37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7"/>
    </row>
    <row r="28" spans="1:16" x14ac:dyDescent="0.2">
      <c r="A28" s="27"/>
    </row>
  </sheetData>
  <mergeCells count="14">
    <mergeCell ref="M19:N19"/>
    <mergeCell ref="O19:P19"/>
    <mergeCell ref="C7:D7"/>
    <mergeCell ref="E7:F7"/>
    <mergeCell ref="G7:H7"/>
    <mergeCell ref="I7:J7"/>
    <mergeCell ref="K7:L7"/>
    <mergeCell ref="M7:N7"/>
    <mergeCell ref="O7:P7"/>
    <mergeCell ref="C19:D19"/>
    <mergeCell ref="E19:F19"/>
    <mergeCell ref="G19:H19"/>
    <mergeCell ref="I19:J19"/>
    <mergeCell ref="K19:L19"/>
  </mergeCell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00"/>
  <sheetViews>
    <sheetView workbookViewId="0">
      <selection activeCell="B13" sqref="B13"/>
    </sheetView>
  </sheetViews>
  <sheetFormatPr baseColWidth="10" defaultColWidth="17.33203125" defaultRowHeight="15" customHeight="1" x14ac:dyDescent="0.2"/>
  <cols>
    <col min="1" max="1" width="5.6640625" customWidth="1"/>
    <col min="2" max="2" width="87.83203125" customWidth="1"/>
  </cols>
  <sheetData>
    <row r="1" spans="1:2" ht="62.25" customHeight="1" x14ac:dyDescent="0.2">
      <c r="A1" s="27">
        <v>1</v>
      </c>
      <c r="B1" s="40" t="s">
        <v>61</v>
      </c>
    </row>
    <row r="2" spans="1:2" ht="93" customHeight="1" x14ac:dyDescent="0.2">
      <c r="A2" s="27">
        <v>2</v>
      </c>
      <c r="B2" s="41" t="s">
        <v>62</v>
      </c>
    </row>
    <row r="3" spans="1:2" ht="16" x14ac:dyDescent="0.2">
      <c r="A3" s="27">
        <v>3</v>
      </c>
      <c r="B3" s="42" t="s">
        <v>63</v>
      </c>
    </row>
    <row r="4" spans="1:2" ht="16" x14ac:dyDescent="0.2">
      <c r="A4" s="27">
        <v>4</v>
      </c>
      <c r="B4" s="42" t="s">
        <v>34</v>
      </c>
    </row>
    <row r="5" spans="1:2" x14ac:dyDescent="0.2">
      <c r="A5" s="27">
        <v>5</v>
      </c>
      <c r="B5" s="41"/>
    </row>
    <row r="6" spans="1:2" ht="30.75" customHeight="1" x14ac:dyDescent="0.2">
      <c r="A6" s="27">
        <v>6</v>
      </c>
      <c r="B6" s="41" t="s">
        <v>64</v>
      </c>
    </row>
    <row r="7" spans="1:2" x14ac:dyDescent="0.2">
      <c r="A7" s="27">
        <v>7</v>
      </c>
      <c r="B7" s="41"/>
    </row>
    <row r="8" spans="1:2" x14ac:dyDescent="0.2">
      <c r="B8" s="41"/>
    </row>
    <row r="9" spans="1:2" x14ac:dyDescent="0.2">
      <c r="B9" s="41"/>
    </row>
    <row r="10" spans="1:2" x14ac:dyDescent="0.2">
      <c r="B10" s="41"/>
    </row>
    <row r="11" spans="1:2" x14ac:dyDescent="0.2">
      <c r="B11" s="41"/>
    </row>
    <row r="12" spans="1:2" x14ac:dyDescent="0.2">
      <c r="B12" s="41"/>
    </row>
    <row r="13" spans="1:2" x14ac:dyDescent="0.2">
      <c r="B13" s="41"/>
    </row>
    <row r="14" spans="1:2" x14ac:dyDescent="0.2">
      <c r="B14" s="41"/>
    </row>
    <row r="15" spans="1:2" x14ac:dyDescent="0.2">
      <c r="B15" s="41"/>
    </row>
    <row r="16" spans="1:2" x14ac:dyDescent="0.2">
      <c r="B16" s="41"/>
    </row>
    <row r="17" spans="2:2" x14ac:dyDescent="0.2">
      <c r="B17" s="41"/>
    </row>
    <row r="18" spans="2:2" x14ac:dyDescent="0.2">
      <c r="B18" s="41"/>
    </row>
    <row r="19" spans="2:2" x14ac:dyDescent="0.2">
      <c r="B19" s="41"/>
    </row>
    <row r="20" spans="2:2" x14ac:dyDescent="0.2">
      <c r="B20" s="41"/>
    </row>
    <row r="21" spans="2:2" x14ac:dyDescent="0.2">
      <c r="B21" s="41"/>
    </row>
    <row r="22" spans="2:2" x14ac:dyDescent="0.2">
      <c r="B22" s="41"/>
    </row>
    <row r="23" spans="2:2" x14ac:dyDescent="0.2">
      <c r="B23" s="41"/>
    </row>
    <row r="24" spans="2:2" x14ac:dyDescent="0.2">
      <c r="B24" s="41"/>
    </row>
    <row r="25" spans="2:2" x14ac:dyDescent="0.2">
      <c r="B25" s="41"/>
    </row>
    <row r="26" spans="2:2" x14ac:dyDescent="0.2">
      <c r="B26" s="41"/>
    </row>
    <row r="27" spans="2:2" x14ac:dyDescent="0.2">
      <c r="B27" s="41"/>
    </row>
    <row r="28" spans="2:2" x14ac:dyDescent="0.2">
      <c r="B28" s="41"/>
    </row>
    <row r="29" spans="2:2" x14ac:dyDescent="0.2">
      <c r="B29" s="41"/>
    </row>
    <row r="30" spans="2:2" x14ac:dyDescent="0.2">
      <c r="B30" s="41"/>
    </row>
    <row r="31" spans="2:2" x14ac:dyDescent="0.2">
      <c r="B31" s="41"/>
    </row>
    <row r="32" spans="2:2" x14ac:dyDescent="0.2">
      <c r="B32" s="41"/>
    </row>
    <row r="33" spans="2:2" x14ac:dyDescent="0.2">
      <c r="B33" s="41"/>
    </row>
    <row r="34" spans="2:2" x14ac:dyDescent="0.2">
      <c r="B34" s="41"/>
    </row>
    <row r="35" spans="2:2" x14ac:dyDescent="0.2">
      <c r="B35" s="41"/>
    </row>
    <row r="36" spans="2:2" x14ac:dyDescent="0.2">
      <c r="B36" s="41"/>
    </row>
    <row r="37" spans="2:2" x14ac:dyDescent="0.2">
      <c r="B37" s="41"/>
    </row>
    <row r="38" spans="2:2" x14ac:dyDescent="0.2">
      <c r="B38" s="41"/>
    </row>
    <row r="39" spans="2:2" x14ac:dyDescent="0.2">
      <c r="B39" s="41"/>
    </row>
    <row r="40" spans="2:2" x14ac:dyDescent="0.2">
      <c r="B40" s="41"/>
    </row>
    <row r="41" spans="2:2" x14ac:dyDescent="0.2">
      <c r="B41" s="41"/>
    </row>
    <row r="42" spans="2:2" x14ac:dyDescent="0.2">
      <c r="B42" s="41"/>
    </row>
    <row r="43" spans="2:2" x14ac:dyDescent="0.2">
      <c r="B43" s="41"/>
    </row>
    <row r="44" spans="2:2" x14ac:dyDescent="0.2">
      <c r="B44" s="41"/>
    </row>
    <row r="45" spans="2:2" x14ac:dyDescent="0.2">
      <c r="B45" s="41"/>
    </row>
    <row r="46" spans="2:2" x14ac:dyDescent="0.2">
      <c r="B46" s="41"/>
    </row>
    <row r="47" spans="2:2" x14ac:dyDescent="0.2">
      <c r="B47" s="41"/>
    </row>
    <row r="48" spans="2:2" x14ac:dyDescent="0.2">
      <c r="B48" s="41"/>
    </row>
    <row r="49" spans="2:2" x14ac:dyDescent="0.2">
      <c r="B49" s="41"/>
    </row>
    <row r="50" spans="2:2" x14ac:dyDescent="0.2">
      <c r="B50" s="41"/>
    </row>
    <row r="51" spans="2:2" x14ac:dyDescent="0.2">
      <c r="B51" s="41"/>
    </row>
    <row r="52" spans="2:2" x14ac:dyDescent="0.2">
      <c r="B52" s="41"/>
    </row>
    <row r="53" spans="2:2" x14ac:dyDescent="0.2">
      <c r="B53" s="41"/>
    </row>
    <row r="54" spans="2:2" x14ac:dyDescent="0.2">
      <c r="B54" s="41"/>
    </row>
    <row r="55" spans="2:2" x14ac:dyDescent="0.2">
      <c r="B55" s="41"/>
    </row>
    <row r="56" spans="2:2" x14ac:dyDescent="0.2">
      <c r="B56" s="41"/>
    </row>
    <row r="57" spans="2:2" x14ac:dyDescent="0.2">
      <c r="B57" s="41"/>
    </row>
    <row r="58" spans="2:2" x14ac:dyDescent="0.2">
      <c r="B58" s="41"/>
    </row>
    <row r="59" spans="2:2" x14ac:dyDescent="0.2">
      <c r="B59" s="41"/>
    </row>
    <row r="60" spans="2:2" x14ac:dyDescent="0.2">
      <c r="B60" s="41"/>
    </row>
    <row r="61" spans="2:2" x14ac:dyDescent="0.2">
      <c r="B61" s="41"/>
    </row>
    <row r="62" spans="2:2" x14ac:dyDescent="0.2">
      <c r="B62" s="41"/>
    </row>
    <row r="63" spans="2:2" x14ac:dyDescent="0.2">
      <c r="B63" s="41"/>
    </row>
    <row r="64" spans="2:2" x14ac:dyDescent="0.2">
      <c r="B64" s="41"/>
    </row>
    <row r="65" spans="2:2" x14ac:dyDescent="0.2">
      <c r="B65" s="41"/>
    </row>
    <row r="66" spans="2:2" x14ac:dyDescent="0.2">
      <c r="B66" s="41"/>
    </row>
    <row r="67" spans="2:2" x14ac:dyDescent="0.2">
      <c r="B67" s="41"/>
    </row>
    <row r="68" spans="2:2" x14ac:dyDescent="0.2">
      <c r="B68" s="41"/>
    </row>
    <row r="69" spans="2:2" x14ac:dyDescent="0.2">
      <c r="B69" s="41"/>
    </row>
    <row r="70" spans="2:2" x14ac:dyDescent="0.2">
      <c r="B70" s="41"/>
    </row>
    <row r="71" spans="2:2" x14ac:dyDescent="0.2">
      <c r="B71" s="41"/>
    </row>
    <row r="72" spans="2:2" x14ac:dyDescent="0.2">
      <c r="B72" s="41"/>
    </row>
    <row r="73" spans="2:2" x14ac:dyDescent="0.2">
      <c r="B73" s="41"/>
    </row>
    <row r="74" spans="2:2" x14ac:dyDescent="0.2">
      <c r="B74" s="41"/>
    </row>
    <row r="75" spans="2:2" x14ac:dyDescent="0.2">
      <c r="B75" s="41"/>
    </row>
    <row r="76" spans="2:2" x14ac:dyDescent="0.2">
      <c r="B76" s="41"/>
    </row>
    <row r="77" spans="2:2" x14ac:dyDescent="0.2">
      <c r="B77" s="41"/>
    </row>
    <row r="78" spans="2:2" x14ac:dyDescent="0.2">
      <c r="B78" s="41"/>
    </row>
    <row r="79" spans="2:2" x14ac:dyDescent="0.2">
      <c r="B79" s="41"/>
    </row>
    <row r="80" spans="2:2" x14ac:dyDescent="0.2">
      <c r="B80" s="41"/>
    </row>
    <row r="81" spans="2:2" x14ac:dyDescent="0.2">
      <c r="B81" s="41"/>
    </row>
    <row r="82" spans="2:2" x14ac:dyDescent="0.2">
      <c r="B82" s="41"/>
    </row>
    <row r="83" spans="2:2" x14ac:dyDescent="0.2">
      <c r="B83" s="41"/>
    </row>
    <row r="84" spans="2:2" x14ac:dyDescent="0.2">
      <c r="B84" s="41"/>
    </row>
    <row r="85" spans="2:2" x14ac:dyDescent="0.2">
      <c r="B85" s="41"/>
    </row>
    <row r="86" spans="2:2" x14ac:dyDescent="0.2">
      <c r="B86" s="41"/>
    </row>
    <row r="87" spans="2:2" x14ac:dyDescent="0.2">
      <c r="B87" s="41"/>
    </row>
    <row r="88" spans="2:2" x14ac:dyDescent="0.2">
      <c r="B88" s="41"/>
    </row>
    <row r="89" spans="2:2" x14ac:dyDescent="0.2">
      <c r="B89" s="41"/>
    </row>
    <row r="90" spans="2:2" x14ac:dyDescent="0.2">
      <c r="B90" s="41"/>
    </row>
    <row r="91" spans="2:2" x14ac:dyDescent="0.2">
      <c r="B91" s="41"/>
    </row>
    <row r="92" spans="2:2" x14ac:dyDescent="0.2">
      <c r="B92" s="41"/>
    </row>
    <row r="93" spans="2:2" x14ac:dyDescent="0.2">
      <c r="B93" s="41"/>
    </row>
    <row r="94" spans="2:2" x14ac:dyDescent="0.2">
      <c r="B94" s="41"/>
    </row>
    <row r="95" spans="2:2" x14ac:dyDescent="0.2">
      <c r="B95" s="41"/>
    </row>
    <row r="96" spans="2:2" x14ac:dyDescent="0.2">
      <c r="B96" s="41"/>
    </row>
    <row r="97" spans="2:2" x14ac:dyDescent="0.2">
      <c r="B97" s="41"/>
    </row>
    <row r="98" spans="2:2" x14ac:dyDescent="0.2">
      <c r="B98" s="41"/>
    </row>
    <row r="99" spans="2:2" x14ac:dyDescent="0.2">
      <c r="B99" s="41"/>
    </row>
    <row r="100" spans="2:2" x14ac:dyDescent="0.2">
      <c r="B100" s="41"/>
    </row>
    <row r="101" spans="2:2" x14ac:dyDescent="0.2">
      <c r="B101" s="41"/>
    </row>
    <row r="102" spans="2:2" x14ac:dyDescent="0.2">
      <c r="B102" s="41"/>
    </row>
    <row r="103" spans="2:2" x14ac:dyDescent="0.2">
      <c r="B103" s="41"/>
    </row>
    <row r="104" spans="2:2" x14ac:dyDescent="0.2">
      <c r="B104" s="41"/>
    </row>
    <row r="105" spans="2:2" x14ac:dyDescent="0.2">
      <c r="B105" s="41"/>
    </row>
    <row r="106" spans="2:2" x14ac:dyDescent="0.2">
      <c r="B106" s="41"/>
    </row>
    <row r="107" spans="2:2" x14ac:dyDescent="0.2">
      <c r="B107" s="41"/>
    </row>
    <row r="108" spans="2:2" x14ac:dyDescent="0.2">
      <c r="B108" s="41"/>
    </row>
    <row r="109" spans="2:2" x14ac:dyDescent="0.2">
      <c r="B109" s="41"/>
    </row>
    <row r="110" spans="2:2" x14ac:dyDescent="0.2">
      <c r="B110" s="41"/>
    </row>
    <row r="111" spans="2:2" x14ac:dyDescent="0.2">
      <c r="B111" s="41"/>
    </row>
    <row r="112" spans="2:2" x14ac:dyDescent="0.2">
      <c r="B112" s="41"/>
    </row>
    <row r="113" spans="2:2" x14ac:dyDescent="0.2">
      <c r="B113" s="41"/>
    </row>
    <row r="114" spans="2:2" x14ac:dyDescent="0.2">
      <c r="B114" s="41"/>
    </row>
    <row r="115" spans="2:2" x14ac:dyDescent="0.2">
      <c r="B115" s="41"/>
    </row>
    <row r="116" spans="2:2" x14ac:dyDescent="0.2">
      <c r="B116" s="41"/>
    </row>
    <row r="117" spans="2:2" x14ac:dyDescent="0.2">
      <c r="B117" s="41"/>
    </row>
    <row r="118" spans="2:2" x14ac:dyDescent="0.2">
      <c r="B118" s="41"/>
    </row>
    <row r="119" spans="2:2" x14ac:dyDescent="0.2">
      <c r="B119" s="41"/>
    </row>
    <row r="120" spans="2:2" x14ac:dyDescent="0.2">
      <c r="B120" s="41"/>
    </row>
    <row r="121" spans="2:2" x14ac:dyDescent="0.2">
      <c r="B121" s="41"/>
    </row>
    <row r="122" spans="2:2" x14ac:dyDescent="0.2">
      <c r="B122" s="41"/>
    </row>
    <row r="123" spans="2:2" x14ac:dyDescent="0.2">
      <c r="B123" s="41"/>
    </row>
    <row r="124" spans="2:2" x14ac:dyDescent="0.2">
      <c r="B124" s="41"/>
    </row>
    <row r="125" spans="2:2" x14ac:dyDescent="0.2">
      <c r="B125" s="41"/>
    </row>
    <row r="126" spans="2:2" x14ac:dyDescent="0.2">
      <c r="B126" s="41"/>
    </row>
    <row r="127" spans="2:2" x14ac:dyDescent="0.2">
      <c r="B127" s="41"/>
    </row>
    <row r="128" spans="2:2" x14ac:dyDescent="0.2">
      <c r="B128" s="41"/>
    </row>
    <row r="129" spans="2:2" x14ac:dyDescent="0.2">
      <c r="B129" s="41"/>
    </row>
    <row r="130" spans="2:2" x14ac:dyDescent="0.2">
      <c r="B130" s="41"/>
    </row>
    <row r="131" spans="2:2" x14ac:dyDescent="0.2">
      <c r="B131" s="41"/>
    </row>
    <row r="132" spans="2:2" x14ac:dyDescent="0.2">
      <c r="B132" s="41"/>
    </row>
    <row r="133" spans="2:2" x14ac:dyDescent="0.2">
      <c r="B133" s="41"/>
    </row>
    <row r="134" spans="2:2" x14ac:dyDescent="0.2">
      <c r="B134" s="41"/>
    </row>
    <row r="135" spans="2:2" x14ac:dyDescent="0.2">
      <c r="B135" s="41"/>
    </row>
    <row r="136" spans="2:2" x14ac:dyDescent="0.2">
      <c r="B136" s="41"/>
    </row>
    <row r="137" spans="2:2" x14ac:dyDescent="0.2">
      <c r="B137" s="41"/>
    </row>
    <row r="138" spans="2:2" x14ac:dyDescent="0.2">
      <c r="B138" s="41"/>
    </row>
    <row r="139" spans="2:2" x14ac:dyDescent="0.2">
      <c r="B139" s="41"/>
    </row>
    <row r="140" spans="2:2" x14ac:dyDescent="0.2">
      <c r="B140" s="41"/>
    </row>
    <row r="141" spans="2:2" x14ac:dyDescent="0.2">
      <c r="B141" s="41"/>
    </row>
    <row r="142" spans="2:2" x14ac:dyDescent="0.2">
      <c r="B142" s="41"/>
    </row>
    <row r="143" spans="2:2" x14ac:dyDescent="0.2">
      <c r="B143" s="41"/>
    </row>
    <row r="144" spans="2:2" x14ac:dyDescent="0.2">
      <c r="B144" s="41"/>
    </row>
    <row r="145" spans="2:2" x14ac:dyDescent="0.2">
      <c r="B145" s="41"/>
    </row>
    <row r="146" spans="2:2" x14ac:dyDescent="0.2">
      <c r="B146" s="41"/>
    </row>
    <row r="147" spans="2:2" x14ac:dyDescent="0.2">
      <c r="B147" s="41"/>
    </row>
    <row r="148" spans="2:2" x14ac:dyDescent="0.2">
      <c r="B148" s="41"/>
    </row>
    <row r="149" spans="2:2" x14ac:dyDescent="0.2">
      <c r="B149" s="41"/>
    </row>
    <row r="150" spans="2:2" x14ac:dyDescent="0.2">
      <c r="B150" s="41"/>
    </row>
    <row r="151" spans="2:2" x14ac:dyDescent="0.2">
      <c r="B151" s="41"/>
    </row>
    <row r="152" spans="2:2" x14ac:dyDescent="0.2">
      <c r="B152" s="41"/>
    </row>
    <row r="153" spans="2:2" x14ac:dyDescent="0.2">
      <c r="B153" s="41"/>
    </row>
    <row r="154" spans="2:2" x14ac:dyDescent="0.2">
      <c r="B154" s="41"/>
    </row>
    <row r="155" spans="2:2" x14ac:dyDescent="0.2">
      <c r="B155" s="41"/>
    </row>
    <row r="156" spans="2:2" x14ac:dyDescent="0.2">
      <c r="B156" s="41"/>
    </row>
    <row r="157" spans="2:2" x14ac:dyDescent="0.2">
      <c r="B157" s="41"/>
    </row>
    <row r="158" spans="2:2" x14ac:dyDescent="0.2">
      <c r="B158" s="41"/>
    </row>
    <row r="159" spans="2:2" x14ac:dyDescent="0.2">
      <c r="B159" s="41"/>
    </row>
    <row r="160" spans="2:2" x14ac:dyDescent="0.2">
      <c r="B160" s="41"/>
    </row>
    <row r="161" spans="2:2" x14ac:dyDescent="0.2">
      <c r="B161" s="41"/>
    </row>
    <row r="162" spans="2:2" x14ac:dyDescent="0.2">
      <c r="B162" s="41"/>
    </row>
    <row r="163" spans="2:2" x14ac:dyDescent="0.2">
      <c r="B163" s="41"/>
    </row>
    <row r="164" spans="2:2" x14ac:dyDescent="0.2">
      <c r="B164" s="41"/>
    </row>
    <row r="165" spans="2:2" x14ac:dyDescent="0.2">
      <c r="B165" s="41"/>
    </row>
    <row r="166" spans="2:2" x14ac:dyDescent="0.2">
      <c r="B166" s="41"/>
    </row>
    <row r="167" spans="2:2" x14ac:dyDescent="0.2">
      <c r="B167" s="41"/>
    </row>
    <row r="168" spans="2:2" x14ac:dyDescent="0.2">
      <c r="B168" s="41"/>
    </row>
    <row r="169" spans="2:2" x14ac:dyDescent="0.2">
      <c r="B169" s="41"/>
    </row>
    <row r="170" spans="2:2" x14ac:dyDescent="0.2">
      <c r="B170" s="41"/>
    </row>
    <row r="171" spans="2:2" x14ac:dyDescent="0.2">
      <c r="B171" s="41"/>
    </row>
    <row r="172" spans="2:2" x14ac:dyDescent="0.2">
      <c r="B172" s="41"/>
    </row>
    <row r="173" spans="2:2" x14ac:dyDescent="0.2">
      <c r="B173" s="41"/>
    </row>
    <row r="174" spans="2:2" x14ac:dyDescent="0.2">
      <c r="B174" s="41"/>
    </row>
    <row r="175" spans="2:2" x14ac:dyDescent="0.2">
      <c r="B175" s="41"/>
    </row>
    <row r="176" spans="2:2" x14ac:dyDescent="0.2">
      <c r="B176" s="41"/>
    </row>
    <row r="177" spans="2:2" x14ac:dyDescent="0.2">
      <c r="B177" s="41"/>
    </row>
    <row r="178" spans="2:2" x14ac:dyDescent="0.2">
      <c r="B178" s="41"/>
    </row>
    <row r="179" spans="2:2" x14ac:dyDescent="0.2">
      <c r="B179" s="41"/>
    </row>
    <row r="180" spans="2:2" x14ac:dyDescent="0.2">
      <c r="B180" s="41"/>
    </row>
    <row r="181" spans="2:2" x14ac:dyDescent="0.2">
      <c r="B181" s="41"/>
    </row>
    <row r="182" spans="2:2" x14ac:dyDescent="0.2">
      <c r="B182" s="41"/>
    </row>
    <row r="183" spans="2:2" x14ac:dyDescent="0.2">
      <c r="B183" s="41"/>
    </row>
    <row r="184" spans="2:2" x14ac:dyDescent="0.2">
      <c r="B184" s="41"/>
    </row>
    <row r="185" spans="2:2" x14ac:dyDescent="0.2">
      <c r="B185" s="41"/>
    </row>
    <row r="186" spans="2:2" x14ac:dyDescent="0.2">
      <c r="B186" s="41"/>
    </row>
    <row r="187" spans="2:2" x14ac:dyDescent="0.2">
      <c r="B187" s="41"/>
    </row>
    <row r="188" spans="2:2" x14ac:dyDescent="0.2">
      <c r="B188" s="41"/>
    </row>
    <row r="189" spans="2:2" x14ac:dyDescent="0.2">
      <c r="B189" s="41"/>
    </row>
    <row r="190" spans="2:2" x14ac:dyDescent="0.2">
      <c r="B190" s="41"/>
    </row>
    <row r="191" spans="2:2" x14ac:dyDescent="0.2">
      <c r="B191" s="41"/>
    </row>
    <row r="192" spans="2:2" x14ac:dyDescent="0.2">
      <c r="B192" s="41"/>
    </row>
    <row r="193" spans="2:2" x14ac:dyDescent="0.2">
      <c r="B193" s="41"/>
    </row>
    <row r="194" spans="2:2" x14ac:dyDescent="0.2">
      <c r="B194" s="41"/>
    </row>
    <row r="195" spans="2:2" x14ac:dyDescent="0.2">
      <c r="B195" s="41"/>
    </row>
    <row r="196" spans="2:2" x14ac:dyDescent="0.2">
      <c r="B196" s="41"/>
    </row>
    <row r="197" spans="2:2" x14ac:dyDescent="0.2">
      <c r="B197" s="41"/>
    </row>
    <row r="198" spans="2:2" x14ac:dyDescent="0.2">
      <c r="B198" s="41"/>
    </row>
    <row r="199" spans="2:2" x14ac:dyDescent="0.2">
      <c r="B199" s="41"/>
    </row>
    <row r="200" spans="2:2" x14ac:dyDescent="0.2">
      <c r="B200" s="41"/>
    </row>
    <row r="201" spans="2:2" x14ac:dyDescent="0.2">
      <c r="B201" s="41"/>
    </row>
    <row r="202" spans="2:2" x14ac:dyDescent="0.2">
      <c r="B202" s="41"/>
    </row>
    <row r="203" spans="2:2" x14ac:dyDescent="0.2">
      <c r="B203" s="41"/>
    </row>
    <row r="204" spans="2:2" x14ac:dyDescent="0.2">
      <c r="B204" s="41"/>
    </row>
    <row r="205" spans="2:2" x14ac:dyDescent="0.2">
      <c r="B205" s="41"/>
    </row>
    <row r="206" spans="2:2" x14ac:dyDescent="0.2">
      <c r="B206" s="41"/>
    </row>
    <row r="207" spans="2:2" x14ac:dyDescent="0.2">
      <c r="B207" s="41"/>
    </row>
    <row r="208" spans="2:2" x14ac:dyDescent="0.2">
      <c r="B208" s="41"/>
    </row>
    <row r="209" spans="2:2" x14ac:dyDescent="0.2">
      <c r="B209" s="41"/>
    </row>
    <row r="210" spans="2:2" x14ac:dyDescent="0.2">
      <c r="B210" s="41"/>
    </row>
    <row r="211" spans="2:2" x14ac:dyDescent="0.2">
      <c r="B211" s="41"/>
    </row>
    <row r="212" spans="2:2" x14ac:dyDescent="0.2">
      <c r="B212" s="41"/>
    </row>
    <row r="213" spans="2:2" x14ac:dyDescent="0.2">
      <c r="B213" s="41"/>
    </row>
    <row r="214" spans="2:2" x14ac:dyDescent="0.2">
      <c r="B214" s="41"/>
    </row>
    <row r="215" spans="2:2" x14ac:dyDescent="0.2">
      <c r="B215" s="41"/>
    </row>
    <row r="216" spans="2:2" x14ac:dyDescent="0.2">
      <c r="B216" s="41"/>
    </row>
    <row r="217" spans="2:2" x14ac:dyDescent="0.2">
      <c r="B217" s="41"/>
    </row>
    <row r="218" spans="2:2" x14ac:dyDescent="0.2">
      <c r="B218" s="41"/>
    </row>
    <row r="219" spans="2:2" x14ac:dyDescent="0.2">
      <c r="B219" s="41"/>
    </row>
    <row r="220" spans="2:2" x14ac:dyDescent="0.2">
      <c r="B220" s="41"/>
    </row>
    <row r="221" spans="2:2" x14ac:dyDescent="0.2">
      <c r="B221" s="41"/>
    </row>
    <row r="222" spans="2:2" x14ac:dyDescent="0.2">
      <c r="B222" s="41"/>
    </row>
    <row r="223" spans="2:2" x14ac:dyDescent="0.2">
      <c r="B223" s="41"/>
    </row>
    <row r="224" spans="2:2" x14ac:dyDescent="0.2">
      <c r="B224" s="41"/>
    </row>
    <row r="225" spans="2:2" x14ac:dyDescent="0.2">
      <c r="B225" s="41"/>
    </row>
    <row r="226" spans="2:2" x14ac:dyDescent="0.2">
      <c r="B226" s="41"/>
    </row>
    <row r="227" spans="2:2" x14ac:dyDescent="0.2">
      <c r="B227" s="41"/>
    </row>
    <row r="228" spans="2:2" x14ac:dyDescent="0.2">
      <c r="B228" s="41"/>
    </row>
    <row r="229" spans="2:2" x14ac:dyDescent="0.2">
      <c r="B229" s="41"/>
    </row>
    <row r="230" spans="2:2" x14ac:dyDescent="0.2">
      <c r="B230" s="41"/>
    </row>
    <row r="231" spans="2:2" x14ac:dyDescent="0.2">
      <c r="B231" s="41"/>
    </row>
    <row r="232" spans="2:2" x14ac:dyDescent="0.2">
      <c r="B232" s="41"/>
    </row>
    <row r="233" spans="2:2" x14ac:dyDescent="0.2">
      <c r="B233" s="41"/>
    </row>
    <row r="234" spans="2:2" x14ac:dyDescent="0.2">
      <c r="B234" s="41"/>
    </row>
    <row r="235" spans="2:2" x14ac:dyDescent="0.2">
      <c r="B235" s="41"/>
    </row>
    <row r="236" spans="2:2" x14ac:dyDescent="0.2">
      <c r="B236" s="41"/>
    </row>
    <row r="237" spans="2:2" x14ac:dyDescent="0.2">
      <c r="B237" s="41"/>
    </row>
    <row r="238" spans="2:2" x14ac:dyDescent="0.2">
      <c r="B238" s="41"/>
    </row>
    <row r="239" spans="2:2" x14ac:dyDescent="0.2">
      <c r="B239" s="41"/>
    </row>
    <row r="240" spans="2:2" x14ac:dyDescent="0.2">
      <c r="B240" s="41"/>
    </row>
    <row r="241" spans="2:2" x14ac:dyDescent="0.2">
      <c r="B241" s="41"/>
    </row>
    <row r="242" spans="2:2" x14ac:dyDescent="0.2">
      <c r="B242" s="41"/>
    </row>
    <row r="243" spans="2:2" x14ac:dyDescent="0.2">
      <c r="B243" s="41"/>
    </row>
    <row r="244" spans="2:2" x14ac:dyDescent="0.2">
      <c r="B244" s="41"/>
    </row>
    <row r="245" spans="2:2" x14ac:dyDescent="0.2">
      <c r="B245" s="41"/>
    </row>
    <row r="246" spans="2:2" x14ac:dyDescent="0.2">
      <c r="B246" s="41"/>
    </row>
    <row r="247" spans="2:2" x14ac:dyDescent="0.2">
      <c r="B247" s="41"/>
    </row>
    <row r="248" spans="2:2" x14ac:dyDescent="0.2">
      <c r="B248" s="41"/>
    </row>
    <row r="249" spans="2:2" x14ac:dyDescent="0.2">
      <c r="B249" s="41"/>
    </row>
    <row r="250" spans="2:2" x14ac:dyDescent="0.2">
      <c r="B250" s="41"/>
    </row>
    <row r="251" spans="2:2" x14ac:dyDescent="0.2">
      <c r="B251" s="41"/>
    </row>
    <row r="252" spans="2:2" x14ac:dyDescent="0.2">
      <c r="B252" s="41"/>
    </row>
    <row r="253" spans="2:2" x14ac:dyDescent="0.2">
      <c r="B253" s="41"/>
    </row>
    <row r="254" spans="2:2" x14ac:dyDescent="0.2">
      <c r="B254" s="41"/>
    </row>
    <row r="255" spans="2:2" x14ac:dyDescent="0.2">
      <c r="B255" s="41"/>
    </row>
    <row r="256" spans="2:2" x14ac:dyDescent="0.2">
      <c r="B256" s="41"/>
    </row>
    <row r="257" spans="2:2" x14ac:dyDescent="0.2">
      <c r="B257" s="41"/>
    </row>
    <row r="258" spans="2:2" x14ac:dyDescent="0.2">
      <c r="B258" s="41"/>
    </row>
    <row r="259" spans="2:2" x14ac:dyDescent="0.2">
      <c r="B259" s="41"/>
    </row>
    <row r="260" spans="2:2" x14ac:dyDescent="0.2">
      <c r="B260" s="41"/>
    </row>
    <row r="261" spans="2:2" x14ac:dyDescent="0.2">
      <c r="B261" s="41"/>
    </row>
    <row r="262" spans="2:2" x14ac:dyDescent="0.2">
      <c r="B262" s="41"/>
    </row>
    <row r="263" spans="2:2" x14ac:dyDescent="0.2">
      <c r="B263" s="41"/>
    </row>
    <row r="264" spans="2:2" x14ac:dyDescent="0.2">
      <c r="B264" s="41"/>
    </row>
    <row r="265" spans="2:2" x14ac:dyDescent="0.2">
      <c r="B265" s="41"/>
    </row>
    <row r="266" spans="2:2" x14ac:dyDescent="0.2">
      <c r="B266" s="41"/>
    </row>
    <row r="267" spans="2:2" x14ac:dyDescent="0.2">
      <c r="B267" s="41"/>
    </row>
    <row r="268" spans="2:2" x14ac:dyDescent="0.2">
      <c r="B268" s="41"/>
    </row>
    <row r="269" spans="2:2" x14ac:dyDescent="0.2">
      <c r="B269" s="41"/>
    </row>
    <row r="270" spans="2:2" x14ac:dyDescent="0.2">
      <c r="B270" s="41"/>
    </row>
    <row r="271" spans="2:2" x14ac:dyDescent="0.2">
      <c r="B271" s="41"/>
    </row>
    <row r="272" spans="2:2" x14ac:dyDescent="0.2">
      <c r="B272" s="41"/>
    </row>
    <row r="273" spans="2:2" x14ac:dyDescent="0.2">
      <c r="B273" s="41"/>
    </row>
    <row r="274" spans="2:2" x14ac:dyDescent="0.2">
      <c r="B274" s="41"/>
    </row>
    <row r="275" spans="2:2" x14ac:dyDescent="0.2">
      <c r="B275" s="41"/>
    </row>
    <row r="276" spans="2:2" x14ac:dyDescent="0.2">
      <c r="B276" s="41"/>
    </row>
    <row r="277" spans="2:2" x14ac:dyDescent="0.2">
      <c r="B277" s="41"/>
    </row>
    <row r="278" spans="2:2" x14ac:dyDescent="0.2">
      <c r="B278" s="41"/>
    </row>
    <row r="279" spans="2:2" x14ac:dyDescent="0.2">
      <c r="B279" s="41"/>
    </row>
    <row r="280" spans="2:2" x14ac:dyDescent="0.2">
      <c r="B280" s="41"/>
    </row>
    <row r="281" spans="2:2" x14ac:dyDescent="0.2">
      <c r="B281" s="41"/>
    </row>
    <row r="282" spans="2:2" x14ac:dyDescent="0.2">
      <c r="B282" s="41"/>
    </row>
    <row r="283" spans="2:2" x14ac:dyDescent="0.2">
      <c r="B283" s="41"/>
    </row>
    <row r="284" spans="2:2" x14ac:dyDescent="0.2">
      <c r="B284" s="41"/>
    </row>
    <row r="285" spans="2:2" x14ac:dyDescent="0.2">
      <c r="B285" s="41"/>
    </row>
    <row r="286" spans="2:2" x14ac:dyDescent="0.2">
      <c r="B286" s="41"/>
    </row>
    <row r="287" spans="2:2" x14ac:dyDescent="0.2">
      <c r="B287" s="41"/>
    </row>
    <row r="288" spans="2:2" x14ac:dyDescent="0.2">
      <c r="B288" s="41"/>
    </row>
    <row r="289" spans="2:2" x14ac:dyDescent="0.2">
      <c r="B289" s="41"/>
    </row>
    <row r="290" spans="2:2" x14ac:dyDescent="0.2">
      <c r="B290" s="41"/>
    </row>
    <row r="291" spans="2:2" x14ac:dyDescent="0.2">
      <c r="B291" s="41"/>
    </row>
    <row r="292" spans="2:2" x14ac:dyDescent="0.2">
      <c r="B292" s="41"/>
    </row>
    <row r="293" spans="2:2" x14ac:dyDescent="0.2">
      <c r="B293" s="41"/>
    </row>
    <row r="294" spans="2:2" x14ac:dyDescent="0.2">
      <c r="B294" s="41"/>
    </row>
    <row r="295" spans="2:2" x14ac:dyDescent="0.2">
      <c r="B295" s="41"/>
    </row>
    <row r="296" spans="2:2" x14ac:dyDescent="0.2">
      <c r="B296" s="41"/>
    </row>
    <row r="297" spans="2:2" x14ac:dyDescent="0.2">
      <c r="B297" s="41"/>
    </row>
    <row r="298" spans="2:2" x14ac:dyDescent="0.2">
      <c r="B298" s="41"/>
    </row>
    <row r="299" spans="2:2" x14ac:dyDescent="0.2">
      <c r="B299" s="41"/>
    </row>
    <row r="300" spans="2:2" x14ac:dyDescent="0.2">
      <c r="B300" s="41"/>
    </row>
    <row r="301" spans="2:2" x14ac:dyDescent="0.2">
      <c r="B301" s="41"/>
    </row>
    <row r="302" spans="2:2" x14ac:dyDescent="0.2">
      <c r="B302" s="41"/>
    </row>
    <row r="303" spans="2:2" x14ac:dyDescent="0.2">
      <c r="B303" s="41"/>
    </row>
    <row r="304" spans="2:2" x14ac:dyDescent="0.2">
      <c r="B304" s="41"/>
    </row>
    <row r="305" spans="2:2" x14ac:dyDescent="0.2">
      <c r="B305" s="41"/>
    </row>
    <row r="306" spans="2:2" x14ac:dyDescent="0.2">
      <c r="B306" s="41"/>
    </row>
    <row r="307" spans="2:2" x14ac:dyDescent="0.2">
      <c r="B307" s="41"/>
    </row>
    <row r="308" spans="2:2" x14ac:dyDescent="0.2">
      <c r="B308" s="41"/>
    </row>
    <row r="309" spans="2:2" x14ac:dyDescent="0.2">
      <c r="B309" s="41"/>
    </row>
    <row r="310" spans="2:2" x14ac:dyDescent="0.2">
      <c r="B310" s="41"/>
    </row>
    <row r="311" spans="2:2" x14ac:dyDescent="0.2">
      <c r="B311" s="41"/>
    </row>
    <row r="312" spans="2:2" x14ac:dyDescent="0.2">
      <c r="B312" s="41"/>
    </row>
    <row r="313" spans="2:2" x14ac:dyDescent="0.2">
      <c r="B313" s="41"/>
    </row>
    <row r="314" spans="2:2" x14ac:dyDescent="0.2">
      <c r="B314" s="41"/>
    </row>
    <row r="315" spans="2:2" x14ac:dyDescent="0.2">
      <c r="B315" s="41"/>
    </row>
    <row r="316" spans="2:2" x14ac:dyDescent="0.2">
      <c r="B316" s="41"/>
    </row>
    <row r="317" spans="2:2" x14ac:dyDescent="0.2">
      <c r="B317" s="41"/>
    </row>
    <row r="318" spans="2:2" x14ac:dyDescent="0.2">
      <c r="B318" s="41"/>
    </row>
    <row r="319" spans="2:2" x14ac:dyDescent="0.2">
      <c r="B319" s="41"/>
    </row>
    <row r="320" spans="2:2" x14ac:dyDescent="0.2">
      <c r="B320" s="41"/>
    </row>
    <row r="321" spans="2:2" x14ac:dyDescent="0.2">
      <c r="B321" s="41"/>
    </row>
    <row r="322" spans="2:2" x14ac:dyDescent="0.2">
      <c r="B322" s="41"/>
    </row>
    <row r="323" spans="2:2" x14ac:dyDescent="0.2">
      <c r="B323" s="41"/>
    </row>
    <row r="324" spans="2:2" x14ac:dyDescent="0.2">
      <c r="B324" s="41"/>
    </row>
    <row r="325" spans="2:2" x14ac:dyDescent="0.2">
      <c r="B325" s="41"/>
    </row>
    <row r="326" spans="2:2" x14ac:dyDescent="0.2">
      <c r="B326" s="41"/>
    </row>
    <row r="327" spans="2:2" x14ac:dyDescent="0.2">
      <c r="B327" s="41"/>
    </row>
    <row r="328" spans="2:2" x14ac:dyDescent="0.2">
      <c r="B328" s="41"/>
    </row>
    <row r="329" spans="2:2" x14ac:dyDescent="0.2">
      <c r="B329" s="41"/>
    </row>
    <row r="330" spans="2:2" x14ac:dyDescent="0.2">
      <c r="B330" s="41"/>
    </row>
    <row r="331" spans="2:2" x14ac:dyDescent="0.2">
      <c r="B331" s="41"/>
    </row>
    <row r="332" spans="2:2" x14ac:dyDescent="0.2">
      <c r="B332" s="41"/>
    </row>
    <row r="333" spans="2:2" x14ac:dyDescent="0.2">
      <c r="B333" s="41"/>
    </row>
    <row r="334" spans="2:2" x14ac:dyDescent="0.2">
      <c r="B334" s="41"/>
    </row>
    <row r="335" spans="2:2" x14ac:dyDescent="0.2">
      <c r="B335" s="41"/>
    </row>
    <row r="336" spans="2:2" x14ac:dyDescent="0.2">
      <c r="B336" s="41"/>
    </row>
    <row r="337" spans="2:2" x14ac:dyDescent="0.2">
      <c r="B337" s="41"/>
    </row>
    <row r="338" spans="2:2" x14ac:dyDescent="0.2">
      <c r="B338" s="41"/>
    </row>
    <row r="339" spans="2:2" x14ac:dyDescent="0.2">
      <c r="B339" s="41"/>
    </row>
    <row r="340" spans="2:2" x14ac:dyDescent="0.2">
      <c r="B340" s="41"/>
    </row>
    <row r="341" spans="2:2" x14ac:dyDescent="0.2">
      <c r="B341" s="41"/>
    </row>
    <row r="342" spans="2:2" x14ac:dyDescent="0.2">
      <c r="B342" s="41"/>
    </row>
    <row r="343" spans="2:2" x14ac:dyDescent="0.2">
      <c r="B343" s="41"/>
    </row>
    <row r="344" spans="2:2" x14ac:dyDescent="0.2">
      <c r="B344" s="41"/>
    </row>
    <row r="345" spans="2:2" x14ac:dyDescent="0.2">
      <c r="B345" s="41"/>
    </row>
    <row r="346" spans="2:2" x14ac:dyDescent="0.2">
      <c r="B346" s="41"/>
    </row>
    <row r="347" spans="2:2" x14ac:dyDescent="0.2">
      <c r="B347" s="41"/>
    </row>
    <row r="348" spans="2:2" x14ac:dyDescent="0.2">
      <c r="B348" s="41"/>
    </row>
    <row r="349" spans="2:2" x14ac:dyDescent="0.2">
      <c r="B349" s="41"/>
    </row>
    <row r="350" spans="2:2" x14ac:dyDescent="0.2">
      <c r="B350" s="41"/>
    </row>
    <row r="351" spans="2:2" x14ac:dyDescent="0.2">
      <c r="B351" s="41"/>
    </row>
    <row r="352" spans="2:2" x14ac:dyDescent="0.2">
      <c r="B352" s="41"/>
    </row>
    <row r="353" spans="2:2" x14ac:dyDescent="0.2">
      <c r="B353" s="41"/>
    </row>
    <row r="354" spans="2:2" x14ac:dyDescent="0.2">
      <c r="B354" s="41"/>
    </row>
    <row r="355" spans="2:2" x14ac:dyDescent="0.2">
      <c r="B355" s="41"/>
    </row>
    <row r="356" spans="2:2" x14ac:dyDescent="0.2">
      <c r="B356" s="41"/>
    </row>
    <row r="357" spans="2:2" x14ac:dyDescent="0.2">
      <c r="B357" s="41"/>
    </row>
    <row r="358" spans="2:2" x14ac:dyDescent="0.2">
      <c r="B358" s="41"/>
    </row>
    <row r="359" spans="2:2" x14ac:dyDescent="0.2">
      <c r="B359" s="41"/>
    </row>
    <row r="360" spans="2:2" x14ac:dyDescent="0.2">
      <c r="B360" s="41"/>
    </row>
    <row r="361" spans="2:2" x14ac:dyDescent="0.2">
      <c r="B361" s="41"/>
    </row>
    <row r="362" spans="2:2" x14ac:dyDescent="0.2">
      <c r="B362" s="41"/>
    </row>
    <row r="363" spans="2:2" x14ac:dyDescent="0.2">
      <c r="B363" s="41"/>
    </row>
    <row r="364" spans="2:2" x14ac:dyDescent="0.2">
      <c r="B364" s="41"/>
    </row>
    <row r="365" spans="2:2" x14ac:dyDescent="0.2">
      <c r="B365" s="41"/>
    </row>
    <row r="366" spans="2:2" x14ac:dyDescent="0.2">
      <c r="B366" s="41"/>
    </row>
    <row r="367" spans="2:2" x14ac:dyDescent="0.2">
      <c r="B367" s="41"/>
    </row>
    <row r="368" spans="2:2" x14ac:dyDescent="0.2">
      <c r="B368" s="41"/>
    </row>
    <row r="369" spans="2:2" x14ac:dyDescent="0.2">
      <c r="B369" s="41"/>
    </row>
    <row r="370" spans="2:2" x14ac:dyDescent="0.2">
      <c r="B370" s="41"/>
    </row>
    <row r="371" spans="2:2" x14ac:dyDescent="0.2">
      <c r="B371" s="41"/>
    </row>
    <row r="372" spans="2:2" x14ac:dyDescent="0.2">
      <c r="B372" s="41"/>
    </row>
    <row r="373" spans="2:2" x14ac:dyDescent="0.2">
      <c r="B373" s="41"/>
    </row>
    <row r="374" spans="2:2" x14ac:dyDescent="0.2">
      <c r="B374" s="41"/>
    </row>
    <row r="375" spans="2:2" x14ac:dyDescent="0.2">
      <c r="B375" s="41"/>
    </row>
    <row r="376" spans="2:2" x14ac:dyDescent="0.2">
      <c r="B376" s="41"/>
    </row>
    <row r="377" spans="2:2" x14ac:dyDescent="0.2">
      <c r="B377" s="41"/>
    </row>
    <row r="378" spans="2:2" x14ac:dyDescent="0.2">
      <c r="B378" s="41"/>
    </row>
    <row r="379" spans="2:2" x14ac:dyDescent="0.2">
      <c r="B379" s="41"/>
    </row>
    <row r="380" spans="2:2" x14ac:dyDescent="0.2">
      <c r="B380" s="41"/>
    </row>
    <row r="381" spans="2:2" x14ac:dyDescent="0.2">
      <c r="B381" s="41"/>
    </row>
    <row r="382" spans="2:2" x14ac:dyDescent="0.2">
      <c r="B382" s="41"/>
    </row>
    <row r="383" spans="2:2" x14ac:dyDescent="0.2">
      <c r="B383" s="41"/>
    </row>
    <row r="384" spans="2:2" x14ac:dyDescent="0.2">
      <c r="B384" s="41"/>
    </row>
    <row r="385" spans="2:2" x14ac:dyDescent="0.2">
      <c r="B385" s="41"/>
    </row>
    <row r="386" spans="2:2" x14ac:dyDescent="0.2">
      <c r="B386" s="41"/>
    </row>
    <row r="387" spans="2:2" x14ac:dyDescent="0.2">
      <c r="B387" s="41"/>
    </row>
    <row r="388" spans="2:2" x14ac:dyDescent="0.2">
      <c r="B388" s="41"/>
    </row>
    <row r="389" spans="2:2" x14ac:dyDescent="0.2">
      <c r="B389" s="41"/>
    </row>
    <row r="390" spans="2:2" x14ac:dyDescent="0.2">
      <c r="B390" s="41"/>
    </row>
    <row r="391" spans="2:2" x14ac:dyDescent="0.2">
      <c r="B391" s="41"/>
    </row>
    <row r="392" spans="2:2" x14ac:dyDescent="0.2">
      <c r="B392" s="41"/>
    </row>
    <row r="393" spans="2:2" x14ac:dyDescent="0.2">
      <c r="B393" s="41"/>
    </row>
    <row r="394" spans="2:2" x14ac:dyDescent="0.2">
      <c r="B394" s="41"/>
    </row>
    <row r="395" spans="2:2" x14ac:dyDescent="0.2">
      <c r="B395" s="41"/>
    </row>
    <row r="396" spans="2:2" x14ac:dyDescent="0.2">
      <c r="B396" s="41"/>
    </row>
    <row r="397" spans="2:2" x14ac:dyDescent="0.2">
      <c r="B397" s="41"/>
    </row>
    <row r="398" spans="2:2" x14ac:dyDescent="0.2">
      <c r="B398" s="41"/>
    </row>
    <row r="399" spans="2:2" x14ac:dyDescent="0.2">
      <c r="B399" s="41"/>
    </row>
    <row r="400" spans="2:2" x14ac:dyDescent="0.2">
      <c r="B400" s="41"/>
    </row>
    <row r="401" spans="2:2" x14ac:dyDescent="0.2">
      <c r="B401" s="41"/>
    </row>
    <row r="402" spans="2:2" x14ac:dyDescent="0.2">
      <c r="B402" s="41"/>
    </row>
    <row r="403" spans="2:2" x14ac:dyDescent="0.2">
      <c r="B403" s="41"/>
    </row>
    <row r="404" spans="2:2" x14ac:dyDescent="0.2">
      <c r="B404" s="41"/>
    </row>
    <row r="405" spans="2:2" x14ac:dyDescent="0.2">
      <c r="B405" s="41"/>
    </row>
    <row r="406" spans="2:2" x14ac:dyDescent="0.2">
      <c r="B406" s="41"/>
    </row>
    <row r="407" spans="2:2" x14ac:dyDescent="0.2">
      <c r="B407" s="41"/>
    </row>
    <row r="408" spans="2:2" x14ac:dyDescent="0.2">
      <c r="B408" s="41"/>
    </row>
    <row r="409" spans="2:2" x14ac:dyDescent="0.2">
      <c r="B409" s="41"/>
    </row>
    <row r="410" spans="2:2" x14ac:dyDescent="0.2">
      <c r="B410" s="41"/>
    </row>
    <row r="411" spans="2:2" x14ac:dyDescent="0.2">
      <c r="B411" s="41"/>
    </row>
    <row r="412" spans="2:2" x14ac:dyDescent="0.2">
      <c r="B412" s="41"/>
    </row>
    <row r="413" spans="2:2" x14ac:dyDescent="0.2">
      <c r="B413" s="41"/>
    </row>
    <row r="414" spans="2:2" x14ac:dyDescent="0.2">
      <c r="B414" s="41"/>
    </row>
    <row r="415" spans="2:2" x14ac:dyDescent="0.2">
      <c r="B415" s="41"/>
    </row>
    <row r="416" spans="2:2" x14ac:dyDescent="0.2">
      <c r="B416" s="41"/>
    </row>
    <row r="417" spans="2:2" x14ac:dyDescent="0.2">
      <c r="B417" s="41"/>
    </row>
    <row r="418" spans="2:2" x14ac:dyDescent="0.2">
      <c r="B418" s="41"/>
    </row>
    <row r="419" spans="2:2" x14ac:dyDescent="0.2">
      <c r="B419" s="41"/>
    </row>
    <row r="420" spans="2:2" x14ac:dyDescent="0.2">
      <c r="B420" s="41"/>
    </row>
    <row r="421" spans="2:2" x14ac:dyDescent="0.2">
      <c r="B421" s="41"/>
    </row>
    <row r="422" spans="2:2" x14ac:dyDescent="0.2">
      <c r="B422" s="41"/>
    </row>
    <row r="423" spans="2:2" x14ac:dyDescent="0.2">
      <c r="B423" s="41"/>
    </row>
    <row r="424" spans="2:2" x14ac:dyDescent="0.2">
      <c r="B424" s="41"/>
    </row>
    <row r="425" spans="2:2" x14ac:dyDescent="0.2">
      <c r="B425" s="41"/>
    </row>
    <row r="426" spans="2:2" x14ac:dyDescent="0.2">
      <c r="B426" s="41"/>
    </row>
    <row r="427" spans="2:2" x14ac:dyDescent="0.2">
      <c r="B427" s="41"/>
    </row>
    <row r="428" spans="2:2" x14ac:dyDescent="0.2">
      <c r="B428" s="41"/>
    </row>
    <row r="429" spans="2:2" x14ac:dyDescent="0.2">
      <c r="B429" s="41"/>
    </row>
    <row r="430" spans="2:2" x14ac:dyDescent="0.2">
      <c r="B430" s="41"/>
    </row>
    <row r="431" spans="2:2" x14ac:dyDescent="0.2">
      <c r="B431" s="41"/>
    </row>
    <row r="432" spans="2:2" x14ac:dyDescent="0.2">
      <c r="B432" s="41"/>
    </row>
    <row r="433" spans="2:2" x14ac:dyDescent="0.2">
      <c r="B433" s="41"/>
    </row>
    <row r="434" spans="2:2" x14ac:dyDescent="0.2">
      <c r="B434" s="41"/>
    </row>
    <row r="435" spans="2:2" x14ac:dyDescent="0.2">
      <c r="B435" s="41"/>
    </row>
    <row r="436" spans="2:2" x14ac:dyDescent="0.2">
      <c r="B436" s="41"/>
    </row>
    <row r="437" spans="2:2" x14ac:dyDescent="0.2">
      <c r="B437" s="41"/>
    </row>
    <row r="438" spans="2:2" x14ac:dyDescent="0.2">
      <c r="B438" s="41"/>
    </row>
    <row r="439" spans="2:2" x14ac:dyDescent="0.2">
      <c r="B439" s="41"/>
    </row>
    <row r="440" spans="2:2" x14ac:dyDescent="0.2">
      <c r="B440" s="41"/>
    </row>
    <row r="441" spans="2:2" x14ac:dyDescent="0.2">
      <c r="B441" s="41"/>
    </row>
    <row r="442" spans="2:2" x14ac:dyDescent="0.2">
      <c r="B442" s="41"/>
    </row>
    <row r="443" spans="2:2" x14ac:dyDescent="0.2">
      <c r="B443" s="41"/>
    </row>
    <row r="444" spans="2:2" x14ac:dyDescent="0.2">
      <c r="B444" s="41"/>
    </row>
    <row r="445" spans="2:2" x14ac:dyDescent="0.2">
      <c r="B445" s="41"/>
    </row>
    <row r="446" spans="2:2" x14ac:dyDescent="0.2">
      <c r="B446" s="41"/>
    </row>
    <row r="447" spans="2:2" x14ac:dyDescent="0.2">
      <c r="B447" s="41"/>
    </row>
    <row r="448" spans="2:2" x14ac:dyDescent="0.2">
      <c r="B448" s="41"/>
    </row>
    <row r="449" spans="2:2" x14ac:dyDescent="0.2">
      <c r="B449" s="41"/>
    </row>
    <row r="450" spans="2:2" x14ac:dyDescent="0.2">
      <c r="B450" s="41"/>
    </row>
    <row r="451" spans="2:2" x14ac:dyDescent="0.2">
      <c r="B451" s="41"/>
    </row>
    <row r="452" spans="2:2" x14ac:dyDescent="0.2">
      <c r="B452" s="41"/>
    </row>
    <row r="453" spans="2:2" x14ac:dyDescent="0.2">
      <c r="B453" s="41"/>
    </row>
    <row r="454" spans="2:2" x14ac:dyDescent="0.2">
      <c r="B454" s="41"/>
    </row>
    <row r="455" spans="2:2" x14ac:dyDescent="0.2">
      <c r="B455" s="41"/>
    </row>
    <row r="456" spans="2:2" x14ac:dyDescent="0.2">
      <c r="B456" s="41"/>
    </row>
    <row r="457" spans="2:2" x14ac:dyDescent="0.2">
      <c r="B457" s="41"/>
    </row>
    <row r="458" spans="2:2" x14ac:dyDescent="0.2">
      <c r="B458" s="41"/>
    </row>
    <row r="459" spans="2:2" x14ac:dyDescent="0.2">
      <c r="B459" s="41"/>
    </row>
    <row r="460" spans="2:2" x14ac:dyDescent="0.2">
      <c r="B460" s="41"/>
    </row>
    <row r="461" spans="2:2" x14ac:dyDescent="0.2">
      <c r="B461" s="41"/>
    </row>
    <row r="462" spans="2:2" x14ac:dyDescent="0.2">
      <c r="B462" s="41"/>
    </row>
    <row r="463" spans="2:2" x14ac:dyDescent="0.2">
      <c r="B463" s="41"/>
    </row>
    <row r="464" spans="2:2" x14ac:dyDescent="0.2">
      <c r="B464" s="41"/>
    </row>
    <row r="465" spans="2:2" x14ac:dyDescent="0.2">
      <c r="B465" s="41"/>
    </row>
    <row r="466" spans="2:2" x14ac:dyDescent="0.2">
      <c r="B466" s="41"/>
    </row>
    <row r="467" spans="2:2" x14ac:dyDescent="0.2">
      <c r="B467" s="41"/>
    </row>
    <row r="468" spans="2:2" x14ac:dyDescent="0.2">
      <c r="B468" s="41"/>
    </row>
    <row r="469" spans="2:2" x14ac:dyDescent="0.2">
      <c r="B469" s="41"/>
    </row>
    <row r="470" spans="2:2" x14ac:dyDescent="0.2">
      <c r="B470" s="41"/>
    </row>
    <row r="471" spans="2:2" x14ac:dyDescent="0.2">
      <c r="B471" s="41"/>
    </row>
    <row r="472" spans="2:2" x14ac:dyDescent="0.2">
      <c r="B472" s="41"/>
    </row>
    <row r="473" spans="2:2" x14ac:dyDescent="0.2">
      <c r="B473" s="41"/>
    </row>
    <row r="474" spans="2:2" x14ac:dyDescent="0.2">
      <c r="B474" s="41"/>
    </row>
    <row r="475" spans="2:2" x14ac:dyDescent="0.2">
      <c r="B475" s="41"/>
    </row>
    <row r="476" spans="2:2" x14ac:dyDescent="0.2">
      <c r="B476" s="41"/>
    </row>
    <row r="477" spans="2:2" x14ac:dyDescent="0.2">
      <c r="B477" s="41"/>
    </row>
    <row r="478" spans="2:2" x14ac:dyDescent="0.2">
      <c r="B478" s="41"/>
    </row>
    <row r="479" spans="2:2" x14ac:dyDescent="0.2">
      <c r="B479" s="41"/>
    </row>
    <row r="480" spans="2:2" x14ac:dyDescent="0.2">
      <c r="B480" s="41"/>
    </row>
    <row r="481" spans="2:2" x14ac:dyDescent="0.2">
      <c r="B481" s="41"/>
    </row>
    <row r="482" spans="2:2" x14ac:dyDescent="0.2">
      <c r="B482" s="41"/>
    </row>
    <row r="483" spans="2:2" x14ac:dyDescent="0.2">
      <c r="B483" s="41"/>
    </row>
    <row r="484" spans="2:2" x14ac:dyDescent="0.2">
      <c r="B484" s="41"/>
    </row>
    <row r="485" spans="2:2" x14ac:dyDescent="0.2">
      <c r="B485" s="41"/>
    </row>
    <row r="486" spans="2:2" x14ac:dyDescent="0.2">
      <c r="B486" s="41"/>
    </row>
    <row r="487" spans="2:2" x14ac:dyDescent="0.2">
      <c r="B487" s="41"/>
    </row>
    <row r="488" spans="2:2" x14ac:dyDescent="0.2">
      <c r="B488" s="41"/>
    </row>
    <row r="489" spans="2:2" x14ac:dyDescent="0.2">
      <c r="B489" s="41"/>
    </row>
    <row r="490" spans="2:2" x14ac:dyDescent="0.2">
      <c r="B490" s="41"/>
    </row>
    <row r="491" spans="2:2" x14ac:dyDescent="0.2">
      <c r="B491" s="41"/>
    </row>
    <row r="492" spans="2:2" x14ac:dyDescent="0.2">
      <c r="B492" s="41"/>
    </row>
    <row r="493" spans="2:2" x14ac:dyDescent="0.2">
      <c r="B493" s="41"/>
    </row>
    <row r="494" spans="2:2" x14ac:dyDescent="0.2">
      <c r="B494" s="41"/>
    </row>
    <row r="495" spans="2:2" x14ac:dyDescent="0.2">
      <c r="B495" s="41"/>
    </row>
    <row r="496" spans="2:2" x14ac:dyDescent="0.2">
      <c r="B496" s="41"/>
    </row>
    <row r="497" spans="2:2" x14ac:dyDescent="0.2">
      <c r="B497" s="41"/>
    </row>
    <row r="498" spans="2:2" x14ac:dyDescent="0.2">
      <c r="B498" s="41"/>
    </row>
    <row r="499" spans="2:2" x14ac:dyDescent="0.2">
      <c r="B499" s="41"/>
    </row>
    <row r="500" spans="2:2" x14ac:dyDescent="0.2">
      <c r="B500" s="41"/>
    </row>
    <row r="501" spans="2:2" x14ac:dyDescent="0.2">
      <c r="B501" s="41"/>
    </row>
    <row r="502" spans="2:2" x14ac:dyDescent="0.2">
      <c r="B502" s="41"/>
    </row>
    <row r="503" spans="2:2" x14ac:dyDescent="0.2">
      <c r="B503" s="41"/>
    </row>
    <row r="504" spans="2:2" x14ac:dyDescent="0.2">
      <c r="B504" s="41"/>
    </row>
    <row r="505" spans="2:2" x14ac:dyDescent="0.2">
      <c r="B505" s="41"/>
    </row>
    <row r="506" spans="2:2" x14ac:dyDescent="0.2">
      <c r="B506" s="41"/>
    </row>
    <row r="507" spans="2:2" x14ac:dyDescent="0.2">
      <c r="B507" s="41"/>
    </row>
    <row r="508" spans="2:2" x14ac:dyDescent="0.2">
      <c r="B508" s="41"/>
    </row>
    <row r="509" spans="2:2" x14ac:dyDescent="0.2">
      <c r="B509" s="41"/>
    </row>
    <row r="510" spans="2:2" x14ac:dyDescent="0.2">
      <c r="B510" s="41"/>
    </row>
    <row r="511" spans="2:2" x14ac:dyDescent="0.2">
      <c r="B511" s="41"/>
    </row>
    <row r="512" spans="2:2" x14ac:dyDescent="0.2">
      <c r="B512" s="41"/>
    </row>
    <row r="513" spans="2:2" x14ac:dyDescent="0.2">
      <c r="B513" s="41"/>
    </row>
    <row r="514" spans="2:2" x14ac:dyDescent="0.2">
      <c r="B514" s="41"/>
    </row>
    <row r="515" spans="2:2" x14ac:dyDescent="0.2">
      <c r="B515" s="41"/>
    </row>
    <row r="516" spans="2:2" x14ac:dyDescent="0.2">
      <c r="B516" s="41"/>
    </row>
    <row r="517" spans="2:2" x14ac:dyDescent="0.2">
      <c r="B517" s="41"/>
    </row>
    <row r="518" spans="2:2" x14ac:dyDescent="0.2">
      <c r="B518" s="41"/>
    </row>
    <row r="519" spans="2:2" x14ac:dyDescent="0.2">
      <c r="B519" s="41"/>
    </row>
    <row r="520" spans="2:2" x14ac:dyDescent="0.2">
      <c r="B520" s="41"/>
    </row>
    <row r="521" spans="2:2" x14ac:dyDescent="0.2">
      <c r="B521" s="41"/>
    </row>
    <row r="522" spans="2:2" x14ac:dyDescent="0.2">
      <c r="B522" s="41"/>
    </row>
    <row r="523" spans="2:2" x14ac:dyDescent="0.2">
      <c r="B523" s="41"/>
    </row>
    <row r="524" spans="2:2" x14ac:dyDescent="0.2">
      <c r="B524" s="41"/>
    </row>
    <row r="525" spans="2:2" x14ac:dyDescent="0.2">
      <c r="B525" s="41"/>
    </row>
    <row r="526" spans="2:2" x14ac:dyDescent="0.2">
      <c r="B526" s="41"/>
    </row>
    <row r="527" spans="2:2" x14ac:dyDescent="0.2">
      <c r="B527" s="41"/>
    </row>
    <row r="528" spans="2:2" x14ac:dyDescent="0.2">
      <c r="B528" s="41"/>
    </row>
    <row r="529" spans="2:2" x14ac:dyDescent="0.2">
      <c r="B529" s="41"/>
    </row>
    <row r="530" spans="2:2" x14ac:dyDescent="0.2">
      <c r="B530" s="41"/>
    </row>
    <row r="531" spans="2:2" x14ac:dyDescent="0.2">
      <c r="B531" s="41"/>
    </row>
    <row r="532" spans="2:2" x14ac:dyDescent="0.2">
      <c r="B532" s="41"/>
    </row>
    <row r="533" spans="2:2" x14ac:dyDescent="0.2">
      <c r="B533" s="41"/>
    </row>
    <row r="534" spans="2:2" x14ac:dyDescent="0.2">
      <c r="B534" s="41"/>
    </row>
    <row r="535" spans="2:2" x14ac:dyDescent="0.2">
      <c r="B535" s="41"/>
    </row>
    <row r="536" spans="2:2" x14ac:dyDescent="0.2">
      <c r="B536" s="41"/>
    </row>
    <row r="537" spans="2:2" x14ac:dyDescent="0.2">
      <c r="B537" s="41"/>
    </row>
    <row r="538" spans="2:2" x14ac:dyDescent="0.2">
      <c r="B538" s="41"/>
    </row>
    <row r="539" spans="2:2" x14ac:dyDescent="0.2">
      <c r="B539" s="41"/>
    </row>
    <row r="540" spans="2:2" x14ac:dyDescent="0.2">
      <c r="B540" s="41"/>
    </row>
    <row r="541" spans="2:2" x14ac:dyDescent="0.2">
      <c r="B541" s="41"/>
    </row>
    <row r="542" spans="2:2" x14ac:dyDescent="0.2">
      <c r="B542" s="41"/>
    </row>
    <row r="543" spans="2:2" x14ac:dyDescent="0.2">
      <c r="B543" s="41"/>
    </row>
    <row r="544" spans="2:2" x14ac:dyDescent="0.2">
      <c r="B544" s="41"/>
    </row>
    <row r="545" spans="2:2" x14ac:dyDescent="0.2">
      <c r="B545" s="41"/>
    </row>
    <row r="546" spans="2:2" x14ac:dyDescent="0.2">
      <c r="B546" s="41"/>
    </row>
    <row r="547" spans="2:2" x14ac:dyDescent="0.2">
      <c r="B547" s="41"/>
    </row>
    <row r="548" spans="2:2" x14ac:dyDescent="0.2">
      <c r="B548" s="41"/>
    </row>
    <row r="549" spans="2:2" x14ac:dyDescent="0.2">
      <c r="B549" s="41"/>
    </row>
    <row r="550" spans="2:2" x14ac:dyDescent="0.2">
      <c r="B550" s="41"/>
    </row>
    <row r="551" spans="2:2" x14ac:dyDescent="0.2">
      <c r="B551" s="41"/>
    </row>
    <row r="552" spans="2:2" x14ac:dyDescent="0.2">
      <c r="B552" s="41"/>
    </row>
    <row r="553" spans="2:2" x14ac:dyDescent="0.2">
      <c r="B553" s="41"/>
    </row>
    <row r="554" spans="2:2" x14ac:dyDescent="0.2">
      <c r="B554" s="41"/>
    </row>
    <row r="555" spans="2:2" x14ac:dyDescent="0.2">
      <c r="B555" s="41"/>
    </row>
    <row r="556" spans="2:2" x14ac:dyDescent="0.2">
      <c r="B556" s="41"/>
    </row>
    <row r="557" spans="2:2" x14ac:dyDescent="0.2">
      <c r="B557" s="41"/>
    </row>
    <row r="558" spans="2:2" x14ac:dyDescent="0.2">
      <c r="B558" s="41"/>
    </row>
    <row r="559" spans="2:2" x14ac:dyDescent="0.2">
      <c r="B559" s="41"/>
    </row>
    <row r="560" spans="2:2" x14ac:dyDescent="0.2">
      <c r="B560" s="41"/>
    </row>
    <row r="561" spans="2:2" x14ac:dyDescent="0.2">
      <c r="B561" s="41"/>
    </row>
    <row r="562" spans="2:2" x14ac:dyDescent="0.2">
      <c r="B562" s="41"/>
    </row>
    <row r="563" spans="2:2" x14ac:dyDescent="0.2">
      <c r="B563" s="41"/>
    </row>
    <row r="564" spans="2:2" x14ac:dyDescent="0.2">
      <c r="B564" s="41"/>
    </row>
    <row r="565" spans="2:2" x14ac:dyDescent="0.2">
      <c r="B565" s="41"/>
    </row>
    <row r="566" spans="2:2" x14ac:dyDescent="0.2">
      <c r="B566" s="41"/>
    </row>
    <row r="567" spans="2:2" x14ac:dyDescent="0.2">
      <c r="B567" s="41"/>
    </row>
    <row r="568" spans="2:2" x14ac:dyDescent="0.2">
      <c r="B568" s="41"/>
    </row>
    <row r="569" spans="2:2" x14ac:dyDescent="0.2">
      <c r="B569" s="41"/>
    </row>
    <row r="570" spans="2:2" x14ac:dyDescent="0.2">
      <c r="B570" s="41"/>
    </row>
    <row r="571" spans="2:2" x14ac:dyDescent="0.2">
      <c r="B571" s="41"/>
    </row>
    <row r="572" spans="2:2" x14ac:dyDescent="0.2">
      <c r="B572" s="41"/>
    </row>
    <row r="573" spans="2:2" x14ac:dyDescent="0.2">
      <c r="B573" s="41"/>
    </row>
    <row r="574" spans="2:2" x14ac:dyDescent="0.2">
      <c r="B574" s="41"/>
    </row>
    <row r="575" spans="2:2" x14ac:dyDescent="0.2">
      <c r="B575" s="41"/>
    </row>
    <row r="576" spans="2:2" x14ac:dyDescent="0.2">
      <c r="B576" s="41"/>
    </row>
    <row r="577" spans="2:2" x14ac:dyDescent="0.2">
      <c r="B577" s="41"/>
    </row>
    <row r="578" spans="2:2" x14ac:dyDescent="0.2">
      <c r="B578" s="41"/>
    </row>
    <row r="579" spans="2:2" x14ac:dyDescent="0.2">
      <c r="B579" s="41"/>
    </row>
    <row r="580" spans="2:2" x14ac:dyDescent="0.2">
      <c r="B580" s="41"/>
    </row>
    <row r="581" spans="2:2" x14ac:dyDescent="0.2">
      <c r="B581" s="41"/>
    </row>
    <row r="582" spans="2:2" x14ac:dyDescent="0.2">
      <c r="B582" s="41"/>
    </row>
    <row r="583" spans="2:2" x14ac:dyDescent="0.2">
      <c r="B583" s="41"/>
    </row>
    <row r="584" spans="2:2" x14ac:dyDescent="0.2">
      <c r="B584" s="41"/>
    </row>
    <row r="585" spans="2:2" x14ac:dyDescent="0.2">
      <c r="B585" s="41"/>
    </row>
    <row r="586" spans="2:2" x14ac:dyDescent="0.2">
      <c r="B586" s="41"/>
    </row>
    <row r="587" spans="2:2" x14ac:dyDescent="0.2">
      <c r="B587" s="41"/>
    </row>
    <row r="588" spans="2:2" x14ac:dyDescent="0.2">
      <c r="B588" s="41"/>
    </row>
    <row r="589" spans="2:2" x14ac:dyDescent="0.2">
      <c r="B589" s="41"/>
    </row>
    <row r="590" spans="2:2" x14ac:dyDescent="0.2">
      <c r="B590" s="41"/>
    </row>
    <row r="591" spans="2:2" x14ac:dyDescent="0.2">
      <c r="B591" s="41"/>
    </row>
    <row r="592" spans="2:2" x14ac:dyDescent="0.2">
      <c r="B592" s="41"/>
    </row>
    <row r="593" spans="2:2" x14ac:dyDescent="0.2">
      <c r="B593" s="41"/>
    </row>
    <row r="594" spans="2:2" x14ac:dyDescent="0.2">
      <c r="B594" s="41"/>
    </row>
    <row r="595" spans="2:2" x14ac:dyDescent="0.2">
      <c r="B595" s="41"/>
    </row>
    <row r="596" spans="2:2" x14ac:dyDescent="0.2">
      <c r="B596" s="41"/>
    </row>
    <row r="597" spans="2:2" x14ac:dyDescent="0.2">
      <c r="B597" s="41"/>
    </row>
    <row r="598" spans="2:2" x14ac:dyDescent="0.2">
      <c r="B598" s="41"/>
    </row>
    <row r="599" spans="2:2" x14ac:dyDescent="0.2">
      <c r="B599" s="41"/>
    </row>
    <row r="600" spans="2:2" x14ac:dyDescent="0.2">
      <c r="B600" s="41"/>
    </row>
    <row r="601" spans="2:2" x14ac:dyDescent="0.2">
      <c r="B601" s="41"/>
    </row>
    <row r="602" spans="2:2" x14ac:dyDescent="0.2">
      <c r="B602" s="41"/>
    </row>
    <row r="603" spans="2:2" x14ac:dyDescent="0.2">
      <c r="B603" s="41"/>
    </row>
    <row r="604" spans="2:2" x14ac:dyDescent="0.2">
      <c r="B604" s="41"/>
    </row>
    <row r="605" spans="2:2" x14ac:dyDescent="0.2">
      <c r="B605" s="41"/>
    </row>
    <row r="606" spans="2:2" x14ac:dyDescent="0.2">
      <c r="B606" s="41"/>
    </row>
    <row r="607" spans="2:2" x14ac:dyDescent="0.2">
      <c r="B607" s="41"/>
    </row>
    <row r="608" spans="2:2" x14ac:dyDescent="0.2">
      <c r="B608" s="41"/>
    </row>
    <row r="609" spans="2:2" x14ac:dyDescent="0.2">
      <c r="B609" s="41"/>
    </row>
    <row r="610" spans="2:2" x14ac:dyDescent="0.2">
      <c r="B610" s="41"/>
    </row>
    <row r="611" spans="2:2" x14ac:dyDescent="0.2">
      <c r="B611" s="41"/>
    </row>
    <row r="612" spans="2:2" x14ac:dyDescent="0.2">
      <c r="B612" s="41"/>
    </row>
    <row r="613" spans="2:2" x14ac:dyDescent="0.2">
      <c r="B613" s="41"/>
    </row>
    <row r="614" spans="2:2" x14ac:dyDescent="0.2">
      <c r="B614" s="41"/>
    </row>
    <row r="615" spans="2:2" x14ac:dyDescent="0.2">
      <c r="B615" s="41"/>
    </row>
    <row r="616" spans="2:2" x14ac:dyDescent="0.2">
      <c r="B616" s="41"/>
    </row>
    <row r="617" spans="2:2" x14ac:dyDescent="0.2">
      <c r="B617" s="41"/>
    </row>
    <row r="618" spans="2:2" x14ac:dyDescent="0.2">
      <c r="B618" s="41"/>
    </row>
    <row r="619" spans="2:2" x14ac:dyDescent="0.2">
      <c r="B619" s="41"/>
    </row>
    <row r="620" spans="2:2" x14ac:dyDescent="0.2">
      <c r="B620" s="41"/>
    </row>
    <row r="621" spans="2:2" x14ac:dyDescent="0.2">
      <c r="B621" s="41"/>
    </row>
    <row r="622" spans="2:2" x14ac:dyDescent="0.2">
      <c r="B622" s="41"/>
    </row>
    <row r="623" spans="2:2" x14ac:dyDescent="0.2">
      <c r="B623" s="41"/>
    </row>
    <row r="624" spans="2:2" x14ac:dyDescent="0.2">
      <c r="B624" s="41"/>
    </row>
    <row r="625" spans="2:2" x14ac:dyDescent="0.2">
      <c r="B625" s="41"/>
    </row>
    <row r="626" spans="2:2" x14ac:dyDescent="0.2">
      <c r="B626" s="41"/>
    </row>
    <row r="627" spans="2:2" x14ac:dyDescent="0.2">
      <c r="B627" s="41"/>
    </row>
    <row r="628" spans="2:2" x14ac:dyDescent="0.2">
      <c r="B628" s="41"/>
    </row>
    <row r="629" spans="2:2" x14ac:dyDescent="0.2">
      <c r="B629" s="41"/>
    </row>
    <row r="630" spans="2:2" x14ac:dyDescent="0.2">
      <c r="B630" s="41"/>
    </row>
    <row r="631" spans="2:2" x14ac:dyDescent="0.2">
      <c r="B631" s="41"/>
    </row>
    <row r="632" spans="2:2" x14ac:dyDescent="0.2">
      <c r="B632" s="41"/>
    </row>
    <row r="633" spans="2:2" x14ac:dyDescent="0.2">
      <c r="B633" s="41"/>
    </row>
    <row r="634" spans="2:2" x14ac:dyDescent="0.2">
      <c r="B634" s="41"/>
    </row>
    <row r="635" spans="2:2" x14ac:dyDescent="0.2">
      <c r="B635" s="41"/>
    </row>
    <row r="636" spans="2:2" x14ac:dyDescent="0.2">
      <c r="B636" s="41"/>
    </row>
    <row r="637" spans="2:2" x14ac:dyDescent="0.2">
      <c r="B637" s="41"/>
    </row>
    <row r="638" spans="2:2" x14ac:dyDescent="0.2">
      <c r="B638" s="41"/>
    </row>
    <row r="639" spans="2:2" x14ac:dyDescent="0.2">
      <c r="B639" s="41"/>
    </row>
    <row r="640" spans="2:2" x14ac:dyDescent="0.2">
      <c r="B640" s="41"/>
    </row>
    <row r="641" spans="2:2" x14ac:dyDescent="0.2">
      <c r="B641" s="41"/>
    </row>
    <row r="642" spans="2:2" x14ac:dyDescent="0.2">
      <c r="B642" s="41"/>
    </row>
    <row r="643" spans="2:2" x14ac:dyDescent="0.2">
      <c r="B643" s="41"/>
    </row>
    <row r="644" spans="2:2" x14ac:dyDescent="0.2">
      <c r="B644" s="41"/>
    </row>
    <row r="645" spans="2:2" x14ac:dyDescent="0.2">
      <c r="B645" s="41"/>
    </row>
    <row r="646" spans="2:2" x14ac:dyDescent="0.2">
      <c r="B646" s="41"/>
    </row>
    <row r="647" spans="2:2" x14ac:dyDescent="0.2">
      <c r="B647" s="41"/>
    </row>
    <row r="648" spans="2:2" x14ac:dyDescent="0.2">
      <c r="B648" s="41"/>
    </row>
    <row r="649" spans="2:2" x14ac:dyDescent="0.2">
      <c r="B649" s="41"/>
    </row>
    <row r="650" spans="2:2" x14ac:dyDescent="0.2">
      <c r="B650" s="41"/>
    </row>
    <row r="651" spans="2:2" x14ac:dyDescent="0.2">
      <c r="B651" s="41"/>
    </row>
    <row r="652" spans="2:2" x14ac:dyDescent="0.2">
      <c r="B652" s="41"/>
    </row>
    <row r="653" spans="2:2" x14ac:dyDescent="0.2">
      <c r="B653" s="41"/>
    </row>
    <row r="654" spans="2:2" x14ac:dyDescent="0.2">
      <c r="B654" s="41"/>
    </row>
    <row r="655" spans="2:2" x14ac:dyDescent="0.2">
      <c r="B655" s="41"/>
    </row>
    <row r="656" spans="2:2" x14ac:dyDescent="0.2">
      <c r="B656" s="41"/>
    </row>
    <row r="657" spans="2:2" x14ac:dyDescent="0.2">
      <c r="B657" s="41"/>
    </row>
    <row r="658" spans="2:2" x14ac:dyDescent="0.2">
      <c r="B658" s="41"/>
    </row>
    <row r="659" spans="2:2" x14ac:dyDescent="0.2">
      <c r="B659" s="41"/>
    </row>
    <row r="660" spans="2:2" x14ac:dyDescent="0.2">
      <c r="B660" s="41"/>
    </row>
    <row r="661" spans="2:2" x14ac:dyDescent="0.2">
      <c r="B661" s="41"/>
    </row>
    <row r="662" spans="2:2" x14ac:dyDescent="0.2">
      <c r="B662" s="41"/>
    </row>
    <row r="663" spans="2:2" x14ac:dyDescent="0.2">
      <c r="B663" s="41"/>
    </row>
    <row r="664" spans="2:2" x14ac:dyDescent="0.2">
      <c r="B664" s="41"/>
    </row>
    <row r="665" spans="2:2" x14ac:dyDescent="0.2">
      <c r="B665" s="41"/>
    </row>
    <row r="666" spans="2:2" x14ac:dyDescent="0.2">
      <c r="B666" s="41"/>
    </row>
    <row r="667" spans="2:2" x14ac:dyDescent="0.2">
      <c r="B667" s="41"/>
    </row>
    <row r="668" spans="2:2" x14ac:dyDescent="0.2">
      <c r="B668" s="41"/>
    </row>
    <row r="669" spans="2:2" x14ac:dyDescent="0.2">
      <c r="B669" s="41"/>
    </row>
    <row r="670" spans="2:2" x14ac:dyDescent="0.2">
      <c r="B670" s="41"/>
    </row>
    <row r="671" spans="2:2" x14ac:dyDescent="0.2">
      <c r="B671" s="41"/>
    </row>
    <row r="672" spans="2:2" x14ac:dyDescent="0.2">
      <c r="B672" s="41"/>
    </row>
    <row r="673" spans="2:2" x14ac:dyDescent="0.2">
      <c r="B673" s="41"/>
    </row>
    <row r="674" spans="2:2" x14ac:dyDescent="0.2">
      <c r="B674" s="41"/>
    </row>
    <row r="675" spans="2:2" x14ac:dyDescent="0.2">
      <c r="B675" s="41"/>
    </row>
    <row r="676" spans="2:2" x14ac:dyDescent="0.2">
      <c r="B676" s="41"/>
    </row>
    <row r="677" spans="2:2" x14ac:dyDescent="0.2">
      <c r="B677" s="41"/>
    </row>
    <row r="678" spans="2:2" x14ac:dyDescent="0.2">
      <c r="B678" s="41"/>
    </row>
    <row r="679" spans="2:2" x14ac:dyDescent="0.2">
      <c r="B679" s="41"/>
    </row>
    <row r="680" spans="2:2" x14ac:dyDescent="0.2">
      <c r="B680" s="41"/>
    </row>
    <row r="681" spans="2:2" x14ac:dyDescent="0.2">
      <c r="B681" s="41"/>
    </row>
    <row r="682" spans="2:2" x14ac:dyDescent="0.2">
      <c r="B682" s="41"/>
    </row>
    <row r="683" spans="2:2" x14ac:dyDescent="0.2">
      <c r="B683" s="41"/>
    </row>
    <row r="684" spans="2:2" x14ac:dyDescent="0.2">
      <c r="B684" s="41"/>
    </row>
    <row r="685" spans="2:2" x14ac:dyDescent="0.2">
      <c r="B685" s="41"/>
    </row>
    <row r="686" spans="2:2" x14ac:dyDescent="0.2">
      <c r="B686" s="41"/>
    </row>
    <row r="687" spans="2:2" x14ac:dyDescent="0.2">
      <c r="B687" s="41"/>
    </row>
    <row r="688" spans="2:2" x14ac:dyDescent="0.2">
      <c r="B688" s="41"/>
    </row>
    <row r="689" spans="2:2" x14ac:dyDescent="0.2">
      <c r="B689" s="41"/>
    </row>
    <row r="690" spans="2:2" x14ac:dyDescent="0.2">
      <c r="B690" s="41"/>
    </row>
    <row r="691" spans="2:2" x14ac:dyDescent="0.2">
      <c r="B691" s="41"/>
    </row>
    <row r="692" spans="2:2" x14ac:dyDescent="0.2">
      <c r="B692" s="41"/>
    </row>
    <row r="693" spans="2:2" x14ac:dyDescent="0.2">
      <c r="B693" s="41"/>
    </row>
    <row r="694" spans="2:2" x14ac:dyDescent="0.2">
      <c r="B694" s="41"/>
    </row>
    <row r="695" spans="2:2" x14ac:dyDescent="0.2">
      <c r="B695" s="41"/>
    </row>
    <row r="696" spans="2:2" x14ac:dyDescent="0.2">
      <c r="B696" s="41"/>
    </row>
    <row r="697" spans="2:2" x14ac:dyDescent="0.2">
      <c r="B697" s="41"/>
    </row>
    <row r="698" spans="2:2" x14ac:dyDescent="0.2">
      <c r="B698" s="41"/>
    </row>
    <row r="699" spans="2:2" x14ac:dyDescent="0.2">
      <c r="B699" s="41"/>
    </row>
    <row r="700" spans="2:2" x14ac:dyDescent="0.2">
      <c r="B700" s="41"/>
    </row>
    <row r="701" spans="2:2" x14ac:dyDescent="0.2">
      <c r="B701" s="41"/>
    </row>
    <row r="702" spans="2:2" x14ac:dyDescent="0.2">
      <c r="B702" s="41"/>
    </row>
    <row r="703" spans="2:2" x14ac:dyDescent="0.2">
      <c r="B703" s="41"/>
    </row>
    <row r="704" spans="2:2" x14ac:dyDescent="0.2">
      <c r="B704" s="41"/>
    </row>
    <row r="705" spans="2:2" x14ac:dyDescent="0.2">
      <c r="B705" s="41"/>
    </row>
    <row r="706" spans="2:2" x14ac:dyDescent="0.2">
      <c r="B706" s="41"/>
    </row>
    <row r="707" spans="2:2" x14ac:dyDescent="0.2">
      <c r="B707" s="41"/>
    </row>
    <row r="708" spans="2:2" x14ac:dyDescent="0.2">
      <c r="B708" s="41"/>
    </row>
    <row r="709" spans="2:2" x14ac:dyDescent="0.2">
      <c r="B709" s="41"/>
    </row>
    <row r="710" spans="2:2" x14ac:dyDescent="0.2">
      <c r="B710" s="41"/>
    </row>
    <row r="711" spans="2:2" x14ac:dyDescent="0.2">
      <c r="B711" s="41"/>
    </row>
    <row r="712" spans="2:2" x14ac:dyDescent="0.2">
      <c r="B712" s="41"/>
    </row>
    <row r="713" spans="2:2" x14ac:dyDescent="0.2">
      <c r="B713" s="41"/>
    </row>
    <row r="714" spans="2:2" x14ac:dyDescent="0.2">
      <c r="B714" s="41"/>
    </row>
    <row r="715" spans="2:2" x14ac:dyDescent="0.2">
      <c r="B715" s="41"/>
    </row>
    <row r="716" spans="2:2" x14ac:dyDescent="0.2">
      <c r="B716" s="41"/>
    </row>
    <row r="717" spans="2:2" x14ac:dyDescent="0.2">
      <c r="B717" s="41"/>
    </row>
    <row r="718" spans="2:2" x14ac:dyDescent="0.2">
      <c r="B718" s="41"/>
    </row>
    <row r="719" spans="2:2" x14ac:dyDescent="0.2">
      <c r="B719" s="41"/>
    </row>
    <row r="720" spans="2:2" x14ac:dyDescent="0.2">
      <c r="B720" s="41"/>
    </row>
    <row r="721" spans="2:2" x14ac:dyDescent="0.2">
      <c r="B721" s="41"/>
    </row>
    <row r="722" spans="2:2" x14ac:dyDescent="0.2">
      <c r="B722" s="41"/>
    </row>
    <row r="723" spans="2:2" x14ac:dyDescent="0.2">
      <c r="B723" s="41"/>
    </row>
    <row r="724" spans="2:2" x14ac:dyDescent="0.2">
      <c r="B724" s="41"/>
    </row>
    <row r="725" spans="2:2" x14ac:dyDescent="0.2">
      <c r="B725" s="41"/>
    </row>
    <row r="726" spans="2:2" x14ac:dyDescent="0.2">
      <c r="B726" s="41"/>
    </row>
    <row r="727" spans="2:2" x14ac:dyDescent="0.2">
      <c r="B727" s="41"/>
    </row>
    <row r="728" spans="2:2" x14ac:dyDescent="0.2">
      <c r="B728" s="41"/>
    </row>
    <row r="729" spans="2:2" x14ac:dyDescent="0.2">
      <c r="B729" s="41"/>
    </row>
    <row r="730" spans="2:2" x14ac:dyDescent="0.2">
      <c r="B730" s="41"/>
    </row>
    <row r="731" spans="2:2" x14ac:dyDescent="0.2">
      <c r="B731" s="41"/>
    </row>
    <row r="732" spans="2:2" x14ac:dyDescent="0.2">
      <c r="B732" s="41"/>
    </row>
    <row r="733" spans="2:2" x14ac:dyDescent="0.2">
      <c r="B733" s="41"/>
    </row>
    <row r="734" spans="2:2" x14ac:dyDescent="0.2">
      <c r="B734" s="41"/>
    </row>
    <row r="735" spans="2:2" x14ac:dyDescent="0.2">
      <c r="B735" s="41"/>
    </row>
    <row r="736" spans="2:2" x14ac:dyDescent="0.2">
      <c r="B736" s="41"/>
    </row>
    <row r="737" spans="2:2" x14ac:dyDescent="0.2">
      <c r="B737" s="41"/>
    </row>
    <row r="738" spans="2:2" x14ac:dyDescent="0.2">
      <c r="B738" s="41"/>
    </row>
    <row r="739" spans="2:2" x14ac:dyDescent="0.2">
      <c r="B739" s="41"/>
    </row>
    <row r="740" spans="2:2" x14ac:dyDescent="0.2">
      <c r="B740" s="41"/>
    </row>
    <row r="741" spans="2:2" x14ac:dyDescent="0.2">
      <c r="B741" s="41"/>
    </row>
    <row r="742" spans="2:2" x14ac:dyDescent="0.2">
      <c r="B742" s="41"/>
    </row>
    <row r="743" spans="2:2" x14ac:dyDescent="0.2">
      <c r="B743" s="41"/>
    </row>
    <row r="744" spans="2:2" x14ac:dyDescent="0.2">
      <c r="B744" s="41"/>
    </row>
    <row r="745" spans="2:2" x14ac:dyDescent="0.2">
      <c r="B745" s="41"/>
    </row>
    <row r="746" spans="2:2" x14ac:dyDescent="0.2">
      <c r="B746" s="41"/>
    </row>
    <row r="747" spans="2:2" x14ac:dyDescent="0.2">
      <c r="B747" s="41"/>
    </row>
    <row r="748" spans="2:2" x14ac:dyDescent="0.2">
      <c r="B748" s="41"/>
    </row>
    <row r="749" spans="2:2" x14ac:dyDescent="0.2">
      <c r="B749" s="41"/>
    </row>
    <row r="750" spans="2:2" x14ac:dyDescent="0.2">
      <c r="B750" s="41"/>
    </row>
    <row r="751" spans="2:2" x14ac:dyDescent="0.2">
      <c r="B751" s="41"/>
    </row>
    <row r="752" spans="2:2" x14ac:dyDescent="0.2">
      <c r="B752" s="41"/>
    </row>
    <row r="753" spans="2:2" x14ac:dyDescent="0.2">
      <c r="B753" s="41"/>
    </row>
    <row r="754" spans="2:2" x14ac:dyDescent="0.2">
      <c r="B754" s="41"/>
    </row>
    <row r="755" spans="2:2" x14ac:dyDescent="0.2">
      <c r="B755" s="41"/>
    </row>
    <row r="756" spans="2:2" x14ac:dyDescent="0.2">
      <c r="B756" s="41"/>
    </row>
    <row r="757" spans="2:2" x14ac:dyDescent="0.2">
      <c r="B757" s="41"/>
    </row>
    <row r="758" spans="2:2" x14ac:dyDescent="0.2">
      <c r="B758" s="41"/>
    </row>
    <row r="759" spans="2:2" x14ac:dyDescent="0.2">
      <c r="B759" s="41"/>
    </row>
    <row r="760" spans="2:2" x14ac:dyDescent="0.2">
      <c r="B760" s="41"/>
    </row>
    <row r="761" spans="2:2" x14ac:dyDescent="0.2">
      <c r="B761" s="41"/>
    </row>
    <row r="762" spans="2:2" x14ac:dyDescent="0.2">
      <c r="B762" s="41"/>
    </row>
    <row r="763" spans="2:2" x14ac:dyDescent="0.2">
      <c r="B763" s="41"/>
    </row>
    <row r="764" spans="2:2" x14ac:dyDescent="0.2">
      <c r="B764" s="41"/>
    </row>
    <row r="765" spans="2:2" x14ac:dyDescent="0.2">
      <c r="B765" s="41"/>
    </row>
    <row r="766" spans="2:2" x14ac:dyDescent="0.2">
      <c r="B766" s="41"/>
    </row>
    <row r="767" spans="2:2" x14ac:dyDescent="0.2">
      <c r="B767" s="41"/>
    </row>
    <row r="768" spans="2:2" x14ac:dyDescent="0.2">
      <c r="B768" s="41"/>
    </row>
    <row r="769" spans="2:2" x14ac:dyDescent="0.2">
      <c r="B769" s="41"/>
    </row>
    <row r="770" spans="2:2" x14ac:dyDescent="0.2">
      <c r="B770" s="41"/>
    </row>
    <row r="771" spans="2:2" x14ac:dyDescent="0.2">
      <c r="B771" s="41"/>
    </row>
    <row r="772" spans="2:2" x14ac:dyDescent="0.2">
      <c r="B772" s="41"/>
    </row>
    <row r="773" spans="2:2" x14ac:dyDescent="0.2">
      <c r="B773" s="41"/>
    </row>
    <row r="774" spans="2:2" x14ac:dyDescent="0.2">
      <c r="B774" s="41"/>
    </row>
    <row r="775" spans="2:2" x14ac:dyDescent="0.2">
      <c r="B775" s="41"/>
    </row>
    <row r="776" spans="2:2" x14ac:dyDescent="0.2">
      <c r="B776" s="41"/>
    </row>
    <row r="777" spans="2:2" x14ac:dyDescent="0.2">
      <c r="B777" s="41"/>
    </row>
    <row r="778" spans="2:2" x14ac:dyDescent="0.2">
      <c r="B778" s="41"/>
    </row>
    <row r="779" spans="2:2" x14ac:dyDescent="0.2">
      <c r="B779" s="41"/>
    </row>
    <row r="780" spans="2:2" x14ac:dyDescent="0.2">
      <c r="B780" s="41"/>
    </row>
    <row r="781" spans="2:2" x14ac:dyDescent="0.2">
      <c r="B781" s="41"/>
    </row>
    <row r="782" spans="2:2" x14ac:dyDescent="0.2">
      <c r="B782" s="41"/>
    </row>
    <row r="783" spans="2:2" x14ac:dyDescent="0.2">
      <c r="B783" s="41"/>
    </row>
    <row r="784" spans="2:2" x14ac:dyDescent="0.2">
      <c r="B784" s="41"/>
    </row>
    <row r="785" spans="2:2" x14ac:dyDescent="0.2">
      <c r="B785" s="41"/>
    </row>
    <row r="786" spans="2:2" x14ac:dyDescent="0.2">
      <c r="B786" s="41"/>
    </row>
    <row r="787" spans="2:2" x14ac:dyDescent="0.2">
      <c r="B787" s="41"/>
    </row>
    <row r="788" spans="2:2" x14ac:dyDescent="0.2">
      <c r="B788" s="41"/>
    </row>
    <row r="789" spans="2:2" x14ac:dyDescent="0.2">
      <c r="B789" s="41"/>
    </row>
    <row r="790" spans="2:2" x14ac:dyDescent="0.2">
      <c r="B790" s="41"/>
    </row>
    <row r="791" spans="2:2" x14ac:dyDescent="0.2">
      <c r="B791" s="41"/>
    </row>
    <row r="792" spans="2:2" x14ac:dyDescent="0.2">
      <c r="B792" s="41"/>
    </row>
    <row r="793" spans="2:2" x14ac:dyDescent="0.2">
      <c r="B793" s="41"/>
    </row>
    <row r="794" spans="2:2" x14ac:dyDescent="0.2">
      <c r="B794" s="41"/>
    </row>
    <row r="795" spans="2:2" x14ac:dyDescent="0.2">
      <c r="B795" s="41"/>
    </row>
    <row r="796" spans="2:2" x14ac:dyDescent="0.2">
      <c r="B796" s="41"/>
    </row>
    <row r="797" spans="2:2" x14ac:dyDescent="0.2">
      <c r="B797" s="41"/>
    </row>
    <row r="798" spans="2:2" x14ac:dyDescent="0.2">
      <c r="B798" s="41"/>
    </row>
    <row r="799" spans="2:2" x14ac:dyDescent="0.2">
      <c r="B799" s="41"/>
    </row>
    <row r="800" spans="2:2" x14ac:dyDescent="0.2">
      <c r="B800" s="41"/>
    </row>
    <row r="801" spans="2:2" x14ac:dyDescent="0.2">
      <c r="B801" s="41"/>
    </row>
    <row r="802" spans="2:2" x14ac:dyDescent="0.2">
      <c r="B802" s="41"/>
    </row>
    <row r="803" spans="2:2" x14ac:dyDescent="0.2">
      <c r="B803" s="41"/>
    </row>
    <row r="804" spans="2:2" x14ac:dyDescent="0.2">
      <c r="B804" s="41"/>
    </row>
    <row r="805" spans="2:2" x14ac:dyDescent="0.2">
      <c r="B805" s="41"/>
    </row>
    <row r="806" spans="2:2" x14ac:dyDescent="0.2">
      <c r="B806" s="41"/>
    </row>
    <row r="807" spans="2:2" x14ac:dyDescent="0.2">
      <c r="B807" s="41"/>
    </row>
    <row r="808" spans="2:2" x14ac:dyDescent="0.2">
      <c r="B808" s="41"/>
    </row>
    <row r="809" spans="2:2" x14ac:dyDescent="0.2">
      <c r="B809" s="41"/>
    </row>
    <row r="810" spans="2:2" x14ac:dyDescent="0.2">
      <c r="B810" s="41"/>
    </row>
    <row r="811" spans="2:2" x14ac:dyDescent="0.2">
      <c r="B811" s="41"/>
    </row>
    <row r="812" spans="2:2" x14ac:dyDescent="0.2">
      <c r="B812" s="41"/>
    </row>
    <row r="813" spans="2:2" x14ac:dyDescent="0.2">
      <c r="B813" s="41"/>
    </row>
    <row r="814" spans="2:2" x14ac:dyDescent="0.2">
      <c r="B814" s="41"/>
    </row>
    <row r="815" spans="2:2" x14ac:dyDescent="0.2">
      <c r="B815" s="41"/>
    </row>
    <row r="816" spans="2:2" x14ac:dyDescent="0.2">
      <c r="B816" s="41"/>
    </row>
    <row r="817" spans="2:2" x14ac:dyDescent="0.2">
      <c r="B817" s="41"/>
    </row>
    <row r="818" spans="2:2" x14ac:dyDescent="0.2">
      <c r="B818" s="41"/>
    </row>
    <row r="819" spans="2:2" x14ac:dyDescent="0.2">
      <c r="B819" s="41"/>
    </row>
    <row r="820" spans="2:2" x14ac:dyDescent="0.2">
      <c r="B820" s="41"/>
    </row>
    <row r="821" spans="2:2" x14ac:dyDescent="0.2">
      <c r="B821" s="41"/>
    </row>
    <row r="822" spans="2:2" x14ac:dyDescent="0.2">
      <c r="B822" s="41"/>
    </row>
    <row r="823" spans="2:2" x14ac:dyDescent="0.2">
      <c r="B823" s="41"/>
    </row>
    <row r="824" spans="2:2" x14ac:dyDescent="0.2">
      <c r="B824" s="41"/>
    </row>
    <row r="825" spans="2:2" x14ac:dyDescent="0.2">
      <c r="B825" s="41"/>
    </row>
    <row r="826" spans="2:2" x14ac:dyDescent="0.2">
      <c r="B826" s="41"/>
    </row>
    <row r="827" spans="2:2" x14ac:dyDescent="0.2">
      <c r="B827" s="41"/>
    </row>
    <row r="828" spans="2:2" x14ac:dyDescent="0.2">
      <c r="B828" s="41"/>
    </row>
    <row r="829" spans="2:2" x14ac:dyDescent="0.2">
      <c r="B829" s="41"/>
    </row>
    <row r="830" spans="2:2" x14ac:dyDescent="0.2">
      <c r="B830" s="41"/>
    </row>
    <row r="831" spans="2:2" x14ac:dyDescent="0.2">
      <c r="B831" s="41"/>
    </row>
    <row r="832" spans="2:2" x14ac:dyDescent="0.2">
      <c r="B832" s="41"/>
    </row>
    <row r="833" spans="2:2" x14ac:dyDescent="0.2">
      <c r="B833" s="41"/>
    </row>
    <row r="834" spans="2:2" x14ac:dyDescent="0.2">
      <c r="B834" s="41"/>
    </row>
    <row r="835" spans="2:2" x14ac:dyDescent="0.2">
      <c r="B835" s="41"/>
    </row>
    <row r="836" spans="2:2" x14ac:dyDescent="0.2">
      <c r="B836" s="41"/>
    </row>
    <row r="837" spans="2:2" x14ac:dyDescent="0.2">
      <c r="B837" s="41"/>
    </row>
    <row r="838" spans="2:2" x14ac:dyDescent="0.2">
      <c r="B838" s="41"/>
    </row>
    <row r="839" spans="2:2" x14ac:dyDescent="0.2">
      <c r="B839" s="41"/>
    </row>
    <row r="840" spans="2:2" x14ac:dyDescent="0.2">
      <c r="B840" s="41"/>
    </row>
    <row r="841" spans="2:2" x14ac:dyDescent="0.2">
      <c r="B841" s="41"/>
    </row>
    <row r="842" spans="2:2" x14ac:dyDescent="0.2">
      <c r="B842" s="41"/>
    </row>
    <row r="843" spans="2:2" x14ac:dyDescent="0.2">
      <c r="B843" s="41"/>
    </row>
    <row r="844" spans="2:2" x14ac:dyDescent="0.2">
      <c r="B844" s="41"/>
    </row>
    <row r="845" spans="2:2" x14ac:dyDescent="0.2">
      <c r="B845" s="41"/>
    </row>
    <row r="846" spans="2:2" x14ac:dyDescent="0.2">
      <c r="B846" s="41"/>
    </row>
    <row r="847" spans="2:2" x14ac:dyDescent="0.2">
      <c r="B847" s="41"/>
    </row>
    <row r="848" spans="2:2" x14ac:dyDescent="0.2">
      <c r="B848" s="41"/>
    </row>
    <row r="849" spans="2:2" x14ac:dyDescent="0.2">
      <c r="B849" s="41"/>
    </row>
    <row r="850" spans="2:2" x14ac:dyDescent="0.2">
      <c r="B850" s="41"/>
    </row>
    <row r="851" spans="2:2" x14ac:dyDescent="0.2">
      <c r="B851" s="41"/>
    </row>
    <row r="852" spans="2:2" x14ac:dyDescent="0.2">
      <c r="B852" s="41"/>
    </row>
    <row r="853" spans="2:2" x14ac:dyDescent="0.2">
      <c r="B853" s="41"/>
    </row>
    <row r="854" spans="2:2" x14ac:dyDescent="0.2">
      <c r="B854" s="41"/>
    </row>
    <row r="855" spans="2:2" x14ac:dyDescent="0.2">
      <c r="B855" s="41"/>
    </row>
    <row r="856" spans="2:2" x14ac:dyDescent="0.2">
      <c r="B856" s="41"/>
    </row>
    <row r="857" spans="2:2" x14ac:dyDescent="0.2">
      <c r="B857" s="41"/>
    </row>
    <row r="858" spans="2:2" x14ac:dyDescent="0.2">
      <c r="B858" s="41"/>
    </row>
    <row r="859" spans="2:2" x14ac:dyDescent="0.2">
      <c r="B859" s="41"/>
    </row>
    <row r="860" spans="2:2" x14ac:dyDescent="0.2">
      <c r="B860" s="41"/>
    </row>
    <row r="861" spans="2:2" x14ac:dyDescent="0.2">
      <c r="B861" s="41"/>
    </row>
    <row r="862" spans="2:2" x14ac:dyDescent="0.2">
      <c r="B862" s="41"/>
    </row>
    <row r="863" spans="2:2" x14ac:dyDescent="0.2">
      <c r="B863" s="41"/>
    </row>
    <row r="864" spans="2:2" x14ac:dyDescent="0.2">
      <c r="B864" s="41"/>
    </row>
    <row r="865" spans="2:2" x14ac:dyDescent="0.2">
      <c r="B865" s="41"/>
    </row>
    <row r="866" spans="2:2" x14ac:dyDescent="0.2">
      <c r="B866" s="41"/>
    </row>
    <row r="867" spans="2:2" x14ac:dyDescent="0.2">
      <c r="B867" s="41"/>
    </row>
    <row r="868" spans="2:2" x14ac:dyDescent="0.2">
      <c r="B868" s="41"/>
    </row>
    <row r="869" spans="2:2" x14ac:dyDescent="0.2">
      <c r="B869" s="41"/>
    </row>
    <row r="870" spans="2:2" x14ac:dyDescent="0.2">
      <c r="B870" s="41"/>
    </row>
    <row r="871" spans="2:2" x14ac:dyDescent="0.2">
      <c r="B871" s="41"/>
    </row>
    <row r="872" spans="2:2" x14ac:dyDescent="0.2">
      <c r="B872" s="41"/>
    </row>
    <row r="873" spans="2:2" x14ac:dyDescent="0.2">
      <c r="B873" s="41"/>
    </row>
    <row r="874" spans="2:2" x14ac:dyDescent="0.2">
      <c r="B874" s="41"/>
    </row>
    <row r="875" spans="2:2" x14ac:dyDescent="0.2">
      <c r="B875" s="41"/>
    </row>
    <row r="876" spans="2:2" x14ac:dyDescent="0.2">
      <c r="B876" s="41"/>
    </row>
    <row r="877" spans="2:2" x14ac:dyDescent="0.2">
      <c r="B877" s="41"/>
    </row>
    <row r="878" spans="2:2" x14ac:dyDescent="0.2">
      <c r="B878" s="41"/>
    </row>
    <row r="879" spans="2:2" x14ac:dyDescent="0.2">
      <c r="B879" s="41"/>
    </row>
    <row r="880" spans="2:2" x14ac:dyDescent="0.2">
      <c r="B880" s="41"/>
    </row>
    <row r="881" spans="2:2" x14ac:dyDescent="0.2">
      <c r="B881" s="41"/>
    </row>
    <row r="882" spans="2:2" x14ac:dyDescent="0.2">
      <c r="B882" s="41"/>
    </row>
    <row r="883" spans="2:2" x14ac:dyDescent="0.2">
      <c r="B883" s="41"/>
    </row>
    <row r="884" spans="2:2" x14ac:dyDescent="0.2">
      <c r="B884" s="41"/>
    </row>
    <row r="885" spans="2:2" x14ac:dyDescent="0.2">
      <c r="B885" s="41"/>
    </row>
    <row r="886" spans="2:2" x14ac:dyDescent="0.2">
      <c r="B886" s="41"/>
    </row>
    <row r="887" spans="2:2" x14ac:dyDescent="0.2">
      <c r="B887" s="41"/>
    </row>
    <row r="888" spans="2:2" x14ac:dyDescent="0.2">
      <c r="B888" s="41"/>
    </row>
    <row r="889" spans="2:2" x14ac:dyDescent="0.2">
      <c r="B889" s="41"/>
    </row>
    <row r="890" spans="2:2" x14ac:dyDescent="0.2">
      <c r="B890" s="41"/>
    </row>
    <row r="891" spans="2:2" x14ac:dyDescent="0.2">
      <c r="B891" s="41"/>
    </row>
    <row r="892" spans="2:2" x14ac:dyDescent="0.2">
      <c r="B892" s="41"/>
    </row>
    <row r="893" spans="2:2" x14ac:dyDescent="0.2">
      <c r="B893" s="41"/>
    </row>
    <row r="894" spans="2:2" x14ac:dyDescent="0.2">
      <c r="B894" s="41"/>
    </row>
    <row r="895" spans="2:2" x14ac:dyDescent="0.2">
      <c r="B895" s="41"/>
    </row>
    <row r="896" spans="2:2" x14ac:dyDescent="0.2">
      <c r="B896" s="41"/>
    </row>
    <row r="897" spans="2:2" x14ac:dyDescent="0.2">
      <c r="B897" s="41"/>
    </row>
    <row r="898" spans="2:2" x14ac:dyDescent="0.2">
      <c r="B898" s="41"/>
    </row>
    <row r="899" spans="2:2" x14ac:dyDescent="0.2">
      <c r="B899" s="41"/>
    </row>
    <row r="900" spans="2:2" x14ac:dyDescent="0.2">
      <c r="B900" s="41"/>
    </row>
    <row r="901" spans="2:2" x14ac:dyDescent="0.2">
      <c r="B901" s="41"/>
    </row>
    <row r="902" spans="2:2" x14ac:dyDescent="0.2">
      <c r="B902" s="41"/>
    </row>
    <row r="903" spans="2:2" x14ac:dyDescent="0.2">
      <c r="B903" s="41"/>
    </row>
    <row r="904" spans="2:2" x14ac:dyDescent="0.2">
      <c r="B904" s="41"/>
    </row>
    <row r="905" spans="2:2" x14ac:dyDescent="0.2">
      <c r="B905" s="41"/>
    </row>
    <row r="906" spans="2:2" x14ac:dyDescent="0.2">
      <c r="B906" s="41"/>
    </row>
    <row r="907" spans="2:2" x14ac:dyDescent="0.2">
      <c r="B907" s="41"/>
    </row>
    <row r="908" spans="2:2" x14ac:dyDescent="0.2">
      <c r="B908" s="41"/>
    </row>
    <row r="909" spans="2:2" x14ac:dyDescent="0.2">
      <c r="B909" s="41"/>
    </row>
    <row r="910" spans="2:2" x14ac:dyDescent="0.2">
      <c r="B910" s="41"/>
    </row>
    <row r="911" spans="2:2" x14ac:dyDescent="0.2">
      <c r="B911" s="41"/>
    </row>
    <row r="912" spans="2:2" x14ac:dyDescent="0.2">
      <c r="B912" s="41"/>
    </row>
    <row r="913" spans="2:2" x14ac:dyDescent="0.2">
      <c r="B913" s="41"/>
    </row>
    <row r="914" spans="2:2" x14ac:dyDescent="0.2">
      <c r="B914" s="41"/>
    </row>
    <row r="915" spans="2:2" x14ac:dyDescent="0.2">
      <c r="B915" s="41"/>
    </row>
    <row r="916" spans="2:2" x14ac:dyDescent="0.2">
      <c r="B916" s="41"/>
    </row>
    <row r="917" spans="2:2" x14ac:dyDescent="0.2">
      <c r="B917" s="41"/>
    </row>
    <row r="918" spans="2:2" x14ac:dyDescent="0.2">
      <c r="B918" s="41"/>
    </row>
    <row r="919" spans="2:2" x14ac:dyDescent="0.2">
      <c r="B919" s="41"/>
    </row>
    <row r="920" spans="2:2" x14ac:dyDescent="0.2">
      <c r="B920" s="41"/>
    </row>
    <row r="921" spans="2:2" x14ac:dyDescent="0.2">
      <c r="B921" s="41"/>
    </row>
    <row r="922" spans="2:2" x14ac:dyDescent="0.2">
      <c r="B922" s="41"/>
    </row>
    <row r="923" spans="2:2" x14ac:dyDescent="0.2">
      <c r="B923" s="41"/>
    </row>
    <row r="924" spans="2:2" x14ac:dyDescent="0.2">
      <c r="B924" s="41"/>
    </row>
    <row r="925" spans="2:2" x14ac:dyDescent="0.2">
      <c r="B925" s="41"/>
    </row>
    <row r="926" spans="2:2" x14ac:dyDescent="0.2">
      <c r="B926" s="41"/>
    </row>
    <row r="927" spans="2:2" x14ac:dyDescent="0.2">
      <c r="B927" s="41"/>
    </row>
    <row r="928" spans="2:2" x14ac:dyDescent="0.2">
      <c r="B928" s="41"/>
    </row>
    <row r="929" spans="2:2" x14ac:dyDescent="0.2">
      <c r="B929" s="41"/>
    </row>
    <row r="930" spans="2:2" x14ac:dyDescent="0.2">
      <c r="B930" s="41"/>
    </row>
    <row r="931" spans="2:2" x14ac:dyDescent="0.2">
      <c r="B931" s="41"/>
    </row>
    <row r="932" spans="2:2" x14ac:dyDescent="0.2">
      <c r="B932" s="41"/>
    </row>
    <row r="933" spans="2:2" x14ac:dyDescent="0.2">
      <c r="B933" s="41"/>
    </row>
    <row r="934" spans="2:2" x14ac:dyDescent="0.2">
      <c r="B934" s="41"/>
    </row>
    <row r="935" spans="2:2" x14ac:dyDescent="0.2">
      <c r="B935" s="41"/>
    </row>
    <row r="936" spans="2:2" x14ac:dyDescent="0.2">
      <c r="B936" s="41"/>
    </row>
    <row r="937" spans="2:2" x14ac:dyDescent="0.2">
      <c r="B937" s="41"/>
    </row>
    <row r="938" spans="2:2" x14ac:dyDescent="0.2">
      <c r="B938" s="41"/>
    </row>
    <row r="939" spans="2:2" x14ac:dyDescent="0.2">
      <c r="B939" s="41"/>
    </row>
    <row r="940" spans="2:2" x14ac:dyDescent="0.2">
      <c r="B940" s="41"/>
    </row>
    <row r="941" spans="2:2" x14ac:dyDescent="0.2">
      <c r="B941" s="41"/>
    </row>
    <row r="942" spans="2:2" x14ac:dyDescent="0.2">
      <c r="B942" s="41"/>
    </row>
    <row r="943" spans="2:2" x14ac:dyDescent="0.2">
      <c r="B943" s="41"/>
    </row>
    <row r="944" spans="2:2" x14ac:dyDescent="0.2">
      <c r="B944" s="41"/>
    </row>
    <row r="945" spans="2:2" x14ac:dyDescent="0.2">
      <c r="B945" s="41"/>
    </row>
    <row r="946" spans="2:2" x14ac:dyDescent="0.2">
      <c r="B946" s="41"/>
    </row>
    <row r="947" spans="2:2" x14ac:dyDescent="0.2">
      <c r="B947" s="41"/>
    </row>
    <row r="948" spans="2:2" x14ac:dyDescent="0.2">
      <c r="B948" s="41"/>
    </row>
    <row r="949" spans="2:2" x14ac:dyDescent="0.2">
      <c r="B949" s="41"/>
    </row>
    <row r="950" spans="2:2" x14ac:dyDescent="0.2">
      <c r="B950" s="41"/>
    </row>
    <row r="951" spans="2:2" x14ac:dyDescent="0.2">
      <c r="B951" s="41"/>
    </row>
    <row r="952" spans="2:2" x14ac:dyDescent="0.2">
      <c r="B952" s="41"/>
    </row>
    <row r="953" spans="2:2" x14ac:dyDescent="0.2">
      <c r="B953" s="41"/>
    </row>
    <row r="954" spans="2:2" x14ac:dyDescent="0.2">
      <c r="B954" s="41"/>
    </row>
    <row r="955" spans="2:2" x14ac:dyDescent="0.2">
      <c r="B955" s="41"/>
    </row>
    <row r="956" spans="2:2" x14ac:dyDescent="0.2">
      <c r="B956" s="41"/>
    </row>
    <row r="957" spans="2:2" x14ac:dyDescent="0.2">
      <c r="B957" s="41"/>
    </row>
    <row r="958" spans="2:2" x14ac:dyDescent="0.2">
      <c r="B958" s="41"/>
    </row>
    <row r="959" spans="2:2" x14ac:dyDescent="0.2">
      <c r="B959" s="41"/>
    </row>
    <row r="960" spans="2:2" x14ac:dyDescent="0.2">
      <c r="B960" s="41"/>
    </row>
    <row r="961" spans="2:2" x14ac:dyDescent="0.2">
      <c r="B961" s="41"/>
    </row>
    <row r="962" spans="2:2" x14ac:dyDescent="0.2">
      <c r="B962" s="41"/>
    </row>
    <row r="963" spans="2:2" x14ac:dyDescent="0.2">
      <c r="B963" s="41"/>
    </row>
    <row r="964" spans="2:2" x14ac:dyDescent="0.2">
      <c r="B964" s="41"/>
    </row>
    <row r="965" spans="2:2" x14ac:dyDescent="0.2">
      <c r="B965" s="41"/>
    </row>
    <row r="966" spans="2:2" x14ac:dyDescent="0.2">
      <c r="B966" s="41"/>
    </row>
    <row r="967" spans="2:2" x14ac:dyDescent="0.2">
      <c r="B967" s="41"/>
    </row>
    <row r="968" spans="2:2" x14ac:dyDescent="0.2">
      <c r="B968" s="41"/>
    </row>
    <row r="969" spans="2:2" x14ac:dyDescent="0.2">
      <c r="B969" s="41"/>
    </row>
    <row r="970" spans="2:2" x14ac:dyDescent="0.2">
      <c r="B970" s="41"/>
    </row>
    <row r="971" spans="2:2" x14ac:dyDescent="0.2">
      <c r="B971" s="41"/>
    </row>
    <row r="972" spans="2:2" x14ac:dyDescent="0.2">
      <c r="B972" s="41"/>
    </row>
    <row r="973" spans="2:2" x14ac:dyDescent="0.2">
      <c r="B973" s="41"/>
    </row>
    <row r="974" spans="2:2" x14ac:dyDescent="0.2">
      <c r="B974" s="41"/>
    </row>
    <row r="975" spans="2:2" x14ac:dyDescent="0.2">
      <c r="B975" s="41"/>
    </row>
    <row r="976" spans="2:2" x14ac:dyDescent="0.2">
      <c r="B976" s="41"/>
    </row>
    <row r="977" spans="2:2" x14ac:dyDescent="0.2">
      <c r="B977" s="41"/>
    </row>
    <row r="978" spans="2:2" x14ac:dyDescent="0.2">
      <c r="B978" s="41"/>
    </row>
    <row r="979" spans="2:2" x14ac:dyDescent="0.2">
      <c r="B979" s="41"/>
    </row>
    <row r="980" spans="2:2" x14ac:dyDescent="0.2">
      <c r="B980" s="41"/>
    </row>
    <row r="981" spans="2:2" x14ac:dyDescent="0.2">
      <c r="B981" s="41"/>
    </row>
    <row r="982" spans="2:2" x14ac:dyDescent="0.2">
      <c r="B982" s="41"/>
    </row>
    <row r="983" spans="2:2" x14ac:dyDescent="0.2">
      <c r="B983" s="41"/>
    </row>
    <row r="984" spans="2:2" x14ac:dyDescent="0.2">
      <c r="B984" s="41"/>
    </row>
    <row r="985" spans="2:2" x14ac:dyDescent="0.2">
      <c r="B985" s="41"/>
    </row>
    <row r="986" spans="2:2" x14ac:dyDescent="0.2">
      <c r="B986" s="41"/>
    </row>
    <row r="987" spans="2:2" x14ac:dyDescent="0.2">
      <c r="B987" s="41"/>
    </row>
    <row r="988" spans="2:2" x14ac:dyDescent="0.2">
      <c r="B988" s="41"/>
    </row>
    <row r="989" spans="2:2" x14ac:dyDescent="0.2">
      <c r="B989" s="41"/>
    </row>
    <row r="990" spans="2:2" x14ac:dyDescent="0.2">
      <c r="B990" s="41"/>
    </row>
    <row r="991" spans="2:2" x14ac:dyDescent="0.2">
      <c r="B991" s="41"/>
    </row>
    <row r="992" spans="2:2" x14ac:dyDescent="0.2">
      <c r="B992" s="41"/>
    </row>
    <row r="993" spans="2:2" x14ac:dyDescent="0.2">
      <c r="B993" s="41"/>
    </row>
    <row r="994" spans="2:2" x14ac:dyDescent="0.2">
      <c r="B994" s="41"/>
    </row>
    <row r="995" spans="2:2" x14ac:dyDescent="0.2">
      <c r="B995" s="41"/>
    </row>
    <row r="996" spans="2:2" x14ac:dyDescent="0.2">
      <c r="B996" s="41"/>
    </row>
    <row r="997" spans="2:2" x14ac:dyDescent="0.2">
      <c r="B997" s="41"/>
    </row>
    <row r="998" spans="2:2" x14ac:dyDescent="0.2">
      <c r="B998" s="41"/>
    </row>
    <row r="999" spans="2:2" x14ac:dyDescent="0.2">
      <c r="B999" s="41"/>
    </row>
    <row r="1000" spans="2:2" x14ac:dyDescent="0.2">
      <c r="B1000" s="41"/>
    </row>
  </sheetData>
  <hyperlinks>
    <hyperlink ref="B1" r:id="rId1" xr:uid="{00000000-0004-0000-0200-000000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b0b6cba-0ff1-44b1-85b8-3c1dde971c11">
      <UserInfo>
        <DisplayName>Artem Gromov</DisplayName>
        <AccountId>43</AccountId>
        <AccountType/>
      </UserInfo>
      <UserInfo>
        <DisplayName>Konstantin Strelkov</DisplayName>
        <AccountId>38</AccountId>
        <AccountType/>
      </UserInfo>
      <UserInfo>
        <DisplayName>Evgeniy Artamonov</DisplayName>
        <AccountId>115</AccountId>
        <AccountType/>
      </UserInfo>
      <UserInfo>
        <DisplayName>Konstantin Tychkov</DisplayName>
        <AccountId>146</AccountId>
        <AccountType/>
      </UserInfo>
    </SharedWithUsers>
    <lcf76f155ced4ddcb4097134ff3c332f xmlns="d3d2de6b-1ab7-4638-8593-24c0702e254c">
      <Terms xmlns="http://schemas.microsoft.com/office/infopath/2007/PartnerControls"/>
    </lcf76f155ced4ddcb4097134ff3c332f>
    <TaxCatchAll xmlns="ab0b6cba-0ff1-44b1-85b8-3c1dde971c1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7D458AE256DD2D4E9E3C69807F1AD6A5" ma:contentTypeVersion="12" ma:contentTypeDescription="Создание документа." ma:contentTypeScope="" ma:versionID="954ecde268680a19dd939280657d6c5a">
  <xsd:schema xmlns:xsd="http://www.w3.org/2001/XMLSchema" xmlns:xs="http://www.w3.org/2001/XMLSchema" xmlns:p="http://schemas.microsoft.com/office/2006/metadata/properties" xmlns:ns2="ab0b6cba-0ff1-44b1-85b8-3c1dde971c11" xmlns:ns3="d3d2de6b-1ab7-4638-8593-24c0702e254c" targetNamespace="http://schemas.microsoft.com/office/2006/metadata/properties" ma:root="true" ma:fieldsID="411377c5bb68b04809452959c45873ef" ns2:_="" ns3:_="">
    <xsd:import namespace="ab0b6cba-0ff1-44b1-85b8-3c1dde971c11"/>
    <xsd:import namespace="d3d2de6b-1ab7-4638-8593-24c0702e25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0b6cba-0ff1-44b1-85b8-3c1dde971c1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4eb897-460a-4f73-a03d-1d58b19af9d4}" ma:internalName="TaxCatchAll" ma:showField="CatchAllData" ma:web="ab0b6cba-0ff1-44b1-85b8-3c1dde971c1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d2de6b-1ab7-4638-8593-24c0702e25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Теги изображений" ma:readOnly="false" ma:fieldId="{5cf76f15-5ced-4ddc-b409-7134ff3c332f}" ma:taxonomyMulti="true" ma:sspId="193d6385-fdd0-4320-8629-af895c6317f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0E8CB0-3EBE-4AC5-BD45-010C9EDA14DB}">
  <ds:schemaRefs>
    <ds:schemaRef ds:uri="http://schemas.microsoft.com/office/2006/metadata/properties"/>
    <ds:schemaRef ds:uri="http://schemas.microsoft.com/office/infopath/2007/PartnerControls"/>
    <ds:schemaRef ds:uri="ab0b6cba-0ff1-44b1-85b8-3c1dde971c11"/>
    <ds:schemaRef ds:uri="d3d2de6b-1ab7-4638-8593-24c0702e254c"/>
  </ds:schemaRefs>
</ds:datastoreItem>
</file>

<file path=customXml/itemProps2.xml><?xml version="1.0" encoding="utf-8"?>
<ds:datastoreItem xmlns:ds="http://schemas.openxmlformats.org/officeDocument/2006/customXml" ds:itemID="{B1FB018F-06ED-4875-8568-41D14CED12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0b6cba-0ff1-44b1-85b8-3c1dde971c11"/>
    <ds:schemaRef ds:uri="d3d2de6b-1ab7-4638-8593-24c0702e25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03EDB73-2730-4A7E-A030-984AB56ED7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Оценка</vt:lpstr>
      <vt:lpstr>График и ресурсы</vt:lpstr>
      <vt:lpstr>Предположения и ограничения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Strelkov</dc:creator>
  <cp:keywords/>
  <dc:description/>
  <cp:lastModifiedBy>Microsoft Office User</cp:lastModifiedBy>
  <cp:revision/>
  <dcterms:created xsi:type="dcterms:W3CDTF">2021-05-12T20:48:25Z</dcterms:created>
  <dcterms:modified xsi:type="dcterms:W3CDTF">2022-07-08T08:41:54Z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0x0101007D458AE256DD2D4E9E3C69807F1AD6A5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MediaServiceImageTags">
    <vt:lpwstr/>
  </property>
</Properties>
</file>