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chernikov/Динопты/"/>
    </mc:Choice>
  </mc:AlternateContent>
  <xr:revisionPtr revIDLastSave="0" documentId="8_{7121CAE3-B80C-0541-B2DE-4E63DFC62499}" xr6:coauthVersionLast="47" xr6:coauthVersionMax="47" xr10:uidLastSave="{00000000-0000-0000-0000-000000000000}"/>
  <bookViews>
    <workbookView xWindow="620" yWindow="500" windowWidth="28040" windowHeight="16440" activeTab="4" xr2:uid="{647E39D0-A53A-9E4A-BF36-E743B7FE3DEF}"/>
  </bookViews>
  <sheets>
    <sheet name="Задача 3" sheetId="1" r:id="rId1"/>
    <sheet name="Задача 3. Шок 1" sheetId="3" r:id="rId2"/>
    <sheet name="Задача 3. Шок 2" sheetId="6" r:id="rId3"/>
    <sheet name="Задача 3. Шок 3" sheetId="7" r:id="rId4"/>
    <sheet name="Задача 5 " sheetId="8" r:id="rId5"/>
  </sheets>
  <definedNames>
    <definedName name="_xlchart.v1.0" hidden="1">'Задача 5 '!$A$240</definedName>
    <definedName name="_xlchart.v1.1" hidden="1">'Задача 5 '!$A$241:$A$289</definedName>
    <definedName name="_xlchart.v1.2" hidden="1">'Задача 5 '!$I$240</definedName>
    <definedName name="_xlchart.v1.3" hidden="1">'Задача 5 '!$I$241:$I$289</definedName>
    <definedName name="_xlchart.v1.4" hidden="1">'Задача 5 '!$A$240</definedName>
    <definedName name="_xlchart.v1.5" hidden="1">'Задача 5 '!$A$241:$A$289</definedName>
    <definedName name="_xlchart.v1.6" hidden="1">'Задача 5 '!$I$240</definedName>
    <definedName name="_xlchart.v1.7" hidden="1">'Задача 5 '!$I$241:$I$289</definedName>
    <definedName name="solver_adj" localSheetId="0" hidden="1">'Задача 3'!$B$11:$B$70</definedName>
    <definedName name="solver_adj" localSheetId="1" hidden="1">'Задача 3. Шок 1'!$B$11:$B$70</definedName>
    <definedName name="solver_adj" localSheetId="2" hidden="1">'Задача 3. Шок 2'!$B$11:$B$70</definedName>
    <definedName name="solver_adj" localSheetId="3" hidden="1">'Задача 3. Шок 3'!$B$11:$B$70</definedName>
    <definedName name="solver_adj" localSheetId="4" hidden="1">'Задача 5 '!$B$242:$C$289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'Задача 3'!$H$11:$H$70</definedName>
    <definedName name="solver_lhs1" localSheetId="1" hidden="1">'Задача 3. Шок 1'!$H$11:$H$70</definedName>
    <definedName name="solver_lhs1" localSheetId="2" hidden="1">'Задача 3. Шок 2'!$H$11:$H$70</definedName>
    <definedName name="solver_lhs1" localSheetId="3" hidden="1">'Задача 3. Шок 3'!$H$11:$H$70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0</definedName>
    <definedName name="solver_opt" localSheetId="0" hidden="1">'Задача 3'!$I$71</definedName>
    <definedName name="solver_opt" localSheetId="1" hidden="1">'Задача 3. Шок 1'!$I$71</definedName>
    <definedName name="solver_opt" localSheetId="2" hidden="1">'Задача 3. Шок 2'!$I$71</definedName>
    <definedName name="solver_opt" localSheetId="3" hidden="1">'Задача 3. Шок 3'!$I$71</definedName>
    <definedName name="solver_opt" localSheetId="4" hidden="1">'Задача 5 '!$I$290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7" l="1"/>
  <c r="D242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C241" i="8"/>
  <c r="B241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C185" i="8"/>
  <c r="E186" i="8" s="1"/>
  <c r="B185" i="8"/>
  <c r="D186" i="8" s="1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C129" i="8"/>
  <c r="E130" i="8" s="1"/>
  <c r="B129" i="8"/>
  <c r="D130" i="8" s="1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C73" i="8"/>
  <c r="E74" i="8" s="1"/>
  <c r="B73" i="8"/>
  <c r="D74" i="8" s="1"/>
  <c r="C17" i="8"/>
  <c r="E18" i="8" s="1"/>
  <c r="B17" i="8"/>
  <c r="D18" i="8" s="1"/>
  <c r="E7" i="8"/>
  <c r="E6" i="8"/>
  <c r="B7" i="8"/>
  <c r="B6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11" i="7"/>
  <c r="F70" i="7"/>
  <c r="G70" i="7" s="1"/>
  <c r="C70" i="7"/>
  <c r="E70" i="7" s="1"/>
  <c r="F69" i="7"/>
  <c r="C69" i="7"/>
  <c r="F68" i="7"/>
  <c r="G68" i="7" s="1"/>
  <c r="C68" i="7"/>
  <c r="E68" i="7" s="1"/>
  <c r="F67" i="7"/>
  <c r="G67" i="7" s="1"/>
  <c r="C67" i="7"/>
  <c r="F66" i="7"/>
  <c r="G66" i="7" s="1"/>
  <c r="C66" i="7"/>
  <c r="E66" i="7" s="1"/>
  <c r="F65" i="7"/>
  <c r="G65" i="7" s="1"/>
  <c r="C65" i="7"/>
  <c r="E65" i="7" s="1"/>
  <c r="F64" i="7"/>
  <c r="G64" i="7" s="1"/>
  <c r="C64" i="7"/>
  <c r="F63" i="7"/>
  <c r="C63" i="7"/>
  <c r="F62" i="7"/>
  <c r="G62" i="7" s="1"/>
  <c r="C62" i="7"/>
  <c r="E62" i="7" s="1"/>
  <c r="F61" i="7"/>
  <c r="C61" i="7"/>
  <c r="F60" i="7"/>
  <c r="C60" i="7"/>
  <c r="E60" i="7" s="1"/>
  <c r="F59" i="7"/>
  <c r="G59" i="7" s="1"/>
  <c r="C59" i="7"/>
  <c r="F58" i="7"/>
  <c r="G58" i="7" s="1"/>
  <c r="C58" i="7"/>
  <c r="E58" i="7" s="1"/>
  <c r="F57" i="7"/>
  <c r="G57" i="7" s="1"/>
  <c r="C57" i="7"/>
  <c r="F56" i="7"/>
  <c r="G56" i="7" s="1"/>
  <c r="C56" i="7"/>
  <c r="F55" i="7"/>
  <c r="G55" i="7" s="1"/>
  <c r="C55" i="7"/>
  <c r="F54" i="7"/>
  <c r="G54" i="7" s="1"/>
  <c r="C54" i="7"/>
  <c r="E54" i="7" s="1"/>
  <c r="F53" i="7"/>
  <c r="C53" i="7"/>
  <c r="F52" i="7"/>
  <c r="G52" i="7" s="1"/>
  <c r="C52" i="7"/>
  <c r="E52" i="7" s="1"/>
  <c r="F51" i="7"/>
  <c r="G51" i="7" s="1"/>
  <c r="C51" i="7"/>
  <c r="F50" i="7"/>
  <c r="G50" i="7" s="1"/>
  <c r="C50" i="7"/>
  <c r="E50" i="7" s="1"/>
  <c r="F49" i="7"/>
  <c r="G49" i="7" s="1"/>
  <c r="C49" i="7"/>
  <c r="F48" i="7"/>
  <c r="G48" i="7" s="1"/>
  <c r="C48" i="7"/>
  <c r="E48" i="7" s="1"/>
  <c r="F47" i="7"/>
  <c r="C47" i="7"/>
  <c r="F46" i="7"/>
  <c r="G46" i="7" s="1"/>
  <c r="C46" i="7"/>
  <c r="E46" i="7" s="1"/>
  <c r="F45" i="7"/>
  <c r="C45" i="7"/>
  <c r="F44" i="7"/>
  <c r="G44" i="7" s="1"/>
  <c r="C44" i="7"/>
  <c r="E44" i="7" s="1"/>
  <c r="F43" i="7"/>
  <c r="G43" i="7" s="1"/>
  <c r="C43" i="7"/>
  <c r="F42" i="7"/>
  <c r="G42" i="7" s="1"/>
  <c r="C42" i="7"/>
  <c r="E42" i="7" s="1"/>
  <c r="F41" i="7"/>
  <c r="G41" i="7" s="1"/>
  <c r="C41" i="7"/>
  <c r="F40" i="7"/>
  <c r="G40" i="7" s="1"/>
  <c r="C40" i="7"/>
  <c r="E40" i="7" s="1"/>
  <c r="F39" i="7"/>
  <c r="C39" i="7"/>
  <c r="F38" i="7"/>
  <c r="C38" i="7"/>
  <c r="F37" i="7"/>
  <c r="C37" i="7"/>
  <c r="F36" i="7"/>
  <c r="C36" i="7"/>
  <c r="E36" i="7" s="1"/>
  <c r="F35" i="7"/>
  <c r="G35" i="7" s="1"/>
  <c r="C35" i="7"/>
  <c r="F34" i="7"/>
  <c r="G34" i="7" s="1"/>
  <c r="C34" i="7"/>
  <c r="F33" i="7"/>
  <c r="G33" i="7" s="1"/>
  <c r="C33" i="7"/>
  <c r="F32" i="7"/>
  <c r="G32" i="7" s="1"/>
  <c r="C32" i="7"/>
  <c r="E32" i="7" s="1"/>
  <c r="F31" i="7"/>
  <c r="C31" i="7"/>
  <c r="F30" i="7"/>
  <c r="G30" i="7" s="1"/>
  <c r="C30" i="7"/>
  <c r="F29" i="7"/>
  <c r="C29" i="7"/>
  <c r="F28" i="7"/>
  <c r="G28" i="7" s="1"/>
  <c r="C28" i="7"/>
  <c r="E28" i="7" s="1"/>
  <c r="F27" i="7"/>
  <c r="G27" i="7" s="1"/>
  <c r="C27" i="7"/>
  <c r="F26" i="7"/>
  <c r="G26" i="7" s="1"/>
  <c r="C26" i="7"/>
  <c r="F25" i="7"/>
  <c r="G25" i="7" s="1"/>
  <c r="C25" i="7"/>
  <c r="E25" i="7" s="1"/>
  <c r="F24" i="7"/>
  <c r="G24" i="7" s="1"/>
  <c r="C24" i="7"/>
  <c r="E24" i="7" s="1"/>
  <c r="F23" i="7"/>
  <c r="C23" i="7"/>
  <c r="F22" i="7"/>
  <c r="G22" i="7" s="1"/>
  <c r="C22" i="7"/>
  <c r="E22" i="7" s="1"/>
  <c r="F21" i="7"/>
  <c r="C21" i="7"/>
  <c r="F20" i="7"/>
  <c r="G20" i="7" s="1"/>
  <c r="C20" i="7"/>
  <c r="E20" i="7" s="1"/>
  <c r="F19" i="7"/>
  <c r="G19" i="7" s="1"/>
  <c r="C19" i="7"/>
  <c r="F18" i="7"/>
  <c r="G18" i="7" s="1"/>
  <c r="C18" i="7"/>
  <c r="F17" i="7"/>
  <c r="C17" i="7"/>
  <c r="E17" i="7" s="1"/>
  <c r="F16" i="7"/>
  <c r="G16" i="7" s="1"/>
  <c r="C16" i="7"/>
  <c r="E16" i="7" s="1"/>
  <c r="F15" i="7"/>
  <c r="C15" i="7"/>
  <c r="F14" i="7"/>
  <c r="C14" i="7"/>
  <c r="E14" i="7" s="1"/>
  <c r="F13" i="7"/>
  <c r="C13" i="7"/>
  <c r="F12" i="7"/>
  <c r="G12" i="7" s="1"/>
  <c r="C12" i="7"/>
  <c r="E12" i="7" s="1"/>
  <c r="F11" i="7"/>
  <c r="G11" i="7" s="1"/>
  <c r="B10" i="7"/>
  <c r="C11" i="7" s="1"/>
  <c r="E11" i="7" s="1"/>
  <c r="B10" i="6"/>
  <c r="F70" i="6"/>
  <c r="G70" i="6" s="1"/>
  <c r="D70" i="6"/>
  <c r="C70" i="6"/>
  <c r="E70" i="6" s="1"/>
  <c r="F69" i="6"/>
  <c r="G69" i="6" s="1"/>
  <c r="D69" i="6"/>
  <c r="C69" i="6"/>
  <c r="F68" i="6"/>
  <c r="G68" i="6" s="1"/>
  <c r="D68" i="6"/>
  <c r="C68" i="6"/>
  <c r="E68" i="6" s="1"/>
  <c r="F67" i="6"/>
  <c r="G67" i="6" s="1"/>
  <c r="D67" i="6"/>
  <c r="C67" i="6"/>
  <c r="E67" i="6" s="1"/>
  <c r="F66" i="6"/>
  <c r="G66" i="6" s="1"/>
  <c r="D66" i="6"/>
  <c r="C66" i="6"/>
  <c r="E66" i="6" s="1"/>
  <c r="F65" i="6"/>
  <c r="G65" i="6" s="1"/>
  <c r="D65" i="6"/>
  <c r="C65" i="6"/>
  <c r="E65" i="6" s="1"/>
  <c r="F64" i="6"/>
  <c r="G64" i="6" s="1"/>
  <c r="D64" i="6"/>
  <c r="C64" i="6"/>
  <c r="E64" i="6" s="1"/>
  <c r="F63" i="6"/>
  <c r="G63" i="6" s="1"/>
  <c r="D63" i="6"/>
  <c r="C63" i="6"/>
  <c r="F62" i="6"/>
  <c r="G62" i="6" s="1"/>
  <c r="D62" i="6"/>
  <c r="C62" i="6"/>
  <c r="E62" i="6" s="1"/>
  <c r="F61" i="6"/>
  <c r="G61" i="6" s="1"/>
  <c r="D61" i="6"/>
  <c r="C61" i="6"/>
  <c r="F60" i="6"/>
  <c r="G60" i="6" s="1"/>
  <c r="D60" i="6"/>
  <c r="C60" i="6"/>
  <c r="E60" i="6" s="1"/>
  <c r="F59" i="6"/>
  <c r="G59" i="6" s="1"/>
  <c r="D59" i="6"/>
  <c r="C59" i="6"/>
  <c r="E59" i="6" s="1"/>
  <c r="F58" i="6"/>
  <c r="G58" i="6" s="1"/>
  <c r="D58" i="6"/>
  <c r="C58" i="6"/>
  <c r="E58" i="6" s="1"/>
  <c r="F57" i="6"/>
  <c r="G57" i="6" s="1"/>
  <c r="D57" i="6"/>
  <c r="C57" i="6"/>
  <c r="E57" i="6" s="1"/>
  <c r="F56" i="6"/>
  <c r="G56" i="6" s="1"/>
  <c r="D56" i="6"/>
  <c r="C56" i="6"/>
  <c r="E56" i="6" s="1"/>
  <c r="F55" i="6"/>
  <c r="G55" i="6" s="1"/>
  <c r="D55" i="6"/>
  <c r="C55" i="6"/>
  <c r="F54" i="6"/>
  <c r="G54" i="6" s="1"/>
  <c r="D54" i="6"/>
  <c r="C54" i="6"/>
  <c r="E54" i="6" s="1"/>
  <c r="F53" i="6"/>
  <c r="G53" i="6" s="1"/>
  <c r="D53" i="6"/>
  <c r="C53" i="6"/>
  <c r="F52" i="6"/>
  <c r="G52" i="6" s="1"/>
  <c r="D52" i="6"/>
  <c r="C52" i="6"/>
  <c r="E52" i="6" s="1"/>
  <c r="F51" i="6"/>
  <c r="G51" i="6" s="1"/>
  <c r="D51" i="6"/>
  <c r="C51" i="6"/>
  <c r="E51" i="6" s="1"/>
  <c r="F50" i="6"/>
  <c r="G50" i="6" s="1"/>
  <c r="D50" i="6"/>
  <c r="C50" i="6"/>
  <c r="E50" i="6" s="1"/>
  <c r="F49" i="6"/>
  <c r="G49" i="6" s="1"/>
  <c r="D49" i="6"/>
  <c r="C49" i="6"/>
  <c r="E49" i="6" s="1"/>
  <c r="F48" i="6"/>
  <c r="G48" i="6" s="1"/>
  <c r="D48" i="6"/>
  <c r="C48" i="6"/>
  <c r="E48" i="6" s="1"/>
  <c r="F47" i="6"/>
  <c r="G47" i="6" s="1"/>
  <c r="D47" i="6"/>
  <c r="C47" i="6"/>
  <c r="F46" i="6"/>
  <c r="G46" i="6" s="1"/>
  <c r="D46" i="6"/>
  <c r="C46" i="6"/>
  <c r="E46" i="6" s="1"/>
  <c r="F45" i="6"/>
  <c r="G45" i="6" s="1"/>
  <c r="D45" i="6"/>
  <c r="C45" i="6"/>
  <c r="F44" i="6"/>
  <c r="G44" i="6" s="1"/>
  <c r="D44" i="6"/>
  <c r="C44" i="6"/>
  <c r="E44" i="6" s="1"/>
  <c r="F43" i="6"/>
  <c r="G43" i="6" s="1"/>
  <c r="D43" i="6"/>
  <c r="C43" i="6"/>
  <c r="E43" i="6" s="1"/>
  <c r="F42" i="6"/>
  <c r="G42" i="6" s="1"/>
  <c r="D42" i="6"/>
  <c r="C42" i="6"/>
  <c r="E42" i="6" s="1"/>
  <c r="F41" i="6"/>
  <c r="G41" i="6" s="1"/>
  <c r="D41" i="6"/>
  <c r="C41" i="6"/>
  <c r="E41" i="6" s="1"/>
  <c r="F40" i="6"/>
  <c r="G40" i="6" s="1"/>
  <c r="D40" i="6"/>
  <c r="C40" i="6"/>
  <c r="E40" i="6" s="1"/>
  <c r="F39" i="6"/>
  <c r="G39" i="6" s="1"/>
  <c r="D39" i="6"/>
  <c r="C39" i="6"/>
  <c r="F38" i="6"/>
  <c r="G38" i="6" s="1"/>
  <c r="D38" i="6"/>
  <c r="C38" i="6"/>
  <c r="E38" i="6" s="1"/>
  <c r="F37" i="6"/>
  <c r="G37" i="6" s="1"/>
  <c r="D37" i="6"/>
  <c r="C37" i="6"/>
  <c r="F36" i="6"/>
  <c r="G36" i="6" s="1"/>
  <c r="D36" i="6"/>
  <c r="C36" i="6"/>
  <c r="E36" i="6" s="1"/>
  <c r="F35" i="6"/>
  <c r="G35" i="6" s="1"/>
  <c r="D35" i="6"/>
  <c r="C35" i="6"/>
  <c r="E35" i="6" s="1"/>
  <c r="F34" i="6"/>
  <c r="G34" i="6" s="1"/>
  <c r="D34" i="6"/>
  <c r="C34" i="6"/>
  <c r="E34" i="6" s="1"/>
  <c r="F33" i="6"/>
  <c r="G33" i="6" s="1"/>
  <c r="D33" i="6"/>
  <c r="C33" i="6"/>
  <c r="E33" i="6" s="1"/>
  <c r="F32" i="6"/>
  <c r="G32" i="6" s="1"/>
  <c r="D32" i="6"/>
  <c r="C32" i="6"/>
  <c r="E32" i="6" s="1"/>
  <c r="F31" i="6"/>
  <c r="G31" i="6" s="1"/>
  <c r="D31" i="6"/>
  <c r="C31" i="6"/>
  <c r="F30" i="6"/>
  <c r="G30" i="6" s="1"/>
  <c r="D30" i="6"/>
  <c r="C30" i="6"/>
  <c r="E30" i="6" s="1"/>
  <c r="F29" i="6"/>
  <c r="G29" i="6" s="1"/>
  <c r="D29" i="6"/>
  <c r="C29" i="6"/>
  <c r="F28" i="6"/>
  <c r="G28" i="6" s="1"/>
  <c r="D28" i="6"/>
  <c r="C28" i="6"/>
  <c r="E28" i="6" s="1"/>
  <c r="F27" i="6"/>
  <c r="G27" i="6" s="1"/>
  <c r="D27" i="6"/>
  <c r="C27" i="6"/>
  <c r="E27" i="6" s="1"/>
  <c r="F26" i="6"/>
  <c r="G26" i="6" s="1"/>
  <c r="D26" i="6"/>
  <c r="C26" i="6"/>
  <c r="E26" i="6" s="1"/>
  <c r="F25" i="6"/>
  <c r="G25" i="6" s="1"/>
  <c r="D25" i="6"/>
  <c r="C25" i="6"/>
  <c r="E25" i="6" s="1"/>
  <c r="F24" i="6"/>
  <c r="G24" i="6" s="1"/>
  <c r="D24" i="6"/>
  <c r="C24" i="6"/>
  <c r="E24" i="6" s="1"/>
  <c r="F23" i="6"/>
  <c r="G23" i="6" s="1"/>
  <c r="D23" i="6"/>
  <c r="C23" i="6"/>
  <c r="F22" i="6"/>
  <c r="G22" i="6" s="1"/>
  <c r="D22" i="6"/>
  <c r="C22" i="6"/>
  <c r="E22" i="6" s="1"/>
  <c r="F21" i="6"/>
  <c r="G21" i="6" s="1"/>
  <c r="D21" i="6"/>
  <c r="C21" i="6"/>
  <c r="F20" i="6"/>
  <c r="G20" i="6" s="1"/>
  <c r="D20" i="6"/>
  <c r="C20" i="6"/>
  <c r="E20" i="6" s="1"/>
  <c r="F19" i="6"/>
  <c r="G19" i="6" s="1"/>
  <c r="D19" i="6"/>
  <c r="C19" i="6"/>
  <c r="E19" i="6" s="1"/>
  <c r="F18" i="6"/>
  <c r="G18" i="6" s="1"/>
  <c r="D18" i="6"/>
  <c r="C18" i="6"/>
  <c r="E18" i="6" s="1"/>
  <c r="F17" i="6"/>
  <c r="G17" i="6" s="1"/>
  <c r="D17" i="6"/>
  <c r="C17" i="6"/>
  <c r="E17" i="6" s="1"/>
  <c r="F16" i="6"/>
  <c r="G16" i="6" s="1"/>
  <c r="D16" i="6"/>
  <c r="C16" i="6"/>
  <c r="E16" i="6" s="1"/>
  <c r="F15" i="6"/>
  <c r="G15" i="6" s="1"/>
  <c r="D15" i="6"/>
  <c r="C15" i="6"/>
  <c r="F14" i="6"/>
  <c r="G14" i="6" s="1"/>
  <c r="D14" i="6"/>
  <c r="C14" i="6"/>
  <c r="E14" i="6" s="1"/>
  <c r="F13" i="6"/>
  <c r="G13" i="6" s="1"/>
  <c r="D13" i="6"/>
  <c r="C13" i="6"/>
  <c r="F12" i="6"/>
  <c r="G12" i="6" s="1"/>
  <c r="D12" i="6"/>
  <c r="C12" i="6"/>
  <c r="E12" i="6" s="1"/>
  <c r="F11" i="6"/>
  <c r="G11" i="6" s="1"/>
  <c r="D11" i="6"/>
  <c r="C11" i="6"/>
  <c r="E11" i="6" s="1"/>
  <c r="F70" i="3"/>
  <c r="G70" i="3" s="1"/>
  <c r="D70" i="3"/>
  <c r="C70" i="3"/>
  <c r="F69" i="3"/>
  <c r="D69" i="3"/>
  <c r="C69" i="3"/>
  <c r="E69" i="3" s="1"/>
  <c r="F68" i="3"/>
  <c r="D68" i="3"/>
  <c r="C68" i="3"/>
  <c r="E68" i="3" s="1"/>
  <c r="F67" i="3"/>
  <c r="G67" i="3" s="1"/>
  <c r="D67" i="3"/>
  <c r="C67" i="3"/>
  <c r="E67" i="3" s="1"/>
  <c r="F66" i="3"/>
  <c r="G66" i="3" s="1"/>
  <c r="D66" i="3"/>
  <c r="C66" i="3"/>
  <c r="E66" i="3" s="1"/>
  <c r="F65" i="3"/>
  <c r="G65" i="3" s="1"/>
  <c r="D65" i="3"/>
  <c r="C65" i="3"/>
  <c r="E65" i="3" s="1"/>
  <c r="F64" i="3"/>
  <c r="D64" i="3"/>
  <c r="C64" i="3"/>
  <c r="E64" i="3" s="1"/>
  <c r="F63" i="3"/>
  <c r="D63" i="3"/>
  <c r="C63" i="3"/>
  <c r="E63" i="3" s="1"/>
  <c r="F62" i="3"/>
  <c r="D62" i="3"/>
  <c r="C62" i="3"/>
  <c r="F61" i="3"/>
  <c r="D61" i="3"/>
  <c r="C61" i="3"/>
  <c r="E61" i="3" s="1"/>
  <c r="F60" i="3"/>
  <c r="D60" i="3"/>
  <c r="C60" i="3"/>
  <c r="E60" i="3" s="1"/>
  <c r="F59" i="3"/>
  <c r="G59" i="3" s="1"/>
  <c r="D59" i="3"/>
  <c r="C59" i="3"/>
  <c r="E59" i="3" s="1"/>
  <c r="F58" i="3"/>
  <c r="G58" i="3" s="1"/>
  <c r="D58" i="3"/>
  <c r="C58" i="3"/>
  <c r="E58" i="3" s="1"/>
  <c r="F57" i="3"/>
  <c r="G57" i="3" s="1"/>
  <c r="D57" i="3"/>
  <c r="C57" i="3"/>
  <c r="E57" i="3" s="1"/>
  <c r="F56" i="3"/>
  <c r="G56" i="3" s="1"/>
  <c r="D56" i="3"/>
  <c r="C56" i="3"/>
  <c r="E56" i="3" s="1"/>
  <c r="F55" i="3"/>
  <c r="G55" i="3" s="1"/>
  <c r="D55" i="3"/>
  <c r="C55" i="3"/>
  <c r="E55" i="3" s="1"/>
  <c r="F54" i="3"/>
  <c r="G54" i="3" s="1"/>
  <c r="D54" i="3"/>
  <c r="C54" i="3"/>
  <c r="F53" i="3"/>
  <c r="D53" i="3"/>
  <c r="C53" i="3"/>
  <c r="E53" i="3" s="1"/>
  <c r="F52" i="3"/>
  <c r="D52" i="3"/>
  <c r="C52" i="3"/>
  <c r="E52" i="3" s="1"/>
  <c r="F51" i="3"/>
  <c r="G51" i="3" s="1"/>
  <c r="D51" i="3"/>
  <c r="C51" i="3"/>
  <c r="E51" i="3" s="1"/>
  <c r="F50" i="3"/>
  <c r="G50" i="3" s="1"/>
  <c r="D50" i="3"/>
  <c r="C50" i="3"/>
  <c r="E50" i="3" s="1"/>
  <c r="F49" i="3"/>
  <c r="G49" i="3" s="1"/>
  <c r="D49" i="3"/>
  <c r="C49" i="3"/>
  <c r="E49" i="3" s="1"/>
  <c r="F48" i="3"/>
  <c r="D48" i="3"/>
  <c r="C48" i="3"/>
  <c r="E48" i="3" s="1"/>
  <c r="F47" i="3"/>
  <c r="D47" i="3"/>
  <c r="C47" i="3"/>
  <c r="E47" i="3" s="1"/>
  <c r="F46" i="3"/>
  <c r="G46" i="3" s="1"/>
  <c r="D46" i="3"/>
  <c r="C46" i="3"/>
  <c r="F45" i="3"/>
  <c r="D45" i="3"/>
  <c r="C45" i="3"/>
  <c r="E45" i="3" s="1"/>
  <c r="F44" i="3"/>
  <c r="G44" i="3" s="1"/>
  <c r="D44" i="3"/>
  <c r="C44" i="3"/>
  <c r="E44" i="3" s="1"/>
  <c r="F43" i="3"/>
  <c r="G43" i="3" s="1"/>
  <c r="D43" i="3"/>
  <c r="C43" i="3"/>
  <c r="E43" i="3" s="1"/>
  <c r="F42" i="3"/>
  <c r="G42" i="3" s="1"/>
  <c r="D42" i="3"/>
  <c r="C42" i="3"/>
  <c r="E42" i="3" s="1"/>
  <c r="F41" i="3"/>
  <c r="G41" i="3" s="1"/>
  <c r="D41" i="3"/>
  <c r="C41" i="3"/>
  <c r="E41" i="3" s="1"/>
  <c r="F40" i="3"/>
  <c r="D40" i="3"/>
  <c r="C40" i="3"/>
  <c r="E40" i="3" s="1"/>
  <c r="F39" i="3"/>
  <c r="D39" i="3"/>
  <c r="C39" i="3"/>
  <c r="E39" i="3" s="1"/>
  <c r="F38" i="3"/>
  <c r="D38" i="3"/>
  <c r="C38" i="3"/>
  <c r="F37" i="3"/>
  <c r="D37" i="3"/>
  <c r="C37" i="3"/>
  <c r="E37" i="3" s="1"/>
  <c r="F36" i="3"/>
  <c r="G36" i="3" s="1"/>
  <c r="D36" i="3"/>
  <c r="C36" i="3"/>
  <c r="E36" i="3" s="1"/>
  <c r="F35" i="3"/>
  <c r="G35" i="3" s="1"/>
  <c r="D35" i="3"/>
  <c r="C35" i="3"/>
  <c r="E35" i="3" s="1"/>
  <c r="F34" i="3"/>
  <c r="G34" i="3" s="1"/>
  <c r="D34" i="3"/>
  <c r="C34" i="3"/>
  <c r="E34" i="3" s="1"/>
  <c r="F33" i="3"/>
  <c r="G33" i="3" s="1"/>
  <c r="D33" i="3"/>
  <c r="C33" i="3"/>
  <c r="E33" i="3" s="1"/>
  <c r="F32" i="3"/>
  <c r="D32" i="3"/>
  <c r="C32" i="3"/>
  <c r="E32" i="3" s="1"/>
  <c r="F31" i="3"/>
  <c r="D31" i="3"/>
  <c r="C31" i="3"/>
  <c r="E31" i="3" s="1"/>
  <c r="F30" i="3"/>
  <c r="G30" i="3" s="1"/>
  <c r="D30" i="3"/>
  <c r="C30" i="3"/>
  <c r="F29" i="3"/>
  <c r="D29" i="3"/>
  <c r="C29" i="3"/>
  <c r="E29" i="3" s="1"/>
  <c r="F28" i="3"/>
  <c r="G28" i="3" s="1"/>
  <c r="D28" i="3"/>
  <c r="C28" i="3"/>
  <c r="E28" i="3" s="1"/>
  <c r="F27" i="3"/>
  <c r="G27" i="3" s="1"/>
  <c r="D27" i="3"/>
  <c r="C27" i="3"/>
  <c r="E27" i="3" s="1"/>
  <c r="F26" i="3"/>
  <c r="G26" i="3" s="1"/>
  <c r="D26" i="3"/>
  <c r="C26" i="3"/>
  <c r="E26" i="3" s="1"/>
  <c r="F25" i="3"/>
  <c r="G25" i="3" s="1"/>
  <c r="D25" i="3"/>
  <c r="C25" i="3"/>
  <c r="E25" i="3" s="1"/>
  <c r="F24" i="3"/>
  <c r="D24" i="3"/>
  <c r="C24" i="3"/>
  <c r="E24" i="3" s="1"/>
  <c r="F23" i="3"/>
  <c r="D23" i="3"/>
  <c r="C23" i="3"/>
  <c r="E23" i="3" s="1"/>
  <c r="F22" i="3"/>
  <c r="G22" i="3" s="1"/>
  <c r="D22" i="3"/>
  <c r="C22" i="3"/>
  <c r="F21" i="3"/>
  <c r="D21" i="3"/>
  <c r="C21" i="3"/>
  <c r="E21" i="3" s="1"/>
  <c r="F20" i="3"/>
  <c r="G20" i="3" s="1"/>
  <c r="D20" i="3"/>
  <c r="C20" i="3"/>
  <c r="E20" i="3" s="1"/>
  <c r="F19" i="3"/>
  <c r="G19" i="3" s="1"/>
  <c r="D19" i="3"/>
  <c r="C19" i="3"/>
  <c r="E19" i="3" s="1"/>
  <c r="F18" i="3"/>
  <c r="G18" i="3" s="1"/>
  <c r="D18" i="3"/>
  <c r="C18" i="3"/>
  <c r="E18" i="3" s="1"/>
  <c r="F17" i="3"/>
  <c r="G17" i="3" s="1"/>
  <c r="D17" i="3"/>
  <c r="C17" i="3"/>
  <c r="E17" i="3" s="1"/>
  <c r="F16" i="3"/>
  <c r="D16" i="3"/>
  <c r="C16" i="3"/>
  <c r="E16" i="3" s="1"/>
  <c r="F15" i="3"/>
  <c r="D15" i="3"/>
  <c r="C15" i="3"/>
  <c r="E15" i="3" s="1"/>
  <c r="F14" i="3"/>
  <c r="G14" i="3" s="1"/>
  <c r="D14" i="3"/>
  <c r="C14" i="3"/>
  <c r="F13" i="3"/>
  <c r="D13" i="3"/>
  <c r="C13" i="3"/>
  <c r="E13" i="3" s="1"/>
  <c r="F12" i="3"/>
  <c r="G12" i="3" s="1"/>
  <c r="D12" i="3"/>
  <c r="C12" i="3"/>
  <c r="E12" i="3" s="1"/>
  <c r="F11" i="3"/>
  <c r="G11" i="3" s="1"/>
  <c r="D11" i="3"/>
  <c r="B10" i="3"/>
  <c r="C11" i="3" s="1"/>
  <c r="E11" i="3" s="1"/>
  <c r="C11" i="1"/>
  <c r="E11" i="1"/>
  <c r="F70" i="1"/>
  <c r="G7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F43" i="1"/>
  <c r="G43" i="1" s="1"/>
  <c r="F44" i="1"/>
  <c r="G44" i="1" s="1"/>
  <c r="F45" i="1"/>
  <c r="G45" i="1" s="1"/>
  <c r="F46" i="1"/>
  <c r="F47" i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F59" i="1"/>
  <c r="G59" i="1" s="1"/>
  <c r="F60" i="1"/>
  <c r="G60" i="1" s="1"/>
  <c r="F61" i="1"/>
  <c r="G61" i="1" s="1"/>
  <c r="F62" i="1"/>
  <c r="F63" i="1"/>
  <c r="G63" i="1" s="1"/>
  <c r="F64" i="1"/>
  <c r="F65" i="1"/>
  <c r="G65" i="1" s="1"/>
  <c r="F66" i="1"/>
  <c r="G66" i="1" s="1"/>
  <c r="F67" i="1"/>
  <c r="G67" i="1" s="1"/>
  <c r="F68" i="1"/>
  <c r="F69" i="1"/>
  <c r="G69" i="1" s="1"/>
  <c r="F11" i="1"/>
  <c r="G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  <c r="C65" i="1"/>
  <c r="E65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6" i="1"/>
  <c r="E66" i="1" s="1"/>
  <c r="C67" i="1"/>
  <c r="E67" i="1" s="1"/>
  <c r="C68" i="1"/>
  <c r="E68" i="1" s="1"/>
  <c r="C69" i="1"/>
  <c r="E69" i="1" s="1"/>
  <c r="C70" i="1"/>
  <c r="E70" i="1" s="1"/>
  <c r="B10" i="1"/>
  <c r="F243" i="8" l="1"/>
  <c r="I243" i="8" s="1"/>
  <c r="F74" i="8"/>
  <c r="I74" i="8" s="1"/>
  <c r="F270" i="8"/>
  <c r="I270" i="8" s="1"/>
  <c r="F266" i="8"/>
  <c r="I266" i="8" s="1"/>
  <c r="F262" i="8"/>
  <c r="I262" i="8" s="1"/>
  <c r="F258" i="8"/>
  <c r="I258" i="8" s="1"/>
  <c r="F247" i="8"/>
  <c r="I247" i="8" s="1"/>
  <c r="F260" i="8"/>
  <c r="I260" i="8" s="1"/>
  <c r="F274" i="8"/>
  <c r="I274" i="8" s="1"/>
  <c r="F278" i="8"/>
  <c r="I278" i="8" s="1"/>
  <c r="F282" i="8"/>
  <c r="I282" i="8" s="1"/>
  <c r="F276" i="8"/>
  <c r="I276" i="8" s="1"/>
  <c r="F284" i="8"/>
  <c r="I284" i="8" s="1"/>
  <c r="F259" i="8"/>
  <c r="I259" i="8" s="1"/>
  <c r="F267" i="8"/>
  <c r="I267" i="8" s="1"/>
  <c r="F286" i="8"/>
  <c r="I286" i="8" s="1"/>
  <c r="F275" i="8"/>
  <c r="I275" i="8" s="1"/>
  <c r="F271" i="8"/>
  <c r="I271" i="8" s="1"/>
  <c r="F268" i="8"/>
  <c r="I268" i="8" s="1"/>
  <c r="F245" i="8"/>
  <c r="I245" i="8" s="1"/>
  <c r="F253" i="8"/>
  <c r="I253" i="8" s="1"/>
  <c r="F254" i="8"/>
  <c r="I254" i="8" s="1"/>
  <c r="F285" i="8"/>
  <c r="I285" i="8" s="1"/>
  <c r="F251" i="8"/>
  <c r="I251" i="8" s="1"/>
  <c r="F255" i="8"/>
  <c r="I255" i="8" s="1"/>
  <c r="F261" i="8"/>
  <c r="I261" i="8" s="1"/>
  <c r="F263" i="8"/>
  <c r="I263" i="8" s="1"/>
  <c r="F269" i="8"/>
  <c r="I269" i="8" s="1"/>
  <c r="F283" i="8"/>
  <c r="I283" i="8" s="1"/>
  <c r="F277" i="8"/>
  <c r="I277" i="8" s="1"/>
  <c r="F279" i="8"/>
  <c r="I279" i="8" s="1"/>
  <c r="F287" i="8"/>
  <c r="I287" i="8" s="1"/>
  <c r="F244" i="8"/>
  <c r="I244" i="8" s="1"/>
  <c r="F246" i="8"/>
  <c r="I246" i="8" s="1"/>
  <c r="F250" i="8"/>
  <c r="I250" i="8" s="1"/>
  <c r="F252" i="8"/>
  <c r="I252" i="8" s="1"/>
  <c r="F242" i="8"/>
  <c r="I242" i="8" s="1"/>
  <c r="F249" i="8"/>
  <c r="I249" i="8" s="1"/>
  <c r="F256" i="8"/>
  <c r="I256" i="8" s="1"/>
  <c r="F265" i="8"/>
  <c r="I265" i="8" s="1"/>
  <c r="F272" i="8"/>
  <c r="I272" i="8" s="1"/>
  <c r="F281" i="8"/>
  <c r="I281" i="8" s="1"/>
  <c r="F288" i="8"/>
  <c r="I288" i="8" s="1"/>
  <c r="F248" i="8"/>
  <c r="I248" i="8" s="1"/>
  <c r="F257" i="8"/>
  <c r="I257" i="8" s="1"/>
  <c r="F264" i="8"/>
  <c r="I264" i="8" s="1"/>
  <c r="F273" i="8"/>
  <c r="I273" i="8" s="1"/>
  <c r="F280" i="8"/>
  <c r="I280" i="8" s="1"/>
  <c r="F289" i="8"/>
  <c r="I289" i="8" s="1"/>
  <c r="F198" i="8"/>
  <c r="I198" i="8" s="1"/>
  <c r="F214" i="8"/>
  <c r="I214" i="8" s="1"/>
  <c r="F223" i="8"/>
  <c r="I223" i="8" s="1"/>
  <c r="F199" i="8"/>
  <c r="I199" i="8" s="1"/>
  <c r="F215" i="8"/>
  <c r="I215" i="8" s="1"/>
  <c r="F195" i="8"/>
  <c r="I195" i="8" s="1"/>
  <c r="F203" i="8"/>
  <c r="I203" i="8" s="1"/>
  <c r="F207" i="8"/>
  <c r="I207" i="8" s="1"/>
  <c r="F211" i="8"/>
  <c r="I211" i="8" s="1"/>
  <c r="F196" i="8"/>
  <c r="I196" i="8" s="1"/>
  <c r="F200" i="8"/>
  <c r="I200" i="8" s="1"/>
  <c r="F212" i="8"/>
  <c r="I212" i="8" s="1"/>
  <c r="F197" i="8"/>
  <c r="I197" i="8" s="1"/>
  <c r="F222" i="8"/>
  <c r="I222" i="8" s="1"/>
  <c r="F224" i="8"/>
  <c r="I224" i="8" s="1"/>
  <c r="F228" i="8"/>
  <c r="I228" i="8" s="1"/>
  <c r="F230" i="8"/>
  <c r="I230" i="8" s="1"/>
  <c r="F232" i="8"/>
  <c r="I232" i="8" s="1"/>
  <c r="F189" i="8"/>
  <c r="I189" i="8" s="1"/>
  <c r="F213" i="8"/>
  <c r="I213" i="8" s="1"/>
  <c r="F217" i="8"/>
  <c r="I217" i="8" s="1"/>
  <c r="F219" i="8"/>
  <c r="I219" i="8" s="1"/>
  <c r="F225" i="8"/>
  <c r="I225" i="8" s="1"/>
  <c r="F227" i="8"/>
  <c r="I227" i="8" s="1"/>
  <c r="F231" i="8"/>
  <c r="I231" i="8" s="1"/>
  <c r="F191" i="8"/>
  <c r="I191" i="8" s="1"/>
  <c r="F202" i="8"/>
  <c r="I202" i="8" s="1"/>
  <c r="F187" i="8"/>
  <c r="I187" i="8" s="1"/>
  <c r="F204" i="8"/>
  <c r="I204" i="8" s="1"/>
  <c r="F206" i="8"/>
  <c r="I206" i="8" s="1"/>
  <c r="F221" i="8"/>
  <c r="I221" i="8" s="1"/>
  <c r="F193" i="8"/>
  <c r="I193" i="8" s="1"/>
  <c r="F208" i="8"/>
  <c r="I208" i="8" s="1"/>
  <c r="F210" i="8"/>
  <c r="I210" i="8" s="1"/>
  <c r="F186" i="8"/>
  <c r="I186" i="8" s="1"/>
  <c r="F201" i="8"/>
  <c r="I201" i="8" s="1"/>
  <c r="F216" i="8"/>
  <c r="I216" i="8" s="1"/>
  <c r="F218" i="8"/>
  <c r="I218" i="8" s="1"/>
  <c r="F229" i="8"/>
  <c r="I229" i="8" s="1"/>
  <c r="F188" i="8"/>
  <c r="I188" i="8" s="1"/>
  <c r="F190" i="8"/>
  <c r="I190" i="8" s="1"/>
  <c r="F205" i="8"/>
  <c r="I205" i="8" s="1"/>
  <c r="F220" i="8"/>
  <c r="I220" i="8" s="1"/>
  <c r="F233" i="8"/>
  <c r="I233" i="8" s="1"/>
  <c r="F192" i="8"/>
  <c r="I192" i="8" s="1"/>
  <c r="F194" i="8"/>
  <c r="I194" i="8" s="1"/>
  <c r="F209" i="8"/>
  <c r="I209" i="8" s="1"/>
  <c r="F226" i="8"/>
  <c r="I226" i="8" s="1"/>
  <c r="F130" i="8"/>
  <c r="I130" i="8" s="1"/>
  <c r="F136" i="8"/>
  <c r="I136" i="8" s="1"/>
  <c r="F140" i="8"/>
  <c r="I140" i="8" s="1"/>
  <c r="F144" i="8"/>
  <c r="I144" i="8" s="1"/>
  <c r="F148" i="8"/>
  <c r="I148" i="8" s="1"/>
  <c r="F152" i="8"/>
  <c r="I152" i="8" s="1"/>
  <c r="F156" i="8"/>
  <c r="I156" i="8" s="1"/>
  <c r="F160" i="8"/>
  <c r="I160" i="8" s="1"/>
  <c r="F164" i="8"/>
  <c r="I164" i="8" s="1"/>
  <c r="F168" i="8"/>
  <c r="I168" i="8" s="1"/>
  <c r="F172" i="8"/>
  <c r="I172" i="8" s="1"/>
  <c r="F176" i="8"/>
  <c r="I176" i="8" s="1"/>
  <c r="F133" i="8"/>
  <c r="I133" i="8" s="1"/>
  <c r="F135" i="8"/>
  <c r="I135" i="8" s="1"/>
  <c r="F137" i="8"/>
  <c r="I137" i="8" s="1"/>
  <c r="F139" i="8"/>
  <c r="I139" i="8" s="1"/>
  <c r="F141" i="8"/>
  <c r="I141" i="8" s="1"/>
  <c r="F143" i="8"/>
  <c r="I143" i="8" s="1"/>
  <c r="F145" i="8"/>
  <c r="I145" i="8" s="1"/>
  <c r="F147" i="8"/>
  <c r="I147" i="8" s="1"/>
  <c r="F149" i="8"/>
  <c r="I149" i="8" s="1"/>
  <c r="F151" i="8"/>
  <c r="I151" i="8" s="1"/>
  <c r="F153" i="8"/>
  <c r="I153" i="8" s="1"/>
  <c r="F155" i="8"/>
  <c r="I155" i="8" s="1"/>
  <c r="F157" i="8"/>
  <c r="I157" i="8" s="1"/>
  <c r="F159" i="8"/>
  <c r="I159" i="8" s="1"/>
  <c r="F161" i="8"/>
  <c r="I161" i="8" s="1"/>
  <c r="F163" i="8"/>
  <c r="I163" i="8" s="1"/>
  <c r="F165" i="8"/>
  <c r="I165" i="8" s="1"/>
  <c r="F167" i="8"/>
  <c r="I167" i="8" s="1"/>
  <c r="F169" i="8"/>
  <c r="I169" i="8" s="1"/>
  <c r="F171" i="8"/>
  <c r="I171" i="8" s="1"/>
  <c r="F173" i="8"/>
  <c r="I173" i="8" s="1"/>
  <c r="F175" i="8"/>
  <c r="I175" i="8" s="1"/>
  <c r="F177" i="8"/>
  <c r="I177" i="8" s="1"/>
  <c r="F132" i="8"/>
  <c r="I132" i="8" s="1"/>
  <c r="F134" i="8"/>
  <c r="I134" i="8" s="1"/>
  <c r="F154" i="8"/>
  <c r="I154" i="8" s="1"/>
  <c r="F174" i="8"/>
  <c r="I174" i="8" s="1"/>
  <c r="F138" i="8"/>
  <c r="I138" i="8" s="1"/>
  <c r="F146" i="8"/>
  <c r="I146" i="8" s="1"/>
  <c r="F158" i="8"/>
  <c r="I158" i="8" s="1"/>
  <c r="F166" i="8"/>
  <c r="I166" i="8" s="1"/>
  <c r="F170" i="8"/>
  <c r="I170" i="8" s="1"/>
  <c r="F142" i="8"/>
  <c r="I142" i="8" s="1"/>
  <c r="F150" i="8"/>
  <c r="I150" i="8" s="1"/>
  <c r="F162" i="8"/>
  <c r="I162" i="8" s="1"/>
  <c r="F131" i="8"/>
  <c r="I131" i="8" s="1"/>
  <c r="F75" i="8"/>
  <c r="I75" i="8" s="1"/>
  <c r="F103" i="8"/>
  <c r="I103" i="8" s="1"/>
  <c r="F107" i="8"/>
  <c r="I107" i="8" s="1"/>
  <c r="F99" i="8"/>
  <c r="I99" i="8" s="1"/>
  <c r="F94" i="8"/>
  <c r="I94" i="8" s="1"/>
  <c r="F78" i="8"/>
  <c r="I78" i="8" s="1"/>
  <c r="F88" i="8"/>
  <c r="I88" i="8" s="1"/>
  <c r="F98" i="8"/>
  <c r="I98" i="8" s="1"/>
  <c r="F106" i="8"/>
  <c r="I106" i="8" s="1"/>
  <c r="F76" i="8"/>
  <c r="I76" i="8" s="1"/>
  <c r="F95" i="8"/>
  <c r="I95" i="8" s="1"/>
  <c r="F102" i="8"/>
  <c r="I102" i="8" s="1"/>
  <c r="F110" i="8"/>
  <c r="I110" i="8" s="1"/>
  <c r="F114" i="8"/>
  <c r="I114" i="8" s="1"/>
  <c r="F85" i="8"/>
  <c r="I85" i="8" s="1"/>
  <c r="F96" i="8"/>
  <c r="I96" i="8" s="1"/>
  <c r="F93" i="8"/>
  <c r="I93" i="8" s="1"/>
  <c r="F108" i="8"/>
  <c r="I108" i="8" s="1"/>
  <c r="F120" i="8"/>
  <c r="I120" i="8" s="1"/>
  <c r="F82" i="8"/>
  <c r="I82" i="8" s="1"/>
  <c r="F86" i="8"/>
  <c r="I86" i="8" s="1"/>
  <c r="F90" i="8"/>
  <c r="I90" i="8" s="1"/>
  <c r="F79" i="8"/>
  <c r="I79" i="8" s="1"/>
  <c r="F83" i="8"/>
  <c r="I83" i="8" s="1"/>
  <c r="F87" i="8"/>
  <c r="I87" i="8" s="1"/>
  <c r="F91" i="8"/>
  <c r="I91" i="8" s="1"/>
  <c r="F105" i="8"/>
  <c r="I105" i="8" s="1"/>
  <c r="F113" i="8"/>
  <c r="I113" i="8" s="1"/>
  <c r="F121" i="8"/>
  <c r="I121" i="8" s="1"/>
  <c r="F115" i="8"/>
  <c r="I115" i="8" s="1"/>
  <c r="F89" i="8"/>
  <c r="I89" i="8" s="1"/>
  <c r="F119" i="8"/>
  <c r="I119" i="8" s="1"/>
  <c r="F116" i="8"/>
  <c r="I116" i="8" s="1"/>
  <c r="F92" i="8"/>
  <c r="I92" i="8" s="1"/>
  <c r="F112" i="8"/>
  <c r="I112" i="8" s="1"/>
  <c r="F80" i="8"/>
  <c r="I80" i="8" s="1"/>
  <c r="F100" i="8"/>
  <c r="I100" i="8" s="1"/>
  <c r="F117" i="8"/>
  <c r="I117" i="8" s="1"/>
  <c r="F77" i="8"/>
  <c r="I77" i="8" s="1"/>
  <c r="F97" i="8"/>
  <c r="I97" i="8" s="1"/>
  <c r="F109" i="8"/>
  <c r="I109" i="8" s="1"/>
  <c r="F81" i="8"/>
  <c r="I81" i="8" s="1"/>
  <c r="F84" i="8"/>
  <c r="I84" i="8" s="1"/>
  <c r="F101" i="8"/>
  <c r="I101" i="8" s="1"/>
  <c r="F104" i="8"/>
  <c r="I104" i="8" s="1"/>
  <c r="F111" i="8"/>
  <c r="I111" i="8" s="1"/>
  <c r="F118" i="8"/>
  <c r="I118" i="8" s="1"/>
  <c r="F18" i="8"/>
  <c r="I18" i="8" s="1"/>
  <c r="F23" i="8"/>
  <c r="I23" i="8" s="1"/>
  <c r="F63" i="8"/>
  <c r="I63" i="8" s="1"/>
  <c r="F53" i="8"/>
  <c r="I53" i="8" s="1"/>
  <c r="F61" i="8"/>
  <c r="I61" i="8" s="1"/>
  <c r="F37" i="8"/>
  <c r="I37" i="8" s="1"/>
  <c r="F29" i="8"/>
  <c r="I29" i="8" s="1"/>
  <c r="F58" i="8"/>
  <c r="I58" i="8" s="1"/>
  <c r="F50" i="8"/>
  <c r="I50" i="8" s="1"/>
  <c r="F42" i="8"/>
  <c r="I42" i="8" s="1"/>
  <c r="F34" i="8"/>
  <c r="I34" i="8" s="1"/>
  <c r="F26" i="8"/>
  <c r="I26" i="8" s="1"/>
  <c r="F21" i="8"/>
  <c r="I21" i="8" s="1"/>
  <c r="F55" i="8"/>
  <c r="I55" i="8" s="1"/>
  <c r="F47" i="8"/>
  <c r="I47" i="8" s="1"/>
  <c r="F45" i="8"/>
  <c r="I45" i="8" s="1"/>
  <c r="F39" i="8"/>
  <c r="I39" i="8" s="1"/>
  <c r="F31" i="8"/>
  <c r="I31" i="8" s="1"/>
  <c r="F65" i="8"/>
  <c r="I65" i="8" s="1"/>
  <c r="F57" i="8"/>
  <c r="I57" i="8" s="1"/>
  <c r="F49" i="8"/>
  <c r="I49" i="8" s="1"/>
  <c r="F41" i="8"/>
  <c r="I41" i="8" s="1"/>
  <c r="F33" i="8"/>
  <c r="I33" i="8" s="1"/>
  <c r="F25" i="8"/>
  <c r="I25" i="8" s="1"/>
  <c r="F64" i="8"/>
  <c r="I64" i="8" s="1"/>
  <c r="F56" i="8"/>
  <c r="I56" i="8" s="1"/>
  <c r="F48" i="8"/>
  <c r="I48" i="8" s="1"/>
  <c r="F40" i="8"/>
  <c r="I40" i="8" s="1"/>
  <c r="F32" i="8"/>
  <c r="I32" i="8" s="1"/>
  <c r="F24" i="8"/>
  <c r="I24" i="8" s="1"/>
  <c r="F62" i="8"/>
  <c r="I62" i="8" s="1"/>
  <c r="F54" i="8"/>
  <c r="I54" i="8" s="1"/>
  <c r="F46" i="8"/>
  <c r="I46" i="8" s="1"/>
  <c r="F38" i="8"/>
  <c r="I38" i="8" s="1"/>
  <c r="F30" i="8"/>
  <c r="I30" i="8" s="1"/>
  <c r="F22" i="8"/>
  <c r="I22" i="8" s="1"/>
  <c r="F60" i="8"/>
  <c r="I60" i="8" s="1"/>
  <c r="F52" i="8"/>
  <c r="I52" i="8" s="1"/>
  <c r="F44" i="8"/>
  <c r="I44" i="8" s="1"/>
  <c r="F36" i="8"/>
  <c r="I36" i="8" s="1"/>
  <c r="F28" i="8"/>
  <c r="I28" i="8" s="1"/>
  <c r="F20" i="8"/>
  <c r="I20" i="8" s="1"/>
  <c r="F59" i="8"/>
  <c r="I59" i="8" s="1"/>
  <c r="F51" i="8"/>
  <c r="I51" i="8" s="1"/>
  <c r="F43" i="8"/>
  <c r="I43" i="8" s="1"/>
  <c r="F35" i="8"/>
  <c r="I35" i="8" s="1"/>
  <c r="F27" i="8"/>
  <c r="I27" i="8" s="1"/>
  <c r="F19" i="8"/>
  <c r="I19" i="8" s="1"/>
  <c r="E64" i="7"/>
  <c r="H64" i="7" s="1"/>
  <c r="I64" i="7" s="1"/>
  <c r="H16" i="7"/>
  <c r="I16" i="7" s="1"/>
  <c r="E49" i="7"/>
  <c r="H49" i="7" s="1"/>
  <c r="I49" i="7" s="1"/>
  <c r="H65" i="7"/>
  <c r="I65" i="7" s="1"/>
  <c r="E27" i="7"/>
  <c r="H27" i="7" s="1"/>
  <c r="I27" i="7" s="1"/>
  <c r="E35" i="7"/>
  <c r="H35" i="7" s="1"/>
  <c r="I35" i="7" s="1"/>
  <c r="E43" i="7"/>
  <c r="H43" i="7" s="1"/>
  <c r="I43" i="7" s="1"/>
  <c r="H24" i="7"/>
  <c r="I24" i="7" s="1"/>
  <c r="E51" i="7"/>
  <c r="H51" i="7" s="1"/>
  <c r="I51" i="7" s="1"/>
  <c r="E59" i="7"/>
  <c r="H59" i="7" s="1"/>
  <c r="I59" i="7" s="1"/>
  <c r="E67" i="7"/>
  <c r="H67" i="7" s="1"/>
  <c r="I67" i="7" s="1"/>
  <c r="E18" i="7"/>
  <c r="H18" i="7" s="1"/>
  <c r="I18" i="7" s="1"/>
  <c r="E33" i="7"/>
  <c r="H33" i="7" s="1"/>
  <c r="I33" i="7" s="1"/>
  <c r="E56" i="7"/>
  <c r="H56" i="7" s="1"/>
  <c r="I56" i="7" s="1"/>
  <c r="E26" i="7"/>
  <c r="H26" i="7" s="1"/>
  <c r="I26" i="7" s="1"/>
  <c r="E41" i="7"/>
  <c r="H41" i="7" s="1"/>
  <c r="I41" i="7" s="1"/>
  <c r="E19" i="7"/>
  <c r="H19" i="7" s="1"/>
  <c r="I19" i="7" s="1"/>
  <c r="E30" i="7"/>
  <c r="H30" i="7" s="1"/>
  <c r="I30" i="7" s="1"/>
  <c r="E34" i="7"/>
  <c r="H34" i="7" s="1"/>
  <c r="I34" i="7" s="1"/>
  <c r="E38" i="7"/>
  <c r="E47" i="7"/>
  <c r="H50" i="7"/>
  <c r="I50" i="7" s="1"/>
  <c r="E57" i="7"/>
  <c r="H57" i="7" s="1"/>
  <c r="I57" i="7" s="1"/>
  <c r="E55" i="7"/>
  <c r="H55" i="7" s="1"/>
  <c r="I55" i="7" s="1"/>
  <c r="H40" i="7"/>
  <c r="I40" i="7" s="1"/>
  <c r="E13" i="7"/>
  <c r="E21" i="7"/>
  <c r="E53" i="7"/>
  <c r="E31" i="7"/>
  <c r="H32" i="7"/>
  <c r="I32" i="7" s="1"/>
  <c r="H48" i="7"/>
  <c r="I48" i="7" s="1"/>
  <c r="E29" i="7"/>
  <c r="H58" i="7"/>
  <c r="I58" i="7" s="1"/>
  <c r="H25" i="7"/>
  <c r="I25" i="7" s="1"/>
  <c r="E69" i="7"/>
  <c r="H44" i="7"/>
  <c r="I44" i="7" s="1"/>
  <c r="E23" i="7"/>
  <c r="E45" i="7"/>
  <c r="H52" i="7"/>
  <c r="I52" i="7" s="1"/>
  <c r="G60" i="7"/>
  <c r="H60" i="7" s="1"/>
  <c r="I60" i="7" s="1"/>
  <c r="G36" i="7"/>
  <c r="H36" i="7" s="1"/>
  <c r="I36" i="7" s="1"/>
  <c r="E63" i="7"/>
  <c r="E39" i="7"/>
  <c r="E61" i="7"/>
  <c r="E15" i="7"/>
  <c r="E37" i="7"/>
  <c r="H66" i="7"/>
  <c r="I66" i="7" s="1"/>
  <c r="H42" i="7"/>
  <c r="I42" i="7" s="1"/>
  <c r="H11" i="7"/>
  <c r="I11" i="7" s="1"/>
  <c r="H20" i="7"/>
  <c r="I20" i="7" s="1"/>
  <c r="H12" i="7"/>
  <c r="I12" i="7" s="1"/>
  <c r="H28" i="7"/>
  <c r="I28" i="7" s="1"/>
  <c r="H68" i="7"/>
  <c r="I68" i="7" s="1"/>
  <c r="G17" i="7"/>
  <c r="H17" i="7" s="1"/>
  <c r="I17" i="7" s="1"/>
  <c r="G23" i="7"/>
  <c r="G31" i="7"/>
  <c r="G47" i="7"/>
  <c r="G14" i="7"/>
  <c r="H14" i="7" s="1"/>
  <c r="I14" i="7" s="1"/>
  <c r="G38" i="7"/>
  <c r="G13" i="7"/>
  <c r="G21" i="7"/>
  <c r="H22" i="7"/>
  <c r="I22" i="7" s="1"/>
  <c r="G29" i="7"/>
  <c r="G37" i="7"/>
  <c r="G45" i="7"/>
  <c r="H46" i="7"/>
  <c r="I46" i="7" s="1"/>
  <c r="G53" i="7"/>
  <c r="H54" i="7"/>
  <c r="I54" i="7" s="1"/>
  <c r="G61" i="7"/>
  <c r="H62" i="7"/>
  <c r="I62" i="7" s="1"/>
  <c r="G69" i="7"/>
  <c r="H70" i="7"/>
  <c r="I70" i="7" s="1"/>
  <c r="G15" i="7"/>
  <c r="G63" i="7"/>
  <c r="G39" i="7"/>
  <c r="E39" i="6"/>
  <c r="H39" i="6" s="1"/>
  <c r="I39" i="6" s="1"/>
  <c r="H49" i="6"/>
  <c r="I49" i="6" s="1"/>
  <c r="H42" i="6"/>
  <c r="I42" i="6" s="1"/>
  <c r="E37" i="6"/>
  <c r="H37" i="6" s="1"/>
  <c r="I37" i="6" s="1"/>
  <c r="E45" i="6"/>
  <c r="H45" i="6" s="1"/>
  <c r="I45" i="6" s="1"/>
  <c r="H51" i="6"/>
  <c r="I51" i="6" s="1"/>
  <c r="H67" i="6"/>
  <c r="I67" i="6" s="1"/>
  <c r="H64" i="6"/>
  <c r="I64" i="6" s="1"/>
  <c r="E55" i="6"/>
  <c r="H55" i="6" s="1"/>
  <c r="I55" i="6" s="1"/>
  <c r="H16" i="6"/>
  <c r="I16" i="6" s="1"/>
  <c r="E29" i="6"/>
  <c r="H29" i="6" s="1"/>
  <c r="I29" i="6" s="1"/>
  <c r="H24" i="6"/>
  <c r="I24" i="6" s="1"/>
  <c r="H65" i="6"/>
  <c r="I65" i="6" s="1"/>
  <c r="H48" i="6"/>
  <c r="I48" i="6" s="1"/>
  <c r="E13" i="6"/>
  <c r="H13" i="6" s="1"/>
  <c r="I13" i="6" s="1"/>
  <c r="H41" i="6"/>
  <c r="I41" i="6" s="1"/>
  <c r="E53" i="6"/>
  <c r="H53" i="6" s="1"/>
  <c r="I53" i="6" s="1"/>
  <c r="H27" i="6"/>
  <c r="I27" i="6" s="1"/>
  <c r="H58" i="6"/>
  <c r="I58" i="6" s="1"/>
  <c r="H33" i="6"/>
  <c r="I33" i="6" s="1"/>
  <c r="H32" i="6"/>
  <c r="I32" i="6" s="1"/>
  <c r="H35" i="6"/>
  <c r="I35" i="6" s="1"/>
  <c r="E31" i="6"/>
  <c r="H31" i="6" s="1"/>
  <c r="I31" i="6" s="1"/>
  <c r="E69" i="6"/>
  <c r="E23" i="6"/>
  <c r="H23" i="6" s="1"/>
  <c r="I23" i="6" s="1"/>
  <c r="H19" i="6"/>
  <c r="I19" i="6" s="1"/>
  <c r="E21" i="6"/>
  <c r="H21" i="6" s="1"/>
  <c r="I21" i="6" s="1"/>
  <c r="H34" i="6"/>
  <c r="I34" i="6" s="1"/>
  <c r="H36" i="6"/>
  <c r="I36" i="6" s="1"/>
  <c r="E47" i="6"/>
  <c r="E63" i="6"/>
  <c r="H25" i="6"/>
  <c r="I25" i="6" s="1"/>
  <c r="H40" i="6"/>
  <c r="I40" i="6" s="1"/>
  <c r="E61" i="6"/>
  <c r="H18" i="6"/>
  <c r="I18" i="6" s="1"/>
  <c r="E15" i="6"/>
  <c r="H15" i="6" s="1"/>
  <c r="I15" i="6" s="1"/>
  <c r="H26" i="6"/>
  <c r="I26" i="6" s="1"/>
  <c r="H50" i="6"/>
  <c r="I50" i="6" s="1"/>
  <c r="H56" i="6"/>
  <c r="I56" i="6" s="1"/>
  <c r="H66" i="6"/>
  <c r="I66" i="6" s="1"/>
  <c r="H57" i="6"/>
  <c r="I57" i="6" s="1"/>
  <c r="H11" i="6"/>
  <c r="I11" i="6" s="1"/>
  <c r="H17" i="6"/>
  <c r="I17" i="6" s="1"/>
  <c r="H44" i="6"/>
  <c r="I44" i="6" s="1"/>
  <c r="H28" i="6"/>
  <c r="I28" i="6" s="1"/>
  <c r="H43" i="6"/>
  <c r="I43" i="6" s="1"/>
  <c r="H59" i="6"/>
  <c r="I59" i="6" s="1"/>
  <c r="H70" i="6"/>
  <c r="I70" i="6" s="1"/>
  <c r="H14" i="6"/>
  <c r="I14" i="6" s="1"/>
  <c r="H22" i="6"/>
  <c r="I22" i="6" s="1"/>
  <c r="H30" i="6"/>
  <c r="I30" i="6" s="1"/>
  <c r="H38" i="6"/>
  <c r="I38" i="6" s="1"/>
  <c r="H46" i="6"/>
  <c r="I46" i="6" s="1"/>
  <c r="H54" i="6"/>
  <c r="I54" i="6" s="1"/>
  <c r="H62" i="6"/>
  <c r="I62" i="6" s="1"/>
  <c r="H12" i="6"/>
  <c r="I12" i="6" s="1"/>
  <c r="H20" i="6"/>
  <c r="I20" i="6" s="1"/>
  <c r="H52" i="6"/>
  <c r="I52" i="6" s="1"/>
  <c r="H60" i="6"/>
  <c r="I60" i="6" s="1"/>
  <c r="H68" i="6"/>
  <c r="I68" i="6" s="1"/>
  <c r="H67" i="3"/>
  <c r="I67" i="3" s="1"/>
  <c r="H11" i="3"/>
  <c r="I11" i="3" s="1"/>
  <c r="H51" i="3"/>
  <c r="I51" i="3" s="1"/>
  <c r="E14" i="3"/>
  <c r="H14" i="3" s="1"/>
  <c r="I14" i="3" s="1"/>
  <c r="H42" i="3"/>
  <c r="I42" i="3" s="1"/>
  <c r="E30" i="3"/>
  <c r="H30" i="3" s="1"/>
  <c r="I30" i="3" s="1"/>
  <c r="H35" i="3"/>
  <c r="I35" i="3" s="1"/>
  <c r="E54" i="3"/>
  <c r="H54" i="3" s="1"/>
  <c r="I54" i="3" s="1"/>
  <c r="H33" i="3"/>
  <c r="I33" i="3" s="1"/>
  <c r="E46" i="3"/>
  <c r="H46" i="3" s="1"/>
  <c r="I46" i="3" s="1"/>
  <c r="E62" i="3"/>
  <c r="H12" i="3"/>
  <c r="I12" i="3" s="1"/>
  <c r="H17" i="3"/>
  <c r="I17" i="3" s="1"/>
  <c r="H50" i="3"/>
  <c r="I50" i="3" s="1"/>
  <c r="H57" i="3"/>
  <c r="I57" i="3" s="1"/>
  <c r="H66" i="3"/>
  <c r="I66" i="3" s="1"/>
  <c r="H26" i="3"/>
  <c r="I26" i="3" s="1"/>
  <c r="H49" i="3"/>
  <c r="I49" i="3" s="1"/>
  <c r="H65" i="3"/>
  <c r="I65" i="3" s="1"/>
  <c r="H25" i="3"/>
  <c r="I25" i="3" s="1"/>
  <c r="E38" i="3"/>
  <c r="H28" i="3"/>
  <c r="I28" i="3" s="1"/>
  <c r="E22" i="3"/>
  <c r="H22" i="3" s="1"/>
  <c r="I22" i="3" s="1"/>
  <c r="H58" i="3"/>
  <c r="I58" i="3" s="1"/>
  <c r="H34" i="3"/>
  <c r="I34" i="3" s="1"/>
  <c r="E70" i="3"/>
  <c r="H70" i="3" s="1"/>
  <c r="I70" i="3" s="1"/>
  <c r="H18" i="3"/>
  <c r="I18" i="3" s="1"/>
  <c r="H36" i="3"/>
  <c r="I36" i="3" s="1"/>
  <c r="H41" i="3"/>
  <c r="I41" i="3" s="1"/>
  <c r="H19" i="3"/>
  <c r="I19" i="3" s="1"/>
  <c r="H59" i="3"/>
  <c r="I59" i="3" s="1"/>
  <c r="H44" i="3"/>
  <c r="I44" i="3" s="1"/>
  <c r="H20" i="3"/>
  <c r="I20" i="3" s="1"/>
  <c r="H27" i="3"/>
  <c r="I27" i="3" s="1"/>
  <c r="H43" i="3"/>
  <c r="I43" i="3" s="1"/>
  <c r="G48" i="3"/>
  <c r="H48" i="3" s="1"/>
  <c r="I48" i="3" s="1"/>
  <c r="G15" i="3"/>
  <c r="H15" i="3" s="1"/>
  <c r="I15" i="3" s="1"/>
  <c r="G23" i="3"/>
  <c r="H23" i="3" s="1"/>
  <c r="I23" i="3" s="1"/>
  <c r="G31" i="3"/>
  <c r="H31" i="3" s="1"/>
  <c r="I31" i="3" s="1"/>
  <c r="G47" i="3"/>
  <c r="H47" i="3" s="1"/>
  <c r="I47" i="3" s="1"/>
  <c r="H56" i="3"/>
  <c r="I56" i="3" s="1"/>
  <c r="G63" i="3"/>
  <c r="H63" i="3" s="1"/>
  <c r="I63" i="3" s="1"/>
  <c r="G24" i="3"/>
  <c r="H24" i="3" s="1"/>
  <c r="I24" i="3" s="1"/>
  <c r="G39" i="3"/>
  <c r="H39" i="3" s="1"/>
  <c r="I39" i="3" s="1"/>
  <c r="G16" i="3"/>
  <c r="H16" i="3" s="1"/>
  <c r="I16" i="3" s="1"/>
  <c r="G32" i="3"/>
  <c r="H32" i="3" s="1"/>
  <c r="I32" i="3" s="1"/>
  <c r="G64" i="3"/>
  <c r="H64" i="3" s="1"/>
  <c r="I64" i="3" s="1"/>
  <c r="G38" i="3"/>
  <c r="H55" i="3"/>
  <c r="I55" i="3" s="1"/>
  <c r="G62" i="3"/>
  <c r="G13" i="3"/>
  <c r="H13" i="3" s="1"/>
  <c r="I13" i="3" s="1"/>
  <c r="G21" i="3"/>
  <c r="H21" i="3" s="1"/>
  <c r="I21" i="3" s="1"/>
  <c r="G29" i="3"/>
  <c r="H29" i="3" s="1"/>
  <c r="I29" i="3" s="1"/>
  <c r="G37" i="3"/>
  <c r="H37" i="3" s="1"/>
  <c r="I37" i="3" s="1"/>
  <c r="G45" i="3"/>
  <c r="H45" i="3" s="1"/>
  <c r="I45" i="3" s="1"/>
  <c r="G53" i="3"/>
  <c r="H53" i="3" s="1"/>
  <c r="I53" i="3" s="1"/>
  <c r="G61" i="3"/>
  <c r="H61" i="3" s="1"/>
  <c r="I61" i="3" s="1"/>
  <c r="G69" i="3"/>
  <c r="H69" i="3" s="1"/>
  <c r="I69" i="3" s="1"/>
  <c r="G40" i="3"/>
  <c r="H40" i="3" s="1"/>
  <c r="I40" i="3" s="1"/>
  <c r="G52" i="3"/>
  <c r="H52" i="3" s="1"/>
  <c r="I52" i="3" s="1"/>
  <c r="G60" i="3"/>
  <c r="H60" i="3" s="1"/>
  <c r="I60" i="3" s="1"/>
  <c r="G68" i="3"/>
  <c r="H68" i="3" s="1"/>
  <c r="I68" i="3" s="1"/>
  <c r="H44" i="1"/>
  <c r="I44" i="1" s="1"/>
  <c r="G68" i="1"/>
  <c r="H68" i="1" s="1"/>
  <c r="I68" i="1" s="1"/>
  <c r="H52" i="1"/>
  <c r="I52" i="1" s="1"/>
  <c r="H28" i="1"/>
  <c r="I28" i="1" s="1"/>
  <c r="H12" i="1"/>
  <c r="I12" i="1" s="1"/>
  <c r="H54" i="1"/>
  <c r="I54" i="1" s="1"/>
  <c r="H30" i="1"/>
  <c r="I30" i="1" s="1"/>
  <c r="G56" i="1"/>
  <c r="H56" i="1" s="1"/>
  <c r="I56" i="1" s="1"/>
  <c r="H60" i="1"/>
  <c r="I60" i="1" s="1"/>
  <c r="H36" i="1"/>
  <c r="I36" i="1" s="1"/>
  <c r="H20" i="1"/>
  <c r="I20" i="1" s="1"/>
  <c r="H16" i="1"/>
  <c r="I16" i="1" s="1"/>
  <c r="H55" i="1"/>
  <c r="I55" i="1" s="1"/>
  <c r="H31" i="1"/>
  <c r="I31" i="1" s="1"/>
  <c r="H11" i="1"/>
  <c r="I11" i="1" s="1"/>
  <c r="G47" i="1"/>
  <c r="H47" i="1" s="1"/>
  <c r="I47" i="1" s="1"/>
  <c r="G22" i="1"/>
  <c r="H22" i="1" s="1"/>
  <c r="I22" i="1" s="1"/>
  <c r="H48" i="1"/>
  <c r="I48" i="1" s="1"/>
  <c r="G40" i="1"/>
  <c r="H40" i="1" s="1"/>
  <c r="I40" i="1" s="1"/>
  <c r="H63" i="1"/>
  <c r="I63" i="1" s="1"/>
  <c r="H23" i="1"/>
  <c r="I23" i="1" s="1"/>
  <c r="H15" i="1"/>
  <c r="I15" i="1" s="1"/>
  <c r="G64" i="1"/>
  <c r="H64" i="1" s="1"/>
  <c r="I64" i="1" s="1"/>
  <c r="G39" i="1"/>
  <c r="H39" i="1" s="1"/>
  <c r="I39" i="1" s="1"/>
  <c r="H38" i="1"/>
  <c r="I38" i="1" s="1"/>
  <c r="H14" i="1"/>
  <c r="I14" i="1" s="1"/>
  <c r="G24" i="1"/>
  <c r="H24" i="1" s="1"/>
  <c r="I24" i="1" s="1"/>
  <c r="H69" i="1"/>
  <c r="I69" i="1" s="1"/>
  <c r="G62" i="1"/>
  <c r="H62" i="1" s="1"/>
  <c r="I62" i="1" s="1"/>
  <c r="G46" i="1"/>
  <c r="H46" i="1" s="1"/>
  <c r="I46" i="1" s="1"/>
  <c r="G32" i="1"/>
  <c r="H32" i="1" s="1"/>
  <c r="I32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59" i="1"/>
  <c r="I59" i="1" s="1"/>
  <c r="H43" i="1"/>
  <c r="I43" i="1" s="1"/>
  <c r="H27" i="1"/>
  <c r="I27" i="1" s="1"/>
  <c r="H19" i="1"/>
  <c r="I19" i="1" s="1"/>
  <c r="H66" i="1"/>
  <c r="I66" i="1" s="1"/>
  <c r="H50" i="1"/>
  <c r="I50" i="1" s="1"/>
  <c r="H34" i="1"/>
  <c r="I34" i="1" s="1"/>
  <c r="G35" i="1"/>
  <c r="H35" i="1" s="1"/>
  <c r="I35" i="1" s="1"/>
  <c r="G58" i="1"/>
  <c r="H58" i="1" s="1"/>
  <c r="I58" i="1" s="1"/>
  <c r="G42" i="1"/>
  <c r="H42" i="1" s="1"/>
  <c r="I42" i="1" s="1"/>
  <c r="G26" i="1"/>
  <c r="H26" i="1" s="1"/>
  <c r="I26" i="1" s="1"/>
  <c r="G18" i="1"/>
  <c r="H18" i="1" s="1"/>
  <c r="I18" i="1" s="1"/>
  <c r="H70" i="1"/>
  <c r="I70" i="1" s="1"/>
  <c r="H67" i="1"/>
  <c r="I67" i="1" s="1"/>
  <c r="H51" i="1"/>
  <c r="I51" i="1" s="1"/>
  <c r="I290" i="8" l="1"/>
  <c r="I234" i="8"/>
  <c r="I178" i="8"/>
  <c r="I122" i="8"/>
  <c r="I66" i="8"/>
  <c r="H53" i="7"/>
  <c r="I53" i="7" s="1"/>
  <c r="H37" i="7"/>
  <c r="I37" i="7" s="1"/>
  <c r="H21" i="7"/>
  <c r="I21" i="7" s="1"/>
  <c r="H47" i="7"/>
  <c r="I47" i="7" s="1"/>
  <c r="H31" i="7"/>
  <c r="I31" i="7" s="1"/>
  <c r="H39" i="7"/>
  <c r="I39" i="7" s="1"/>
  <c r="H61" i="7"/>
  <c r="I61" i="7" s="1"/>
  <c r="H15" i="7"/>
  <c r="I15" i="7" s="1"/>
  <c r="H45" i="7"/>
  <c r="I45" i="7" s="1"/>
  <c r="H13" i="7"/>
  <c r="I13" i="7" s="1"/>
  <c r="H29" i="7"/>
  <c r="I29" i="7" s="1"/>
  <c r="H23" i="7"/>
  <c r="I23" i="7" s="1"/>
  <c r="H38" i="7"/>
  <c r="I38" i="7" s="1"/>
  <c r="H69" i="7"/>
  <c r="I69" i="7" s="1"/>
  <c r="H63" i="7"/>
  <c r="I63" i="7" s="1"/>
  <c r="H61" i="6"/>
  <c r="I61" i="6" s="1"/>
  <c r="H47" i="6"/>
  <c r="I47" i="6" s="1"/>
  <c r="H63" i="6"/>
  <c r="I63" i="6" s="1"/>
  <c r="H69" i="6"/>
  <c r="I69" i="6" s="1"/>
  <c r="H62" i="3"/>
  <c r="I62" i="3" s="1"/>
  <c r="H38" i="3"/>
  <c r="I38" i="3" s="1"/>
  <c r="I71" i="1"/>
  <c r="I71" i="6" l="1"/>
  <c r="I71" i="3"/>
</calcChain>
</file>

<file path=xl/sharedStrings.xml><?xml version="1.0" encoding="utf-8"?>
<sst xmlns="http://schemas.openxmlformats.org/spreadsheetml/2006/main" count="92" uniqueCount="26">
  <si>
    <t>M(t)</t>
  </si>
  <si>
    <t>dM(t)</t>
  </si>
  <si>
    <t xml:space="preserve">𝛿 </t>
  </si>
  <si>
    <t>J(t)</t>
  </si>
  <si>
    <r>
      <t>𝜋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</si>
  <si>
    <r>
      <t>𝑇𝑎𝑥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</si>
  <si>
    <r>
      <t>𝐶𝐹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</si>
  <si>
    <r>
      <t>𝐶𝐹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  <r>
      <rPr>
        <sz val="12"/>
        <color theme="1"/>
        <rFont val="CMMI12"/>
      </rPr>
      <t>/( 1+p)^t</t>
    </r>
  </si>
  <si>
    <t>max</t>
  </si>
  <si>
    <t>min</t>
  </si>
  <si>
    <t>По депозитам:</t>
  </si>
  <si>
    <t>По кредитам:</t>
  </si>
  <si>
    <t xml:space="preserve">max </t>
  </si>
  <si>
    <t>L(t)</t>
  </si>
  <si>
    <t>S(t)</t>
  </si>
  <si>
    <t>V(t)</t>
  </si>
  <si>
    <t>K(t)</t>
  </si>
  <si>
    <t>C(t)</t>
  </si>
  <si>
    <r>
      <t>𝑟</t>
    </r>
    <r>
      <rPr>
        <sz val="8"/>
        <color theme="1"/>
        <rFont val="CMMI8"/>
      </rPr>
      <t>𝑙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</si>
  <si>
    <r>
      <t>𝑟</t>
    </r>
    <r>
      <rPr>
        <sz val="8"/>
        <color theme="1"/>
        <rFont val="CMMI8"/>
      </rPr>
      <t>𝑠</t>
    </r>
    <r>
      <rPr>
        <sz val="12"/>
        <color theme="1"/>
        <rFont val="CMR12"/>
      </rPr>
      <t>(</t>
    </r>
    <r>
      <rPr>
        <sz val="12"/>
        <color theme="1"/>
        <rFont val="CMMI12"/>
      </rPr>
      <t>𝑡</t>
    </r>
    <r>
      <rPr>
        <sz val="12"/>
        <color theme="1"/>
        <rFont val="CMR12"/>
      </rPr>
      <t xml:space="preserve">) </t>
    </r>
  </si>
  <si>
    <t>Случай 1</t>
  </si>
  <si>
    <t>Случай 2</t>
  </si>
  <si>
    <t>Случай 3</t>
  </si>
  <si>
    <t>Случай 4</t>
  </si>
  <si>
    <t>Случай 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</si>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</sst>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>
    <font>
      <sz val="12"/>
      <color theme="1"/>
      <name val="Calibri"/>
      <family val="2"/>
      <charset val="204"/>
      <scheme val="minor"/>
    </font>
    <font>
      <sz val="12"/>
      <color theme="1"/>
      <name val="CMMI12"/>
    </font>
    <font>
      <sz val="12"/>
      <color theme="1"/>
      <name val="CMR12"/>
    </font>
    <font>
      <sz val="8"/>
      <color theme="1"/>
      <name val="CMMI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3'!$B$9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3'!$B$10:$B$70</c:f>
              <c:numCache>
                <c:formatCode>0.000</c:formatCode>
                <c:ptCount val="61"/>
                <c:pt idx="0" formatCode="General">
                  <c:v>2578</c:v>
                </c:pt>
                <c:pt idx="1">
                  <c:v>6279.0526155234857</c:v>
                </c:pt>
                <c:pt idx="2">
                  <c:v>10005.301973282119</c:v>
                </c:pt>
                <c:pt idx="3">
                  <c:v>10010.808450778692</c:v>
                </c:pt>
                <c:pt idx="4">
                  <c:v>10017.154478322018</c:v>
                </c:pt>
                <c:pt idx="5">
                  <c:v>10033.718217452682</c:v>
                </c:pt>
                <c:pt idx="6">
                  <c:v>9925.6404959360571</c:v>
                </c:pt>
                <c:pt idx="7">
                  <c:v>9987.7083876473698</c:v>
                </c:pt>
                <c:pt idx="8">
                  <c:v>9743.0215223492651</c:v>
                </c:pt>
                <c:pt idx="9">
                  <c:v>10093.172793159056</c:v>
                </c:pt>
                <c:pt idx="10">
                  <c:v>10311.136238266581</c:v>
                </c:pt>
                <c:pt idx="11">
                  <c:v>10106.605435739482</c:v>
                </c:pt>
                <c:pt idx="12">
                  <c:v>9887.7493236299451</c:v>
                </c:pt>
                <c:pt idx="13">
                  <c:v>10034.461590067594</c:v>
                </c:pt>
                <c:pt idx="14">
                  <c:v>10501.884941075728</c:v>
                </c:pt>
                <c:pt idx="15">
                  <c:v>11014.778194494935</c:v>
                </c:pt>
                <c:pt idx="16">
                  <c:v>11345.024919777756</c:v>
                </c:pt>
                <c:pt idx="17">
                  <c:v>11392.253630216317</c:v>
                </c:pt>
                <c:pt idx="18">
                  <c:v>11153.046784345726</c:v>
                </c:pt>
                <c:pt idx="19">
                  <c:v>10674.219969519563</c:v>
                </c:pt>
                <c:pt idx="20">
                  <c:v>10019.920771160063</c:v>
                </c:pt>
                <c:pt idx="21">
                  <c:v>9253.5646639181978</c:v>
                </c:pt>
                <c:pt idx="22">
                  <c:v>8429.6469259449332</c:v>
                </c:pt>
                <c:pt idx="23">
                  <c:v>7591.1672998455215</c:v>
                </c:pt>
                <c:pt idx="24">
                  <c:v>6769.8339019378154</c:v>
                </c:pt>
                <c:pt idx="25">
                  <c:v>5987.5249706135091</c:v>
                </c:pt>
                <c:pt idx="26">
                  <c:v>5258.1511498427171</c:v>
                </c:pt>
                <c:pt idx="27">
                  <c:v>4589.4491567570321</c:v>
                </c:pt>
                <c:pt idx="28">
                  <c:v>3984.5663320499848</c:v>
                </c:pt>
                <c:pt idx="29">
                  <c:v>3443.4014077017082</c:v>
                </c:pt>
                <c:pt idx="30">
                  <c:v>2963.661729290799</c:v>
                </c:pt>
                <c:pt idx="31">
                  <c:v>2541.6209124554025</c:v>
                </c:pt>
                <c:pt idx="32">
                  <c:v>2172.767040137715</c:v>
                </c:pt>
                <c:pt idx="33">
                  <c:v>1852.1905941609273</c:v>
                </c:pt>
                <c:pt idx="34">
                  <c:v>1574.9383889689136</c:v>
                </c:pt>
                <c:pt idx="35">
                  <c:v>1336.1769626397154</c:v>
                </c:pt>
                <c:pt idx="36">
                  <c:v>1131.3109234760741</c:v>
                </c:pt>
                <c:pt idx="37">
                  <c:v>956.11400207644715</c:v>
                </c:pt>
                <c:pt idx="38">
                  <c:v>806.72582098458656</c:v>
                </c:pt>
                <c:pt idx="39">
                  <c:v>679.6970181827968</c:v>
                </c:pt>
                <c:pt idx="40">
                  <c:v>571.88900980577546</c:v>
                </c:pt>
                <c:pt idx="41">
                  <c:v>480.65188983466567</c:v>
                </c:pt>
                <c:pt idx="42">
                  <c:v>403.53440741887067</c:v>
                </c:pt>
                <c:pt idx="43">
                  <c:v>338.41396296567717</c:v>
                </c:pt>
                <c:pt idx="44">
                  <c:v>283.55638623313598</c:v>
                </c:pt>
                <c:pt idx="45">
                  <c:v>237.36261140637831</c:v>
                </c:pt>
                <c:pt idx="46">
                  <c:v>198.65981805551687</c:v>
                </c:pt>
                <c:pt idx="47">
                  <c:v>165.93806069377294</c:v>
                </c:pt>
                <c:pt idx="48">
                  <c:v>138.75218280764531</c:v>
                </c:pt>
                <c:pt idx="49">
                  <c:v>115.79640055116323</c:v>
                </c:pt>
                <c:pt idx="50">
                  <c:v>96.635439189182577</c:v>
                </c:pt>
                <c:pt idx="51">
                  <c:v>81.004099321301254</c:v>
                </c:pt>
                <c:pt idx="52">
                  <c:v>67.151747920395835</c:v>
                </c:pt>
                <c:pt idx="53">
                  <c:v>56.048457087985348</c:v>
                </c:pt>
                <c:pt idx="54">
                  <c:v>46.520113231171571</c:v>
                </c:pt>
                <c:pt idx="55">
                  <c:v>38.91930740162389</c:v>
                </c:pt>
                <c:pt idx="56">
                  <c:v>32.605371678912086</c:v>
                </c:pt>
                <c:pt idx="57">
                  <c:v>27.905527090988958</c:v>
                </c:pt>
                <c:pt idx="58">
                  <c:v>22.81797556041543</c:v>
                </c:pt>
                <c:pt idx="59">
                  <c:v>19.344788855864415</c:v>
                </c:pt>
                <c:pt idx="60">
                  <c:v>13.990541447722627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F-7546-A8AA-0EE43822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82335"/>
        <c:axId val="1682806783"/>
      </c:lineChart>
      <c:catAx>
        <c:axId val="16820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806783"/>
        <c:crosses val="autoZero"/>
        <c:auto val="1"/>
        <c:lblAlgn val="ctr"/>
        <c:lblOffset val="100"/>
        <c:noMultiLvlLbl val="0"/>
      </c:catAx>
      <c:valAx>
        <c:axId val="16828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0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'!$C$16</c:f>
              <c:strCache>
                <c:ptCount val="1"/>
                <c:pt idx="0">
                  <c:v>L(t)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'!$A$17:$A$65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'!$C$17:$C$65</c:f>
              <c:numCache>
                <c:formatCode>General</c:formatCode>
                <c:ptCount val="49"/>
                <c:pt idx="0">
                  <c:v>1431</c:v>
                </c:pt>
                <c:pt idx="1">
                  <c:v>1442.9319126436471</c:v>
                </c:pt>
                <c:pt idx="2">
                  <c:v>1456.5873703291493</c:v>
                </c:pt>
                <c:pt idx="3">
                  <c:v>1470.941779927439</c:v>
                </c:pt>
                <c:pt idx="4">
                  <c:v>1483.2368736525782</c:v>
                </c:pt>
                <c:pt idx="5">
                  <c:v>1496.7566425723139</c:v>
                </c:pt>
                <c:pt idx="6">
                  <c:v>1507.0630235391607</c:v>
                </c:pt>
                <c:pt idx="7">
                  <c:v>1516.8375204359077</c:v>
                </c:pt>
                <c:pt idx="8">
                  <c:v>1524.8792404359276</c:v>
                </c:pt>
                <c:pt idx="9">
                  <c:v>1532.0879310399123</c:v>
                </c:pt>
                <c:pt idx="10">
                  <c:v>1541.532412058046</c:v>
                </c:pt>
                <c:pt idx="11">
                  <c:v>1551.2301450070388</c:v>
                </c:pt>
                <c:pt idx="12">
                  <c:v>1561.9537174019317</c:v>
                </c:pt>
                <c:pt idx="13">
                  <c:v>1572.3428094473579</c:v>
                </c:pt>
                <c:pt idx="14">
                  <c:v>1582.7997286499601</c:v>
                </c:pt>
                <c:pt idx="15">
                  <c:v>1592.8078662105681</c:v>
                </c:pt>
                <c:pt idx="16">
                  <c:v>1601.4936707989154</c:v>
                </c:pt>
                <c:pt idx="17">
                  <c:v>1610.4531285858511</c:v>
                </c:pt>
                <c:pt idx="18">
                  <c:v>1618.0503125554565</c:v>
                </c:pt>
                <c:pt idx="19">
                  <c:v>1626.5590770208375</c:v>
                </c:pt>
                <c:pt idx="20">
                  <c:v>1634.1848531872838</c:v>
                </c:pt>
                <c:pt idx="21">
                  <c:v>1641.5913086362993</c:v>
                </c:pt>
                <c:pt idx="22">
                  <c:v>1649.3069973399545</c:v>
                </c:pt>
                <c:pt idx="23">
                  <c:v>1656.6377183111883</c:v>
                </c:pt>
                <c:pt idx="24">
                  <c:v>1662.9847326695226</c:v>
                </c:pt>
                <c:pt idx="25">
                  <c:v>1669.7647296432574</c:v>
                </c:pt>
                <c:pt idx="26">
                  <c:v>1677.0453929165622</c:v>
                </c:pt>
                <c:pt idx="27">
                  <c:v>1684.2203160060369</c:v>
                </c:pt>
                <c:pt idx="28">
                  <c:v>1690.572295926823</c:v>
                </c:pt>
                <c:pt idx="29">
                  <c:v>1695.1187922623972</c:v>
                </c:pt>
                <c:pt idx="30">
                  <c:v>1699.4275826422556</c:v>
                </c:pt>
                <c:pt idx="31">
                  <c:v>1703.4551664723238</c:v>
                </c:pt>
                <c:pt idx="32">
                  <c:v>1706.9644110014783</c:v>
                </c:pt>
                <c:pt idx="33">
                  <c:v>1709.6655738203599</c:v>
                </c:pt>
                <c:pt idx="34">
                  <c:v>1712.762696028492</c:v>
                </c:pt>
                <c:pt idx="35">
                  <c:v>1716.6589932172815</c:v>
                </c:pt>
                <c:pt idx="36">
                  <c:v>1720.8277530938101</c:v>
                </c:pt>
                <c:pt idx="37">
                  <c:v>1724.3099464055249</c:v>
                </c:pt>
                <c:pt idx="38">
                  <c:v>1727.129539672223</c:v>
                </c:pt>
                <c:pt idx="39">
                  <c:v>1730.1421045365078</c:v>
                </c:pt>
                <c:pt idx="40">
                  <c:v>1733.3030340868252</c:v>
                </c:pt>
                <c:pt idx="41">
                  <c:v>1736.2424725227827</c:v>
                </c:pt>
                <c:pt idx="42">
                  <c:v>1738.3920362426772</c:v>
                </c:pt>
                <c:pt idx="43">
                  <c:v>1740.4609649499002</c:v>
                </c:pt>
                <c:pt idx="44">
                  <c:v>1742.7012412377383</c:v>
                </c:pt>
                <c:pt idx="45">
                  <c:v>1743.8609035027082</c:v>
                </c:pt>
                <c:pt idx="46">
                  <c:v>1744.1499619661479</c:v>
                </c:pt>
                <c:pt idx="47">
                  <c:v>1744.298125037448</c:v>
                </c:pt>
                <c:pt idx="48">
                  <c:v>1744.1442723899436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C-B547-A5B7-8B3F85D3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06207"/>
        <c:axId val="1607803808"/>
      </c:lineChart>
      <c:catAx>
        <c:axId val="17091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803808"/>
        <c:crosses val="autoZero"/>
        <c:auto val="1"/>
        <c:lblAlgn val="ctr"/>
        <c:lblOffset val="100"/>
        <c:noMultiLvlLbl val="0"/>
      </c:catAx>
      <c:valAx>
        <c:axId val="16078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1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'!$I$16</c:f>
              <c:strCache>
                <c:ptCount val="1"/>
                <c:pt idx="0">
                  <c:v>𝜋(𝑡)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'!$A$17:$A$65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'!$I$17:$I$65</c:f>
              <c:numCache>
                <c:formatCode>General</c:formatCode>
                <c:ptCount val="49"/>
                <c:pt idx="1">
                  <c:v>-13.731924880205257</c:v>
                </c:pt>
                <c:pt idx="2">
                  <c:v>-17.678584926942509</c:v>
                </c:pt>
                <c:pt idx="3">
                  <c:v>-17.021969926649042</c:v>
                </c:pt>
                <c:pt idx="4">
                  <c:v>-15.8551515145008</c:v>
                </c:pt>
                <c:pt idx="5">
                  <c:v>-16.93341356949788</c:v>
                </c:pt>
                <c:pt idx="6">
                  <c:v>-12.375834134051743</c:v>
                </c:pt>
                <c:pt idx="7">
                  <c:v>-9.8981752442973381</c:v>
                </c:pt>
                <c:pt idx="8">
                  <c:v>-12.25971301702565</c:v>
                </c:pt>
                <c:pt idx="9">
                  <c:v>-10.417865499768233</c:v>
                </c:pt>
                <c:pt idx="10">
                  <c:v>-14.615832507713181</c:v>
                </c:pt>
                <c:pt idx="11">
                  <c:v>-14.892966987346952</c:v>
                </c:pt>
                <c:pt idx="12">
                  <c:v>-12.958775542639362</c:v>
                </c:pt>
                <c:pt idx="13">
                  <c:v>-13.724363012940364</c:v>
                </c:pt>
                <c:pt idx="14">
                  <c:v>-12.852460055922837</c:v>
                </c:pt>
                <c:pt idx="15">
                  <c:v>-13.619888856996276</c:v>
                </c:pt>
                <c:pt idx="16">
                  <c:v>-6.2447054155727511</c:v>
                </c:pt>
                <c:pt idx="17">
                  <c:v>-10.17488067284012</c:v>
                </c:pt>
                <c:pt idx="18">
                  <c:v>-6.8176248137538646</c:v>
                </c:pt>
                <c:pt idx="19">
                  <c:v>-9.3381474145641334</c:v>
                </c:pt>
                <c:pt idx="20">
                  <c:v>-9.5464073350509935</c:v>
                </c:pt>
                <c:pt idx="21">
                  <c:v>-5.70821351311867</c:v>
                </c:pt>
                <c:pt idx="22">
                  <c:v>-7.0315169206060339</c:v>
                </c:pt>
                <c:pt idx="23">
                  <c:v>-6.2324821255687848</c:v>
                </c:pt>
                <c:pt idx="24">
                  <c:v>-6.2773130121602687</c:v>
                </c:pt>
                <c:pt idx="25">
                  <c:v>-8.0200384189220095</c:v>
                </c:pt>
                <c:pt idx="26">
                  <c:v>-8.0880422882126055</c:v>
                </c:pt>
                <c:pt idx="27">
                  <c:v>-9.9722744916517101</c:v>
                </c:pt>
                <c:pt idx="28">
                  <c:v>-7.3866376481815363</c:v>
                </c:pt>
                <c:pt idx="29">
                  <c:v>-6.5029202067946752</c:v>
                </c:pt>
                <c:pt idx="30">
                  <c:v>-6.2883317581900346</c:v>
                </c:pt>
                <c:pt idx="31">
                  <c:v>-4.9607307999024339</c:v>
                </c:pt>
                <c:pt idx="32">
                  <c:v>-8.6965869292230575</c:v>
                </c:pt>
                <c:pt idx="33">
                  <c:v>-7.5204367454230123</c:v>
                </c:pt>
                <c:pt idx="34">
                  <c:v>-2.4229221162366108</c:v>
                </c:pt>
                <c:pt idx="35">
                  <c:v>-4.9005276416107657</c:v>
                </c:pt>
                <c:pt idx="36">
                  <c:v>-8.2005572155764952</c:v>
                </c:pt>
                <c:pt idx="37">
                  <c:v>-6.0455495625243696</c:v>
                </c:pt>
                <c:pt idx="38">
                  <c:v>-5.6993962088529662</c:v>
                </c:pt>
                <c:pt idx="39">
                  <c:v>-3.2831211871407846</c:v>
                </c:pt>
                <c:pt idx="40">
                  <c:v>-6.2571810964465593</c:v>
                </c:pt>
                <c:pt idx="41">
                  <c:v>-5.7228628635285137</c:v>
                </c:pt>
                <c:pt idx="42">
                  <c:v>-4.6155843686874425</c:v>
                </c:pt>
                <c:pt idx="43">
                  <c:v>-1.9393903678627828</c:v>
                </c:pt>
                <c:pt idx="44">
                  <c:v>-5.5069568854006476</c:v>
                </c:pt>
                <c:pt idx="45">
                  <c:v>-6.7714178812642478</c:v>
                </c:pt>
                <c:pt idx="46">
                  <c:v>-2.6574497271836983</c:v>
                </c:pt>
                <c:pt idx="47">
                  <c:v>-4.2742416331600639</c:v>
                </c:pt>
                <c:pt idx="48">
                  <c:v>-0.58538674377766053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8045-BF37-1B64EFAC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08736"/>
        <c:axId val="1712741791"/>
      </c:lineChart>
      <c:catAx>
        <c:axId val="19576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41791"/>
        <c:crosses val="autoZero"/>
        <c:auto val="1"/>
        <c:lblAlgn val="ctr"/>
        <c:lblOffset val="100"/>
        <c:noMultiLvlLbl val="0"/>
      </c:catAx>
      <c:valAx>
        <c:axId val="1712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6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'!$B$72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'!$A$73:$A$121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'!$B$73:$B$121</c:f>
              <c:numCache>
                <c:formatCode>General</c:formatCode>
                <c:ptCount val="49"/>
                <c:pt idx="0">
                  <c:v>2736</c:v>
                </c:pt>
                <c:pt idx="1">
                  <c:v>2726.9074871465878</c:v>
                </c:pt>
                <c:pt idx="2">
                  <c:v>2718.1432750153785</c:v>
                </c:pt>
                <c:pt idx="3">
                  <c:v>2709.3778345694891</c:v>
                </c:pt>
                <c:pt idx="4">
                  <c:v>2700.7013322699331</c:v>
                </c:pt>
                <c:pt idx="5">
                  <c:v>2692.2584198107388</c:v>
                </c:pt>
                <c:pt idx="6">
                  <c:v>2684.1211299533502</c:v>
                </c:pt>
                <c:pt idx="7">
                  <c:v>2675.9759358105744</c:v>
                </c:pt>
                <c:pt idx="8">
                  <c:v>2668.1340930355113</c:v>
                </c:pt>
                <c:pt idx="9">
                  <c:v>2659.6901088621053</c:v>
                </c:pt>
                <c:pt idx="10">
                  <c:v>2651.4640446184999</c:v>
                </c:pt>
                <c:pt idx="11">
                  <c:v>2642.6150530488612</c:v>
                </c:pt>
                <c:pt idx="12">
                  <c:v>2630.3015067447827</c:v>
                </c:pt>
                <c:pt idx="13">
                  <c:v>2620.7304976158989</c:v>
                </c:pt>
                <c:pt idx="14">
                  <c:v>2611.2369950293596</c:v>
                </c:pt>
                <c:pt idx="15">
                  <c:v>2603.3359015511242</c:v>
                </c:pt>
                <c:pt idx="16">
                  <c:v>2592.7968285041893</c:v>
                </c:pt>
                <c:pt idx="17">
                  <c:v>2585.8770986306722</c:v>
                </c:pt>
                <c:pt idx="18">
                  <c:v>2580.5348559434774</c:v>
                </c:pt>
                <c:pt idx="19">
                  <c:v>2575.3563984521388</c:v>
                </c:pt>
                <c:pt idx="20">
                  <c:v>2572.088716642364</c:v>
                </c:pt>
                <c:pt idx="21">
                  <c:v>2569.3192855976322</c:v>
                </c:pt>
                <c:pt idx="22">
                  <c:v>2566.6964329775833</c:v>
                </c:pt>
                <c:pt idx="23">
                  <c:v>2564.0373170683315</c:v>
                </c:pt>
                <c:pt idx="24">
                  <c:v>2560.6657101600499</c:v>
                </c:pt>
                <c:pt idx="25">
                  <c:v>2557.8053268773738</c:v>
                </c:pt>
                <c:pt idx="26">
                  <c:v>2554.5873766398558</c:v>
                </c:pt>
                <c:pt idx="27">
                  <c:v>2551.4205089818943</c:v>
                </c:pt>
                <c:pt idx="28">
                  <c:v>2548.2403129976574</c:v>
                </c:pt>
                <c:pt idx="29">
                  <c:v>2544.9062372962917</c:v>
                </c:pt>
                <c:pt idx="30">
                  <c:v>2542.6563924730376</c:v>
                </c:pt>
                <c:pt idx="31">
                  <c:v>2540.3840948093298</c:v>
                </c:pt>
                <c:pt idx="32">
                  <c:v>2538.2143187121628</c:v>
                </c:pt>
                <c:pt idx="33">
                  <c:v>2536.7478264331562</c:v>
                </c:pt>
                <c:pt idx="34">
                  <c:v>2535.0259495082632</c:v>
                </c:pt>
                <c:pt idx="35">
                  <c:v>2533.424571288117</c:v>
                </c:pt>
                <c:pt idx="36">
                  <c:v>2531.4220875727337</c:v>
                </c:pt>
                <c:pt idx="37">
                  <c:v>2528.7811816508915</c:v>
                </c:pt>
                <c:pt idx="38">
                  <c:v>2526.2319123215657</c:v>
                </c:pt>
                <c:pt idx="39">
                  <c:v>2522.6906338924891</c:v>
                </c:pt>
                <c:pt idx="40">
                  <c:v>2518.6876234399765</c:v>
                </c:pt>
                <c:pt idx="41">
                  <c:v>2514.7203549575584</c:v>
                </c:pt>
                <c:pt idx="42">
                  <c:v>2510.1222641778331</c:v>
                </c:pt>
                <c:pt idx="43">
                  <c:v>2505.8220324473759</c:v>
                </c:pt>
                <c:pt idx="44">
                  <c:v>2501.8256002993166</c:v>
                </c:pt>
                <c:pt idx="45">
                  <c:v>2498.0576642156998</c:v>
                </c:pt>
                <c:pt idx="46">
                  <c:v>2495.186509012919</c:v>
                </c:pt>
                <c:pt idx="47">
                  <c:v>2493.3078374612551</c:v>
                </c:pt>
                <c:pt idx="48">
                  <c:v>2492.0481766388616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8-C843-96ED-3A2883A0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17903"/>
        <c:axId val="1847207599"/>
      </c:lineChart>
      <c:catAx>
        <c:axId val="18467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207599"/>
        <c:crosses val="autoZero"/>
        <c:auto val="1"/>
        <c:lblAlgn val="ctr"/>
        <c:lblOffset val="100"/>
        <c:noMultiLvlLbl val="0"/>
      </c:catAx>
      <c:valAx>
        <c:axId val="18472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7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'!$C$72</c:f>
              <c:strCache>
                <c:ptCount val="1"/>
                <c:pt idx="0">
                  <c:v>L(t)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'!$A$73:$A$121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'!$C$73:$C$121</c:f>
              <c:numCache>
                <c:formatCode>General</c:formatCode>
                <c:ptCount val="49"/>
                <c:pt idx="0">
                  <c:v>1431</c:v>
                </c:pt>
                <c:pt idx="1">
                  <c:v>1441.1088412912648</c:v>
                </c:pt>
                <c:pt idx="2">
                  <c:v>1451.0592603967621</c:v>
                </c:pt>
                <c:pt idx="3">
                  <c:v>1460.7983038389655</c:v>
                </c:pt>
                <c:pt idx="4">
                  <c:v>1469.9296221982536</c:v>
                </c:pt>
                <c:pt idx="5">
                  <c:v>1478.736120504828</c:v>
                </c:pt>
                <c:pt idx="6">
                  <c:v>1487.9491054368552</c:v>
                </c:pt>
                <c:pt idx="7">
                  <c:v>1497.7809695774226</c:v>
                </c:pt>
                <c:pt idx="8">
                  <c:v>1507.6470721002224</c:v>
                </c:pt>
                <c:pt idx="9">
                  <c:v>1517.2093523793374</c:v>
                </c:pt>
                <c:pt idx="10">
                  <c:v>1529.6926066043934</c:v>
                </c:pt>
                <c:pt idx="11">
                  <c:v>1544.0859374331183</c:v>
                </c:pt>
                <c:pt idx="12">
                  <c:v>1554.1309886811</c:v>
                </c:pt>
                <c:pt idx="13">
                  <c:v>1562.4066779804823</c:v>
                </c:pt>
                <c:pt idx="14">
                  <c:v>1568.8664002682351</c:v>
                </c:pt>
                <c:pt idx="15">
                  <c:v>1575.1785574127759</c:v>
                </c:pt>
                <c:pt idx="16">
                  <c:v>1587.1179050554431</c:v>
                </c:pt>
                <c:pt idx="17">
                  <c:v>1598.3738504860873</c:v>
                </c:pt>
                <c:pt idx="18">
                  <c:v>1609.2350881120117</c:v>
                </c:pt>
                <c:pt idx="19">
                  <c:v>1619.6079669771484</c:v>
                </c:pt>
                <c:pt idx="20">
                  <c:v>1627.6862306377668</c:v>
                </c:pt>
                <c:pt idx="21">
                  <c:v>1635.7374901555922</c:v>
                </c:pt>
                <c:pt idx="22">
                  <c:v>1642.7401217942434</c:v>
                </c:pt>
                <c:pt idx="23">
                  <c:v>1647.8904726530398</c:v>
                </c:pt>
                <c:pt idx="24">
                  <c:v>1652.1666094860345</c:v>
                </c:pt>
                <c:pt idx="25">
                  <c:v>1655.6044688435845</c:v>
                </c:pt>
                <c:pt idx="26">
                  <c:v>1657.6556966012622</c:v>
                </c:pt>
                <c:pt idx="27">
                  <c:v>1658.496031180018</c:v>
                </c:pt>
                <c:pt idx="28">
                  <c:v>1659.3002158990657</c:v>
                </c:pt>
                <c:pt idx="29">
                  <c:v>1659.925124786738</c:v>
                </c:pt>
                <c:pt idx="30">
                  <c:v>1659.9371914204362</c:v>
                </c:pt>
                <c:pt idx="31">
                  <c:v>1660.1194299668477</c:v>
                </c:pt>
                <c:pt idx="32">
                  <c:v>1660.3196941526708</c:v>
                </c:pt>
                <c:pt idx="33">
                  <c:v>1660.6424835377838</c:v>
                </c:pt>
                <c:pt idx="34">
                  <c:v>1661.3672212782421</c:v>
                </c:pt>
                <c:pt idx="35">
                  <c:v>1662.0896976688675</c:v>
                </c:pt>
                <c:pt idx="36">
                  <c:v>1663.3036077630932</c:v>
                </c:pt>
                <c:pt idx="37">
                  <c:v>1665.0942112073824</c:v>
                </c:pt>
                <c:pt idx="38">
                  <c:v>1667.0400033467722</c:v>
                </c:pt>
                <c:pt idx="39">
                  <c:v>1669.5382167603084</c:v>
                </c:pt>
                <c:pt idx="40">
                  <c:v>1672.3198545679218</c:v>
                </c:pt>
                <c:pt idx="41">
                  <c:v>1675.2924898437407</c:v>
                </c:pt>
                <c:pt idx="42">
                  <c:v>1678.6738900256207</c:v>
                </c:pt>
                <c:pt idx="43">
                  <c:v>1681.662642519909</c:v>
                </c:pt>
                <c:pt idx="44">
                  <c:v>1684.6465795325116</c:v>
                </c:pt>
                <c:pt idx="45">
                  <c:v>1687.4823004420439</c:v>
                </c:pt>
                <c:pt idx="46">
                  <c:v>1689.2750672934064</c:v>
                </c:pt>
                <c:pt idx="47">
                  <c:v>1691.0741031988193</c:v>
                </c:pt>
                <c:pt idx="48">
                  <c:v>1691.5779871737759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F-C747-AC61-4C081542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139279"/>
        <c:axId val="1751043487"/>
      </c:lineChart>
      <c:catAx>
        <c:axId val="16861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043487"/>
        <c:crosses val="autoZero"/>
        <c:auto val="1"/>
        <c:lblAlgn val="ctr"/>
        <c:lblOffset val="100"/>
        <c:noMultiLvlLbl val="0"/>
      </c:catAx>
      <c:valAx>
        <c:axId val="17510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1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'!$I$72</c:f>
              <c:strCache>
                <c:ptCount val="1"/>
                <c:pt idx="0">
                  <c:v>𝜋(𝑡)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'!$A$73:$A$121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'!$I$73:$I$121</c:f>
              <c:numCache>
                <c:formatCode>General</c:formatCode>
                <c:ptCount val="49"/>
                <c:pt idx="1">
                  <c:v>-14.234628500852217</c:v>
                </c:pt>
                <c:pt idx="2">
                  <c:v>-13.909428241971394</c:v>
                </c:pt>
                <c:pt idx="3">
                  <c:v>-11.909489589133258</c:v>
                </c:pt>
                <c:pt idx="4">
                  <c:v>-10.038882998902141</c:v>
                </c:pt>
                <c:pt idx="5">
                  <c:v>-12.621741689628513</c:v>
                </c:pt>
                <c:pt idx="6">
                  <c:v>-12.118327201392987</c:v>
                </c:pt>
                <c:pt idx="7">
                  <c:v>-15.987237323740462</c:v>
                </c:pt>
                <c:pt idx="8">
                  <c:v>-10.351800820286064</c:v>
                </c:pt>
                <c:pt idx="9">
                  <c:v>-10.454453132471233</c:v>
                </c:pt>
                <c:pt idx="10">
                  <c:v>-12.622808131550006</c:v>
                </c:pt>
                <c:pt idx="11">
                  <c:v>-14.809321504191452</c:v>
                </c:pt>
                <c:pt idx="12">
                  <c:v>-13.8570189926361</c:v>
                </c:pt>
                <c:pt idx="13">
                  <c:v>-11.107615021014571</c:v>
                </c:pt>
                <c:pt idx="14">
                  <c:v>-13.10545123617722</c:v>
                </c:pt>
                <c:pt idx="15">
                  <c:v>-10.608120116011921</c:v>
                </c:pt>
                <c:pt idx="16">
                  <c:v>-11.802754759032132</c:v>
                </c:pt>
                <c:pt idx="17">
                  <c:v>-7.7342416260856579</c:v>
                </c:pt>
                <c:pt idx="18">
                  <c:v>-7.2730368584937981</c:v>
                </c:pt>
                <c:pt idx="19">
                  <c:v>-10.692269695172513</c:v>
                </c:pt>
                <c:pt idx="20">
                  <c:v>-10.308154407041632</c:v>
                </c:pt>
                <c:pt idx="21">
                  <c:v>-9.0312033502144704</c:v>
                </c:pt>
                <c:pt idx="22">
                  <c:v>-7.6195873946238084</c:v>
                </c:pt>
                <c:pt idx="23">
                  <c:v>-3.9889620696853196</c:v>
                </c:pt>
                <c:pt idx="24">
                  <c:v>-3.8340382500955377</c:v>
                </c:pt>
                <c:pt idx="25">
                  <c:v>-5.5351131077887024</c:v>
                </c:pt>
                <c:pt idx="26">
                  <c:v>-7.1263867324123469</c:v>
                </c:pt>
                <c:pt idx="27">
                  <c:v>-7.2532740579879711</c:v>
                </c:pt>
                <c:pt idx="28">
                  <c:v>-4.7266920618861974</c:v>
                </c:pt>
                <c:pt idx="29">
                  <c:v>-5.4360674283710626</c:v>
                </c:pt>
                <c:pt idx="30">
                  <c:v>-3.2123571036476877</c:v>
                </c:pt>
                <c:pt idx="31">
                  <c:v>-4.2193320756446582</c:v>
                </c:pt>
                <c:pt idx="32">
                  <c:v>-3.2537756116525451</c:v>
                </c:pt>
                <c:pt idx="33">
                  <c:v>-4.9787441614002663</c:v>
                </c:pt>
                <c:pt idx="34">
                  <c:v>-3.1875374385068684</c:v>
                </c:pt>
                <c:pt idx="35">
                  <c:v>-2.7624939174899414</c:v>
                </c:pt>
                <c:pt idx="36">
                  <c:v>-6.0133274879799652</c:v>
                </c:pt>
                <c:pt idx="37">
                  <c:v>-5.5405856223935883</c:v>
                </c:pt>
                <c:pt idx="38">
                  <c:v>-3.1231273533777926</c:v>
                </c:pt>
                <c:pt idx="39">
                  <c:v>-7.2581442883539307</c:v>
                </c:pt>
                <c:pt idx="40">
                  <c:v>-6.9219926643664405</c:v>
                </c:pt>
                <c:pt idx="41">
                  <c:v>-3.3616681297840398</c:v>
                </c:pt>
                <c:pt idx="42">
                  <c:v>-7.5028678322609279</c:v>
                </c:pt>
                <c:pt idx="43">
                  <c:v>-7.7746560653165409</c:v>
                </c:pt>
                <c:pt idx="44">
                  <c:v>-6.545954386690803</c:v>
                </c:pt>
                <c:pt idx="45">
                  <c:v>-4.0275075177320181</c:v>
                </c:pt>
                <c:pt idx="46">
                  <c:v>-6.5764305592304844</c:v>
                </c:pt>
                <c:pt idx="47">
                  <c:v>-3.2603387291278034</c:v>
                </c:pt>
                <c:pt idx="48">
                  <c:v>-3.4497234983684737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A-D44C-8945-0ED5FC1D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20127"/>
        <c:axId val="601431327"/>
      </c:lineChart>
      <c:catAx>
        <c:axId val="6018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431327"/>
        <c:crosses val="autoZero"/>
        <c:auto val="1"/>
        <c:lblAlgn val="ctr"/>
        <c:lblOffset val="100"/>
        <c:noMultiLvlLbl val="0"/>
      </c:catAx>
      <c:valAx>
        <c:axId val="6014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8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'!$B$128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'!$A$129:$A$177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'!$B$129:$B$177</c:f>
              <c:numCache>
                <c:formatCode>General</c:formatCode>
                <c:ptCount val="49"/>
                <c:pt idx="0">
                  <c:v>2736</c:v>
                </c:pt>
                <c:pt idx="1">
                  <c:v>2730.299720728091</c:v>
                </c:pt>
                <c:pt idx="2">
                  <c:v>2725.4945889748665</c:v>
                </c:pt>
                <c:pt idx="3">
                  <c:v>2720.2465555961621</c:v>
                </c:pt>
                <c:pt idx="4">
                  <c:v>2714.6426949301317</c:v>
                </c:pt>
                <c:pt idx="5">
                  <c:v>2710.0841228582972</c:v>
                </c:pt>
                <c:pt idx="6">
                  <c:v>2706.2037548322519</c:v>
                </c:pt>
                <c:pt idx="7">
                  <c:v>2700.6552362107209</c:v>
                </c:pt>
                <c:pt idx="8">
                  <c:v>2693.8415580168989</c:v>
                </c:pt>
                <c:pt idx="9">
                  <c:v>2689.0138529472028</c:v>
                </c:pt>
                <c:pt idx="10">
                  <c:v>2681.1652754769684</c:v>
                </c:pt>
                <c:pt idx="11">
                  <c:v>2673.6567130403369</c:v>
                </c:pt>
                <c:pt idx="12">
                  <c:v>2664.2782762353399</c:v>
                </c:pt>
                <c:pt idx="13">
                  <c:v>2655.5396249324695</c:v>
                </c:pt>
                <c:pt idx="14">
                  <c:v>2644.2349175082804</c:v>
                </c:pt>
                <c:pt idx="15">
                  <c:v>2632.3849296508415</c:v>
                </c:pt>
                <c:pt idx="16">
                  <c:v>2618.5714400651273</c:v>
                </c:pt>
                <c:pt idx="17">
                  <c:v>2608.4804598957844</c:v>
                </c:pt>
                <c:pt idx="18">
                  <c:v>2597.5333391813851</c:v>
                </c:pt>
                <c:pt idx="19">
                  <c:v>2584.9195298692789</c:v>
                </c:pt>
                <c:pt idx="20">
                  <c:v>2571.9550201237271</c:v>
                </c:pt>
                <c:pt idx="21">
                  <c:v>2561.9677142777628</c:v>
                </c:pt>
                <c:pt idx="22">
                  <c:v>2554.0972019346341</c:v>
                </c:pt>
                <c:pt idx="23">
                  <c:v>2545.2971601083746</c:v>
                </c:pt>
                <c:pt idx="24">
                  <c:v>2538.6439320188333</c:v>
                </c:pt>
                <c:pt idx="25">
                  <c:v>2532.9963916815</c:v>
                </c:pt>
                <c:pt idx="26">
                  <c:v>2525.1396502360176</c:v>
                </c:pt>
                <c:pt idx="27">
                  <c:v>2516.6249689092188</c:v>
                </c:pt>
                <c:pt idx="28">
                  <c:v>2510.3983464736657</c:v>
                </c:pt>
                <c:pt idx="29">
                  <c:v>2506.9793472707602</c:v>
                </c:pt>
                <c:pt idx="30">
                  <c:v>2505.8290003838479</c:v>
                </c:pt>
                <c:pt idx="31">
                  <c:v>2504.4613638123137</c:v>
                </c:pt>
                <c:pt idx="32">
                  <c:v>2504.0045916310905</c:v>
                </c:pt>
                <c:pt idx="33">
                  <c:v>2502.5479707611894</c:v>
                </c:pt>
                <c:pt idx="34">
                  <c:v>2499.2280997874595</c:v>
                </c:pt>
                <c:pt idx="35">
                  <c:v>2496.1121495613697</c:v>
                </c:pt>
                <c:pt idx="36">
                  <c:v>2494.8252853998733</c:v>
                </c:pt>
                <c:pt idx="37">
                  <c:v>2495.9099593953047</c:v>
                </c:pt>
                <c:pt idx="38">
                  <c:v>2498.728300312036</c:v>
                </c:pt>
                <c:pt idx="39">
                  <c:v>2501.6841419882153</c:v>
                </c:pt>
                <c:pt idx="40">
                  <c:v>2504.8356091411865</c:v>
                </c:pt>
                <c:pt idx="41">
                  <c:v>2505.481595305559</c:v>
                </c:pt>
                <c:pt idx="42">
                  <c:v>2504.9256567291213</c:v>
                </c:pt>
                <c:pt idx="43">
                  <c:v>2503.4548890777628</c:v>
                </c:pt>
                <c:pt idx="44">
                  <c:v>2502.4258851397858</c:v>
                </c:pt>
                <c:pt idx="45">
                  <c:v>2503.4283695953964</c:v>
                </c:pt>
                <c:pt idx="46">
                  <c:v>2505.6095916274435</c:v>
                </c:pt>
                <c:pt idx="47">
                  <c:v>2509.2132866446541</c:v>
                </c:pt>
                <c:pt idx="48">
                  <c:v>2511.1437647410326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9-9E4C-9F9C-9ED4A706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417040"/>
        <c:axId val="1954333600"/>
      </c:lineChart>
      <c:catAx>
        <c:axId val="1954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333600"/>
        <c:crosses val="autoZero"/>
        <c:auto val="1"/>
        <c:lblAlgn val="ctr"/>
        <c:lblOffset val="100"/>
        <c:noMultiLvlLbl val="0"/>
      </c:catAx>
      <c:valAx>
        <c:axId val="19543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'!$C$128</c:f>
              <c:strCache>
                <c:ptCount val="1"/>
                <c:pt idx="0">
                  <c:v>L(t)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'!$A$129:$A$177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'!$C$129:$C$177</c:f>
              <c:numCache>
                <c:formatCode>General</c:formatCode>
                <c:ptCount val="49"/>
                <c:pt idx="0">
                  <c:v>1431</c:v>
                </c:pt>
                <c:pt idx="1">
                  <c:v>1443.6224759502829</c:v>
                </c:pt>
                <c:pt idx="2">
                  <c:v>1457.6546792058562</c:v>
                </c:pt>
                <c:pt idx="3">
                  <c:v>1470.5804269452203</c:v>
                </c:pt>
                <c:pt idx="4">
                  <c:v>1481.7401065565389</c:v>
                </c:pt>
                <c:pt idx="5">
                  <c:v>1492.62553231426</c:v>
                </c:pt>
                <c:pt idx="6">
                  <c:v>1506.7547448100374</c:v>
                </c:pt>
                <c:pt idx="7">
                  <c:v>1520.9630077222855</c:v>
                </c:pt>
                <c:pt idx="8">
                  <c:v>1531.6455724289888</c:v>
                </c:pt>
                <c:pt idx="9">
                  <c:v>1540.6804389605627</c:v>
                </c:pt>
                <c:pt idx="10">
                  <c:v>1552.508180563826</c:v>
                </c:pt>
                <c:pt idx="11">
                  <c:v>1563.0628402150178</c:v>
                </c:pt>
                <c:pt idx="12">
                  <c:v>1569.3796981469677</c:v>
                </c:pt>
                <c:pt idx="13">
                  <c:v>1572.821163212235</c:v>
                </c:pt>
                <c:pt idx="14">
                  <c:v>1576.6698685072608</c:v>
                </c:pt>
                <c:pt idx="15">
                  <c:v>1579.6818155521999</c:v>
                </c:pt>
                <c:pt idx="16">
                  <c:v>1586.5541984160077</c:v>
                </c:pt>
                <c:pt idx="17">
                  <c:v>1594.1739176582287</c:v>
                </c:pt>
                <c:pt idx="18">
                  <c:v>1598.703219412828</c:v>
                </c:pt>
                <c:pt idx="19">
                  <c:v>1602.5973429559547</c:v>
                </c:pt>
                <c:pt idx="20">
                  <c:v>1604.2514233064726</c:v>
                </c:pt>
                <c:pt idx="21">
                  <c:v>1606.4354158339129</c:v>
                </c:pt>
                <c:pt idx="22">
                  <c:v>1607.3635618157684</c:v>
                </c:pt>
                <c:pt idx="23">
                  <c:v>1612.1764087378963</c:v>
                </c:pt>
                <c:pt idx="24">
                  <c:v>1615.4503775513788</c:v>
                </c:pt>
                <c:pt idx="25">
                  <c:v>1621.1561579486838</c:v>
                </c:pt>
                <c:pt idx="26">
                  <c:v>1625.029264103996</c:v>
                </c:pt>
                <c:pt idx="27">
                  <c:v>1629.5154994019827</c:v>
                </c:pt>
                <c:pt idx="28">
                  <c:v>1633.3541680274941</c:v>
                </c:pt>
                <c:pt idx="29">
                  <c:v>1636.8446806154914</c:v>
                </c:pt>
                <c:pt idx="30">
                  <c:v>1642.4236785856244</c:v>
                </c:pt>
                <c:pt idx="31">
                  <c:v>1647.7963224807868</c:v>
                </c:pt>
                <c:pt idx="32">
                  <c:v>1653.749853810986</c:v>
                </c:pt>
                <c:pt idx="33">
                  <c:v>1658.0110956243373</c:v>
                </c:pt>
                <c:pt idx="34">
                  <c:v>1660.7647191062492</c:v>
                </c:pt>
                <c:pt idx="35">
                  <c:v>1662.5846700244649</c:v>
                </c:pt>
                <c:pt idx="36">
                  <c:v>1664.0874008887236</c:v>
                </c:pt>
                <c:pt idx="37">
                  <c:v>1667.1941960709887</c:v>
                </c:pt>
                <c:pt idx="38">
                  <c:v>1671.4328466781938</c:v>
                </c:pt>
                <c:pt idx="39">
                  <c:v>1677.2312553852719</c:v>
                </c:pt>
                <c:pt idx="40">
                  <c:v>1682.4089683293578</c:v>
                </c:pt>
                <c:pt idx="41">
                  <c:v>1686.0107551085023</c:v>
                </c:pt>
                <c:pt idx="42">
                  <c:v>1688.901338439344</c:v>
                </c:pt>
                <c:pt idx="43">
                  <c:v>1690.6519359065826</c:v>
                </c:pt>
                <c:pt idx="44">
                  <c:v>1693.3219041922832</c:v>
                </c:pt>
                <c:pt idx="45">
                  <c:v>1694.6229529105487</c:v>
                </c:pt>
                <c:pt idx="46">
                  <c:v>1695.5475700979421</c:v>
                </c:pt>
                <c:pt idx="47">
                  <c:v>1695.4136126216601</c:v>
                </c:pt>
                <c:pt idx="48">
                  <c:v>1694.9522583840471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0046-A4D9-763E288F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44175"/>
        <c:axId val="1778188991"/>
      </c:lineChart>
      <c:catAx>
        <c:axId val="17774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188991"/>
        <c:crosses val="autoZero"/>
        <c:auto val="1"/>
        <c:lblAlgn val="ctr"/>
        <c:lblOffset val="100"/>
        <c:noMultiLvlLbl val="0"/>
      </c:catAx>
      <c:valAx>
        <c:axId val="1778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4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'!$I$128</c:f>
              <c:strCache>
                <c:ptCount val="1"/>
                <c:pt idx="0">
                  <c:v>𝜋(𝑡)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'!$A$129:$A$177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'!$I$129:$I$177</c:f>
              <c:numCache>
                <c:formatCode>General</c:formatCode>
                <c:ptCount val="49"/>
                <c:pt idx="1">
                  <c:v>-11.488145647943982</c:v>
                </c:pt>
                <c:pt idx="2">
                  <c:v>-16.284275897234323</c:v>
                </c:pt>
                <c:pt idx="3">
                  <c:v>-11.465165770574115</c:v>
                </c:pt>
                <c:pt idx="4">
                  <c:v>-15.934169419998888</c:v>
                </c:pt>
                <c:pt idx="5">
                  <c:v>-9.6647593968040226</c:v>
                </c:pt>
                <c:pt idx="6">
                  <c:v>-14.846899061354566</c:v>
                </c:pt>
                <c:pt idx="7">
                  <c:v>-11.773841177218383</c:v>
                </c:pt>
                <c:pt idx="8">
                  <c:v>-14.182364506112124</c:v>
                </c:pt>
                <c:pt idx="9">
                  <c:v>-8.6957323890017282</c:v>
                </c:pt>
                <c:pt idx="10">
                  <c:v>-16.006894951991214</c:v>
                </c:pt>
                <c:pt idx="11">
                  <c:v>-14.997284340981864</c:v>
                </c:pt>
                <c:pt idx="12">
                  <c:v>-10.894203413511915</c:v>
                </c:pt>
                <c:pt idx="13">
                  <c:v>-7.4749450217828723</c:v>
                </c:pt>
                <c:pt idx="14">
                  <c:v>-8.1503605734845053</c:v>
                </c:pt>
                <c:pt idx="15">
                  <c:v>-12.4260448236559</c:v>
                </c:pt>
                <c:pt idx="16">
                  <c:v>-10.198419053042318</c:v>
                </c:pt>
                <c:pt idx="17">
                  <c:v>-12.31336328208778</c:v>
                </c:pt>
                <c:pt idx="18">
                  <c:v>-13.073021041296428</c:v>
                </c:pt>
                <c:pt idx="19">
                  <c:v>-7.5132089640790811</c:v>
                </c:pt>
                <c:pt idx="20">
                  <c:v>-7.5264324724668281</c:v>
                </c:pt>
                <c:pt idx="21">
                  <c:v>-7.4775602476611045</c:v>
                </c:pt>
                <c:pt idx="22">
                  <c:v>-10.673831134914966</c:v>
                </c:pt>
                <c:pt idx="23">
                  <c:v>-7.9483855812071535</c:v>
                </c:pt>
                <c:pt idx="24">
                  <c:v>-7.4644488897112753</c:v>
                </c:pt>
                <c:pt idx="25">
                  <c:v>-4.6037726193929771</c:v>
                </c:pt>
                <c:pt idx="26">
                  <c:v>-10.010245316143132</c:v>
                </c:pt>
                <c:pt idx="27">
                  <c:v>-6.717326458659997</c:v>
                </c:pt>
                <c:pt idx="28">
                  <c:v>-6.8644438105873089</c:v>
                </c:pt>
                <c:pt idx="29">
                  <c:v>-4.7930263427436017</c:v>
                </c:pt>
                <c:pt idx="30">
                  <c:v>-6.7569265519470791</c:v>
                </c:pt>
                <c:pt idx="31">
                  <c:v>-8.42780698527881</c:v>
                </c:pt>
                <c:pt idx="32">
                  <c:v>-7.4719717997018824</c:v>
                </c:pt>
                <c:pt idx="33">
                  <c:v>-6.1721271249950709</c:v>
                </c:pt>
                <c:pt idx="34">
                  <c:v>-3.6166539112720852</c:v>
                </c:pt>
                <c:pt idx="35">
                  <c:v>-6.1666461113523123</c:v>
                </c:pt>
                <c:pt idx="36">
                  <c:v>-5.279617367154823</c:v>
                </c:pt>
                <c:pt idx="37">
                  <c:v>-6.4625178211377605</c:v>
                </c:pt>
                <c:pt idx="38">
                  <c:v>-7.3262887187550927</c:v>
                </c:pt>
                <c:pt idx="39">
                  <c:v>-4.6177808914008018</c:v>
                </c:pt>
                <c:pt idx="40">
                  <c:v>-7.5824333282662186</c:v>
                </c:pt>
                <c:pt idx="41">
                  <c:v>-5.6487165852946495</c:v>
                </c:pt>
                <c:pt idx="42">
                  <c:v>-7.4342855441472535</c:v>
                </c:pt>
                <c:pt idx="43">
                  <c:v>-4.3520888804408653</c:v>
                </c:pt>
                <c:pt idx="44">
                  <c:v>-6.4029211496333156</c:v>
                </c:pt>
                <c:pt idx="45">
                  <c:v>-5.9082787856031658</c:v>
                </c:pt>
                <c:pt idx="46">
                  <c:v>-3.8250853120635724</c:v>
                </c:pt>
                <c:pt idx="47">
                  <c:v>-5.8055612292178163</c:v>
                </c:pt>
                <c:pt idx="48">
                  <c:v>-4.3312506345388764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F-B84B-83CB-5020AED4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90495"/>
        <c:axId val="1687116159"/>
      </c:lineChart>
      <c:catAx>
        <c:axId val="168649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116159"/>
        <c:crosses val="autoZero"/>
        <c:auto val="1"/>
        <c:lblAlgn val="ctr"/>
        <c:lblOffset val="100"/>
        <c:noMultiLvlLbl val="0"/>
      </c:catAx>
      <c:valAx>
        <c:axId val="16871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49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'!$B$184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'!$A$185:$A$233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'!$B$185:$B$233</c:f>
              <c:numCache>
                <c:formatCode>General</c:formatCode>
                <c:ptCount val="49"/>
                <c:pt idx="0">
                  <c:v>2736</c:v>
                </c:pt>
                <c:pt idx="1">
                  <c:v>2726.2619590352306</c:v>
                </c:pt>
                <c:pt idx="2">
                  <c:v>2715.0893410240183</c:v>
                </c:pt>
                <c:pt idx="3">
                  <c:v>2704.6353256717439</c:v>
                </c:pt>
                <c:pt idx="4">
                  <c:v>2695.3401907208263</c:v>
                </c:pt>
                <c:pt idx="5">
                  <c:v>2687.0690662504712</c:v>
                </c:pt>
                <c:pt idx="6">
                  <c:v>2679.267109098063</c:v>
                </c:pt>
                <c:pt idx="7">
                  <c:v>2671.5525798732397</c:v>
                </c:pt>
                <c:pt idx="8">
                  <c:v>2664.5730189458295</c:v>
                </c:pt>
                <c:pt idx="9">
                  <c:v>2657.1344866770578</c:v>
                </c:pt>
                <c:pt idx="10">
                  <c:v>2649.4481242266852</c:v>
                </c:pt>
                <c:pt idx="11">
                  <c:v>2642.2104843793559</c:v>
                </c:pt>
                <c:pt idx="12">
                  <c:v>2636.3624003395807</c:v>
                </c:pt>
                <c:pt idx="13">
                  <c:v>2629.4661309277294</c:v>
                </c:pt>
                <c:pt idx="14">
                  <c:v>2620.6289252571282</c:v>
                </c:pt>
                <c:pt idx="15">
                  <c:v>2613.4212997364998</c:v>
                </c:pt>
                <c:pt idx="16">
                  <c:v>2606.9982795232272</c:v>
                </c:pt>
                <c:pt idx="17">
                  <c:v>2600.4630816153976</c:v>
                </c:pt>
                <c:pt idx="18">
                  <c:v>2593.9959720432944</c:v>
                </c:pt>
                <c:pt idx="19">
                  <c:v>2588.6712084005608</c:v>
                </c:pt>
                <c:pt idx="20">
                  <c:v>2583.6384425837173</c:v>
                </c:pt>
                <c:pt idx="21">
                  <c:v>2579.1332672834237</c:v>
                </c:pt>
                <c:pt idx="22">
                  <c:v>2574.9656268820404</c:v>
                </c:pt>
                <c:pt idx="23">
                  <c:v>2570.2440310509205</c:v>
                </c:pt>
                <c:pt idx="24">
                  <c:v>2566.0352549741033</c:v>
                </c:pt>
                <c:pt idx="25">
                  <c:v>2561.5543396139983</c:v>
                </c:pt>
                <c:pt idx="26">
                  <c:v>2555.4959807533314</c:v>
                </c:pt>
                <c:pt idx="27">
                  <c:v>2550.0108975024132</c:v>
                </c:pt>
                <c:pt idx="28">
                  <c:v>2545.1377498739212</c:v>
                </c:pt>
                <c:pt idx="29">
                  <c:v>2539.2260049440792</c:v>
                </c:pt>
                <c:pt idx="30">
                  <c:v>2533.4844463158706</c:v>
                </c:pt>
                <c:pt idx="31">
                  <c:v>2528.5209479592672</c:v>
                </c:pt>
                <c:pt idx="32">
                  <c:v>2523.8190616173006</c:v>
                </c:pt>
                <c:pt idx="33">
                  <c:v>2519.802722656178</c:v>
                </c:pt>
                <c:pt idx="34">
                  <c:v>2516.4409995970441</c:v>
                </c:pt>
                <c:pt idx="35">
                  <c:v>2513.3022929886747</c:v>
                </c:pt>
                <c:pt idx="36">
                  <c:v>2510.6004565213825</c:v>
                </c:pt>
                <c:pt idx="37">
                  <c:v>2508.8002277834294</c:v>
                </c:pt>
                <c:pt idx="38">
                  <c:v>2507.4454607214125</c:v>
                </c:pt>
                <c:pt idx="39">
                  <c:v>2505.9467824514882</c:v>
                </c:pt>
                <c:pt idx="40">
                  <c:v>2504.8548601788566</c:v>
                </c:pt>
                <c:pt idx="41">
                  <c:v>2504.2740804309665</c:v>
                </c:pt>
                <c:pt idx="42">
                  <c:v>2503.402896792426</c:v>
                </c:pt>
                <c:pt idx="43">
                  <c:v>2502.673020142438</c:v>
                </c:pt>
                <c:pt idx="44">
                  <c:v>2502.099015076763</c:v>
                </c:pt>
                <c:pt idx="45">
                  <c:v>2501.2887940677465</c:v>
                </c:pt>
                <c:pt idx="46">
                  <c:v>2501.0187501843825</c:v>
                </c:pt>
                <c:pt idx="47">
                  <c:v>2500.9585501575625</c:v>
                </c:pt>
                <c:pt idx="48">
                  <c:v>2500.2806724687184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6-F241-BD32-A70D0FFD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79711"/>
        <c:axId val="1794969312"/>
      </c:lineChart>
      <c:catAx>
        <c:axId val="601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969312"/>
        <c:crosses val="autoZero"/>
        <c:auto val="1"/>
        <c:lblAlgn val="ctr"/>
        <c:lblOffset val="100"/>
        <c:noMultiLvlLbl val="0"/>
      </c:catAx>
      <c:valAx>
        <c:axId val="1794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'!$C$184</c:f>
              <c:strCache>
                <c:ptCount val="1"/>
                <c:pt idx="0">
                  <c:v>L(t)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'!$A$185:$A$233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'!$C$185:$C$233</c:f>
              <c:numCache>
                <c:formatCode>General</c:formatCode>
                <c:ptCount val="49"/>
                <c:pt idx="0">
                  <c:v>1431</c:v>
                </c:pt>
                <c:pt idx="1">
                  <c:v>1446.1831222694818</c:v>
                </c:pt>
                <c:pt idx="2">
                  <c:v>1460.6779438593392</c:v>
                </c:pt>
                <c:pt idx="3">
                  <c:v>1474.9111965966206</c:v>
                </c:pt>
                <c:pt idx="4">
                  <c:v>1487.7493668664126</c:v>
                </c:pt>
                <c:pt idx="5">
                  <c:v>1498.6521727717995</c:v>
                </c:pt>
                <c:pt idx="6">
                  <c:v>1507.6913456618822</c:v>
                </c:pt>
                <c:pt idx="7">
                  <c:v>1517.5367175408855</c:v>
                </c:pt>
                <c:pt idx="8">
                  <c:v>1528.8626383317405</c:v>
                </c:pt>
                <c:pt idx="9">
                  <c:v>1541.7188375679334</c:v>
                </c:pt>
                <c:pt idx="10">
                  <c:v>1548.9114609485089</c:v>
                </c:pt>
                <c:pt idx="11">
                  <c:v>1556.8194367969083</c:v>
                </c:pt>
                <c:pt idx="12">
                  <c:v>1560.8305333422857</c:v>
                </c:pt>
                <c:pt idx="13">
                  <c:v>1563.4693158273233</c:v>
                </c:pt>
                <c:pt idx="14">
                  <c:v>1566.7013750830154</c:v>
                </c:pt>
                <c:pt idx="15">
                  <c:v>1569.9466807007107</c:v>
                </c:pt>
                <c:pt idx="16">
                  <c:v>1573.8308265479086</c:v>
                </c:pt>
                <c:pt idx="17">
                  <c:v>1577.4224133410316</c:v>
                </c:pt>
                <c:pt idx="18">
                  <c:v>1582.4804329104927</c:v>
                </c:pt>
                <c:pt idx="19">
                  <c:v>1588.974631212393</c:v>
                </c:pt>
                <c:pt idx="20">
                  <c:v>1595.5567503285206</c:v>
                </c:pt>
                <c:pt idx="21">
                  <c:v>1602.6583950326174</c:v>
                </c:pt>
                <c:pt idx="22">
                  <c:v>1610.2278263094377</c:v>
                </c:pt>
                <c:pt idx="23">
                  <c:v>1617.5742701900469</c:v>
                </c:pt>
                <c:pt idx="24">
                  <c:v>1624.9963355031207</c:v>
                </c:pt>
                <c:pt idx="25">
                  <c:v>1632.0843870416902</c:v>
                </c:pt>
                <c:pt idx="26">
                  <c:v>1639.0600729301016</c:v>
                </c:pt>
                <c:pt idx="27">
                  <c:v>1646.0209940299353</c:v>
                </c:pt>
                <c:pt idx="28">
                  <c:v>1652.0989281153286</c:v>
                </c:pt>
                <c:pt idx="29">
                  <c:v>1657.7055047502258</c:v>
                </c:pt>
                <c:pt idx="30">
                  <c:v>1663.4999441930231</c:v>
                </c:pt>
                <c:pt idx="31">
                  <c:v>1668.932175812939</c:v>
                </c:pt>
                <c:pt idx="32">
                  <c:v>1673.7341057646665</c:v>
                </c:pt>
                <c:pt idx="33">
                  <c:v>1677.8589939520853</c:v>
                </c:pt>
                <c:pt idx="34">
                  <c:v>1681.559222423158</c:v>
                </c:pt>
                <c:pt idx="35">
                  <c:v>1684.7609310198354</c:v>
                </c:pt>
                <c:pt idx="36">
                  <c:v>1687.0690438951467</c:v>
                </c:pt>
                <c:pt idx="37">
                  <c:v>1688.7891946242125</c:v>
                </c:pt>
                <c:pt idx="38">
                  <c:v>1690.3889275245158</c:v>
                </c:pt>
                <c:pt idx="39">
                  <c:v>1691.4510731260759</c:v>
                </c:pt>
                <c:pt idx="40">
                  <c:v>1691.9427305305953</c:v>
                </c:pt>
                <c:pt idx="41">
                  <c:v>1692.1239169496673</c:v>
                </c:pt>
                <c:pt idx="42">
                  <c:v>1692.2011227767011</c:v>
                </c:pt>
                <c:pt idx="43">
                  <c:v>1692.1528742339628</c:v>
                </c:pt>
                <c:pt idx="44">
                  <c:v>1691.7345399553824</c:v>
                </c:pt>
                <c:pt idx="45">
                  <c:v>1691.1699688550366</c:v>
                </c:pt>
                <c:pt idx="46">
                  <c:v>1691.0543606999961</c:v>
                </c:pt>
                <c:pt idx="47">
                  <c:v>1690.8837783343245</c:v>
                </c:pt>
                <c:pt idx="48">
                  <c:v>1690.4853750627915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2-E449-ADF4-A1C7FC7C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09743"/>
        <c:axId val="1683187551"/>
      </c:lineChart>
      <c:catAx>
        <c:axId val="19155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187551"/>
        <c:crosses val="autoZero"/>
        <c:auto val="1"/>
        <c:lblAlgn val="ctr"/>
        <c:lblOffset val="100"/>
        <c:noMultiLvlLbl val="0"/>
      </c:catAx>
      <c:valAx>
        <c:axId val="16831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5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3'!$I$9</c:f>
              <c:strCache>
                <c:ptCount val="1"/>
                <c:pt idx="0">
                  <c:v>𝐶𝐹(𝑡) /( 1+p)^t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3'!$I$10:$I$70</c:f>
              <c:numCache>
                <c:formatCode>0.000</c:formatCode>
                <c:ptCount val="61"/>
                <c:pt idx="1">
                  <c:v>-4.3725706816006161E-13</c:v>
                </c:pt>
                <c:pt idx="2">
                  <c:v>565.57240775577156</c:v>
                </c:pt>
                <c:pt idx="3">
                  <c:v>2129.190164719404</c:v>
                </c:pt>
                <c:pt idx="4">
                  <c:v>1638.0571283512263</c:v>
                </c:pt>
                <c:pt idx="5">
                  <c:v>1258.320252572375</c:v>
                </c:pt>
                <c:pt idx="6">
                  <c:v>988.58588786273049</c:v>
                </c:pt>
                <c:pt idx="7">
                  <c:v>735.62479092208798</c:v>
                </c:pt>
                <c:pt idx="8">
                  <c:v>596.48734021499627</c:v>
                </c:pt>
                <c:pt idx="9">
                  <c:v>410.40496261981997</c:v>
                </c:pt>
                <c:pt idx="10">
                  <c:v>328.88988489234993</c:v>
                </c:pt>
                <c:pt idx="11">
                  <c:v>273.96561298762055</c:v>
                </c:pt>
                <c:pt idx="12">
                  <c:v>209.18868514137725</c:v>
                </c:pt>
                <c:pt idx="13">
                  <c:v>149.96536979633572</c:v>
                </c:pt>
                <c:pt idx="14">
                  <c:v>109.90892635430879</c:v>
                </c:pt>
                <c:pt idx="15">
                  <c:v>85.867608450846191</c:v>
                </c:pt>
                <c:pt idx="16">
                  <c:v>69.865539778729001</c:v>
                </c:pt>
                <c:pt idx="17">
                  <c:v>57.130770644137442</c:v>
                </c:pt>
                <c:pt idx="18">
                  <c:v>46.038209732917892</c:v>
                </c:pt>
                <c:pt idx="19">
                  <c:v>36.336977723874497</c:v>
                </c:pt>
                <c:pt idx="20">
                  <c:v>28.096544275260012</c:v>
                </c:pt>
                <c:pt idx="21">
                  <c:v>21.333592728372139</c:v>
                </c:pt>
                <c:pt idx="22">
                  <c:v>15.95120858544596</c:v>
                </c:pt>
                <c:pt idx="23">
                  <c:v>11.774943939066411</c:v>
                </c:pt>
                <c:pt idx="24">
                  <c:v>8.6002847160913998</c:v>
                </c:pt>
                <c:pt idx="25">
                  <c:v>6.226467620252536</c:v>
                </c:pt>
                <c:pt idx="26">
                  <c:v>4.4749208162371303</c:v>
                </c:pt>
                <c:pt idx="27">
                  <c:v>3.1964318546776758</c:v>
                </c:pt>
                <c:pt idx="28">
                  <c:v>2.2714754452238455</c:v>
                </c:pt>
                <c:pt idx="29">
                  <c:v>1.6071620219875735</c:v>
                </c:pt>
                <c:pt idx="30">
                  <c:v>1.1329325454379984</c:v>
                </c:pt>
                <c:pt idx="31">
                  <c:v>0.7961227233730277</c:v>
                </c:pt>
                <c:pt idx="32">
                  <c:v>0.55793110989978578</c:v>
                </c:pt>
                <c:pt idx="33">
                  <c:v>0.39009630400909517</c:v>
                </c:pt>
                <c:pt idx="34">
                  <c:v>0.27219956970731568</c:v>
                </c:pt>
                <c:pt idx="35">
                  <c:v>0.18960361912419976</c:v>
                </c:pt>
                <c:pt idx="36">
                  <c:v>0.13187170517775623</c:v>
                </c:pt>
                <c:pt idx="37">
                  <c:v>9.1597082536484395E-2</c:v>
                </c:pt>
                <c:pt idx="38">
                  <c:v>6.3549537261598774E-2</c:v>
                </c:pt>
                <c:pt idx="39">
                  <c:v>4.4045986941652758E-2</c:v>
                </c:pt>
                <c:pt idx="40">
                  <c:v>3.0502045870822669E-2</c:v>
                </c:pt>
                <c:pt idx="41">
                  <c:v>2.1106186295841801E-2</c:v>
                </c:pt>
                <c:pt idx="42">
                  <c:v>1.459573263001991E-2</c:v>
                </c:pt>
                <c:pt idx="43">
                  <c:v>1.0087449727404768E-2</c:v>
                </c:pt>
                <c:pt idx="44">
                  <c:v>6.9676060108045442E-3</c:v>
                </c:pt>
                <c:pt idx="45">
                  <c:v>4.8104054116195165E-3</c:v>
                </c:pt>
                <c:pt idx="46">
                  <c:v>3.3198820377062376E-3</c:v>
                </c:pt>
                <c:pt idx="47">
                  <c:v>2.2902714569938481E-3</c:v>
                </c:pt>
                <c:pt idx="48">
                  <c:v>1.5792967353996351E-3</c:v>
                </c:pt>
                <c:pt idx="49">
                  <c:v>1.0890072467414889E-3</c:v>
                </c:pt>
                <c:pt idx="50">
                  <c:v>7.5048104507235167E-4</c:v>
                </c:pt>
                <c:pt idx="51">
                  <c:v>5.1796521987607189E-4</c:v>
                </c:pt>
                <c:pt idx="52">
                  <c:v>3.5667064916455058E-4</c:v>
                </c:pt>
                <c:pt idx="53">
                  <c:v>2.4543439179084558E-4</c:v>
                </c:pt>
                <c:pt idx="54">
                  <c:v>1.6886040647482801E-4</c:v>
                </c:pt>
                <c:pt idx="55">
                  <c:v>1.1638277133682373E-4</c:v>
                </c:pt>
                <c:pt idx="56">
                  <c:v>8.0412079714847436E-5</c:v>
                </c:pt>
                <c:pt idx="57">
                  <c:v>5.6075525358436016E-5</c:v>
                </c:pt>
                <c:pt idx="58">
                  <c:v>3.8514004779220359E-5</c:v>
                </c:pt>
                <c:pt idx="59">
                  <c:v>2.6648072022244695E-5</c:v>
                </c:pt>
                <c:pt idx="60">
                  <c:v>1.7275283550586185E-5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4-394D-8AA7-9CDFC6AE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37648"/>
        <c:axId val="1682679327"/>
      </c:lineChart>
      <c:catAx>
        <c:axId val="17950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679327"/>
        <c:crosses val="autoZero"/>
        <c:auto val="1"/>
        <c:lblAlgn val="ctr"/>
        <c:lblOffset val="100"/>
        <c:noMultiLvlLbl val="0"/>
      </c:catAx>
      <c:valAx>
        <c:axId val="16826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0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'!$I$184</c:f>
              <c:strCache>
                <c:ptCount val="1"/>
                <c:pt idx="0">
                  <c:v>𝜋(𝑡)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'!$A$185:$A$233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'!$I$185:$I$233</c:f>
              <c:numCache>
                <c:formatCode>General</c:formatCode>
                <c:ptCount val="49"/>
                <c:pt idx="1">
                  <c:v>-17.651251176148655</c:v>
                </c:pt>
                <c:pt idx="2">
                  <c:v>-17.547070808465548</c:v>
                </c:pt>
                <c:pt idx="3">
                  <c:v>-17.227645724444457</c:v>
                </c:pt>
                <c:pt idx="4">
                  <c:v>-18.203399235644923</c:v>
                </c:pt>
                <c:pt idx="5">
                  <c:v>-9.9258126535874283</c:v>
                </c:pt>
                <c:pt idx="6">
                  <c:v>-15.016427179309849</c:v>
                </c:pt>
                <c:pt idx="7">
                  <c:v>-12.489718941071176</c:v>
                </c:pt>
                <c:pt idx="8">
                  <c:v>-14.915258259973029</c:v>
                </c:pt>
                <c:pt idx="9">
                  <c:v>-16.527299279598786</c:v>
                </c:pt>
                <c:pt idx="10">
                  <c:v>-12.26324238291464</c:v>
                </c:pt>
                <c:pt idx="11">
                  <c:v>-11.064238020592342</c:v>
                </c:pt>
                <c:pt idx="12">
                  <c:v>-5.2569978547118863</c:v>
                </c:pt>
                <c:pt idx="13">
                  <c:v>-10.69690383684955</c:v>
                </c:pt>
                <c:pt idx="14">
                  <c:v>-8.2887739362640911</c:v>
                </c:pt>
                <c:pt idx="15">
                  <c:v>-7.5719556422586995</c:v>
                </c:pt>
                <c:pt idx="16">
                  <c:v>-10.486911294861839</c:v>
                </c:pt>
                <c:pt idx="17">
                  <c:v>-6.5643313889830708</c:v>
                </c:pt>
                <c:pt idx="18">
                  <c:v>-7.6150135649254942</c:v>
                </c:pt>
                <c:pt idx="19">
                  <c:v>-8.3179341530901088</c:v>
                </c:pt>
                <c:pt idx="20">
                  <c:v>-10.029542337162994</c:v>
                </c:pt>
                <c:pt idx="21">
                  <c:v>-11.079068239083316</c:v>
                </c:pt>
                <c:pt idx="22">
                  <c:v>-9.0756267455403457</c:v>
                </c:pt>
                <c:pt idx="23">
                  <c:v>-6.4065597411614252</c:v>
                </c:pt>
                <c:pt idx="24">
                  <c:v>-5.9687211706780534</c:v>
                </c:pt>
                <c:pt idx="25">
                  <c:v>-5.7167425586099387</c:v>
                </c:pt>
                <c:pt idx="26">
                  <c:v>-4.7246924381617825</c:v>
                </c:pt>
                <c:pt idx="27">
                  <c:v>-11.554300061344803</c:v>
                </c:pt>
                <c:pt idx="28">
                  <c:v>-10.554434527950498</c:v>
                </c:pt>
                <c:pt idx="29">
                  <c:v>-5.2912141677801143</c:v>
                </c:pt>
                <c:pt idx="30">
                  <c:v>-8.3131895450670683</c:v>
                </c:pt>
                <c:pt idx="31">
                  <c:v>-9.5023430758848662</c:v>
                </c:pt>
                <c:pt idx="32">
                  <c:v>-9.1542719199529241</c:v>
                </c:pt>
                <c:pt idx="33">
                  <c:v>-7.8191066733088235</c:v>
                </c:pt>
                <c:pt idx="34">
                  <c:v>-3.8274137413601426</c:v>
                </c:pt>
                <c:pt idx="35">
                  <c:v>-3.8397848087479045</c:v>
                </c:pt>
                <c:pt idx="36">
                  <c:v>-7.9523208652240562</c:v>
                </c:pt>
                <c:pt idx="37">
                  <c:v>-2.917800455501574</c:v>
                </c:pt>
                <c:pt idx="38">
                  <c:v>-7.6070578055627749</c:v>
                </c:pt>
                <c:pt idx="39">
                  <c:v>-5.4215238579306417</c:v>
                </c:pt>
                <c:pt idx="40">
                  <c:v>-4.2829306352501115</c:v>
                </c:pt>
                <c:pt idx="41">
                  <c:v>-1.6329667544294046</c:v>
                </c:pt>
                <c:pt idx="42">
                  <c:v>-1.5046633370883056</c:v>
                </c:pt>
                <c:pt idx="43">
                  <c:v>-2.58701664930827</c:v>
                </c:pt>
                <c:pt idx="44">
                  <c:v>-7.2929088211452031</c:v>
                </c:pt>
                <c:pt idx="45">
                  <c:v>-4.35997466588476</c:v>
                </c:pt>
                <c:pt idx="46">
                  <c:v>-5.096516572354985</c:v>
                </c:pt>
                <c:pt idx="47">
                  <c:v>-6.0341755597488653</c:v>
                </c:pt>
                <c:pt idx="48">
                  <c:v>-3.3130279117391592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0-3542-BB30-163FF765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74032"/>
        <c:axId val="1682152687"/>
      </c:lineChart>
      <c:catAx>
        <c:axId val="17948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52687"/>
        <c:crosses val="autoZero"/>
        <c:auto val="1"/>
        <c:lblAlgn val="ctr"/>
        <c:lblOffset val="100"/>
        <c:noMultiLvlLbl val="0"/>
      </c:catAx>
      <c:valAx>
        <c:axId val="1682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8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'!$B$240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'!$A$241:$A$289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'!$B$241:$B$289</c:f>
              <c:numCache>
                <c:formatCode>General</c:formatCode>
                <c:ptCount val="49"/>
                <c:pt idx="0">
                  <c:v>2736</c:v>
                </c:pt>
                <c:pt idx="1">
                  <c:v>2722.5815364505575</c:v>
                </c:pt>
                <c:pt idx="2">
                  <c:v>2708.3620547832579</c:v>
                </c:pt>
                <c:pt idx="3">
                  <c:v>2699.2723525744905</c:v>
                </c:pt>
                <c:pt idx="4">
                  <c:v>2690.4037283188818</c:v>
                </c:pt>
                <c:pt idx="5">
                  <c:v>2680.9884534232106</c:v>
                </c:pt>
                <c:pt idx="6">
                  <c:v>2671.4859004341702</c:v>
                </c:pt>
                <c:pt idx="7">
                  <c:v>2662.8126193588114</c:v>
                </c:pt>
                <c:pt idx="8">
                  <c:v>2656.3655383158934</c:v>
                </c:pt>
                <c:pt idx="9">
                  <c:v>2651.192497709892</c:v>
                </c:pt>
                <c:pt idx="10">
                  <c:v>2646.7716284761482</c:v>
                </c:pt>
                <c:pt idx="11">
                  <c:v>2641.7182184908252</c:v>
                </c:pt>
                <c:pt idx="12">
                  <c:v>2636.2703913346118</c:v>
                </c:pt>
                <c:pt idx="13">
                  <c:v>2632.3242095208029</c:v>
                </c:pt>
                <c:pt idx="14">
                  <c:v>2627.1033951596696</c:v>
                </c:pt>
                <c:pt idx="15">
                  <c:v>2623.0200530513498</c:v>
                </c:pt>
                <c:pt idx="16">
                  <c:v>2618.7666572831827</c:v>
                </c:pt>
                <c:pt idx="17">
                  <c:v>2614.8777351622593</c:v>
                </c:pt>
                <c:pt idx="18">
                  <c:v>2612.4007382935492</c:v>
                </c:pt>
                <c:pt idx="19">
                  <c:v>2610.0127956728529</c:v>
                </c:pt>
                <c:pt idx="20">
                  <c:v>2606.9861207722056</c:v>
                </c:pt>
                <c:pt idx="21">
                  <c:v>2605.3012237785792</c:v>
                </c:pt>
                <c:pt idx="22">
                  <c:v>2603.966439698193</c:v>
                </c:pt>
                <c:pt idx="23">
                  <c:v>2601.8244813472029</c:v>
                </c:pt>
                <c:pt idx="24">
                  <c:v>2599.3186418369246</c:v>
                </c:pt>
                <c:pt idx="25">
                  <c:v>2596.2766472643984</c:v>
                </c:pt>
                <c:pt idx="26">
                  <c:v>2593.1023710856898</c:v>
                </c:pt>
                <c:pt idx="27">
                  <c:v>2588.7783757493876</c:v>
                </c:pt>
                <c:pt idx="28">
                  <c:v>2583.6551912411283</c:v>
                </c:pt>
                <c:pt idx="29">
                  <c:v>2578.7000339226188</c:v>
                </c:pt>
                <c:pt idx="30">
                  <c:v>2573.6051108333604</c:v>
                </c:pt>
                <c:pt idx="31">
                  <c:v>2567.90083051891</c:v>
                </c:pt>
                <c:pt idx="32">
                  <c:v>2562.7162675098452</c:v>
                </c:pt>
                <c:pt idx="33">
                  <c:v>2557.8666163277439</c:v>
                </c:pt>
                <c:pt idx="34">
                  <c:v>2553.2165500739952</c:v>
                </c:pt>
                <c:pt idx="35">
                  <c:v>2548.7033830158889</c:v>
                </c:pt>
                <c:pt idx="36">
                  <c:v>2544.7989509073577</c:v>
                </c:pt>
                <c:pt idx="37">
                  <c:v>2541.1143688724433</c:v>
                </c:pt>
                <c:pt idx="38">
                  <c:v>2537.3018230782427</c:v>
                </c:pt>
                <c:pt idx="39">
                  <c:v>2533.8228420133937</c:v>
                </c:pt>
                <c:pt idx="40">
                  <c:v>2530.7793769557798</c:v>
                </c:pt>
                <c:pt idx="41">
                  <c:v>2527.6589827304319</c:v>
                </c:pt>
                <c:pt idx="42">
                  <c:v>2524.5176521171165</c:v>
                </c:pt>
                <c:pt idx="43">
                  <c:v>2521.9571572219438</c:v>
                </c:pt>
                <c:pt idx="44">
                  <c:v>2519.8662913520293</c:v>
                </c:pt>
                <c:pt idx="45">
                  <c:v>2517.8988040366676</c:v>
                </c:pt>
                <c:pt idx="46">
                  <c:v>2516.1377911913264</c:v>
                </c:pt>
                <c:pt idx="47">
                  <c:v>2515.1177874084051</c:v>
                </c:pt>
                <c:pt idx="48">
                  <c:v>2514.8868346499435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F-2540-BA64-D1A57AA6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04815"/>
        <c:axId val="601331359"/>
      </c:lineChart>
      <c:catAx>
        <c:axId val="16838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331359"/>
        <c:crosses val="autoZero"/>
        <c:auto val="1"/>
        <c:lblAlgn val="ctr"/>
        <c:lblOffset val="100"/>
        <c:noMultiLvlLbl val="0"/>
      </c:catAx>
      <c:valAx>
        <c:axId val="6013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8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'!$C$240</c:f>
              <c:strCache>
                <c:ptCount val="1"/>
                <c:pt idx="0">
                  <c:v>L(t)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'!$A$241:$A$289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'!$C$241:$C$289</c:f>
              <c:numCache>
                <c:formatCode>General</c:formatCode>
                <c:ptCount val="49"/>
                <c:pt idx="0">
                  <c:v>1431</c:v>
                </c:pt>
                <c:pt idx="1">
                  <c:v>1437.1443721957739</c:v>
                </c:pt>
                <c:pt idx="2">
                  <c:v>1446.5960025437889</c:v>
                </c:pt>
                <c:pt idx="3">
                  <c:v>1458.726673947765</c:v>
                </c:pt>
                <c:pt idx="4">
                  <c:v>1472.3711430402277</c:v>
                </c:pt>
                <c:pt idx="5">
                  <c:v>1483.6867934817164</c:v>
                </c:pt>
                <c:pt idx="6">
                  <c:v>1494.7104921138448</c:v>
                </c:pt>
                <c:pt idx="7">
                  <c:v>1502.7707888998052</c:v>
                </c:pt>
                <c:pt idx="8">
                  <c:v>1510.3538965419311</c:v>
                </c:pt>
                <c:pt idx="9">
                  <c:v>1516.3612152743556</c:v>
                </c:pt>
                <c:pt idx="10">
                  <c:v>1522.124785885557</c:v>
                </c:pt>
                <c:pt idx="11">
                  <c:v>1527.9883033281176</c:v>
                </c:pt>
                <c:pt idx="12">
                  <c:v>1534.2727662143348</c:v>
                </c:pt>
                <c:pt idx="13">
                  <c:v>1538.6152772535111</c:v>
                </c:pt>
                <c:pt idx="14">
                  <c:v>1542.52689393378</c:v>
                </c:pt>
                <c:pt idx="15">
                  <c:v>1546.7043604214477</c:v>
                </c:pt>
                <c:pt idx="16">
                  <c:v>1549.3688584940203</c:v>
                </c:pt>
                <c:pt idx="17">
                  <c:v>1552.9548696055945</c:v>
                </c:pt>
                <c:pt idx="18">
                  <c:v>1556.106863186762</c:v>
                </c:pt>
                <c:pt idx="19">
                  <c:v>1559.3306328566694</c:v>
                </c:pt>
                <c:pt idx="20">
                  <c:v>1563.0378637984845</c:v>
                </c:pt>
                <c:pt idx="21">
                  <c:v>1567.6613016208562</c:v>
                </c:pt>
                <c:pt idx="22">
                  <c:v>1572.144819425062</c:v>
                </c:pt>
                <c:pt idx="23">
                  <c:v>1578.1215935502842</c:v>
                </c:pt>
                <c:pt idx="24">
                  <c:v>1584.5129582329769</c:v>
                </c:pt>
                <c:pt idx="25">
                  <c:v>1591.18773900472</c:v>
                </c:pt>
                <c:pt idx="26">
                  <c:v>1597.6932826486191</c:v>
                </c:pt>
                <c:pt idx="27">
                  <c:v>1604.2102283880333</c:v>
                </c:pt>
                <c:pt idx="28">
                  <c:v>1610.373437648153</c:v>
                </c:pt>
                <c:pt idx="29">
                  <c:v>1615.8892140275823</c:v>
                </c:pt>
                <c:pt idx="30">
                  <c:v>1620.3092380202056</c:v>
                </c:pt>
                <c:pt idx="31">
                  <c:v>1624.2649722017954</c:v>
                </c:pt>
                <c:pt idx="32">
                  <c:v>1627.9273120469393</c:v>
                </c:pt>
                <c:pt idx="33">
                  <c:v>1630.7780810109509</c:v>
                </c:pt>
                <c:pt idx="34">
                  <c:v>1633.3465639909496</c:v>
                </c:pt>
                <c:pt idx="35">
                  <c:v>1635.6047443765456</c:v>
                </c:pt>
                <c:pt idx="36">
                  <c:v>1637.8735242556602</c:v>
                </c:pt>
                <c:pt idx="37">
                  <c:v>1640.1316537689538</c:v>
                </c:pt>
                <c:pt idx="38">
                  <c:v>1642.3378343503437</c:v>
                </c:pt>
                <c:pt idx="39">
                  <c:v>1643.9548112842688</c:v>
                </c:pt>
                <c:pt idx="40">
                  <c:v>1645.542038354871</c:v>
                </c:pt>
                <c:pt idx="41">
                  <c:v>1646.956363915795</c:v>
                </c:pt>
                <c:pt idx="42">
                  <c:v>1648.1058290397591</c:v>
                </c:pt>
                <c:pt idx="43">
                  <c:v>1648.5161347709009</c:v>
                </c:pt>
                <c:pt idx="44">
                  <c:v>1648.5576697391894</c:v>
                </c:pt>
                <c:pt idx="45">
                  <c:v>1648.6964165227046</c:v>
                </c:pt>
                <c:pt idx="46">
                  <c:v>1648.8217922789615</c:v>
                </c:pt>
                <c:pt idx="47">
                  <c:v>1648.4881244533819</c:v>
                </c:pt>
                <c:pt idx="48">
                  <c:v>1648.2859235743276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4-CE4F-953E-6358798D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545423"/>
        <c:axId val="1775547071"/>
      </c:lineChart>
      <c:catAx>
        <c:axId val="17755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547071"/>
        <c:crosses val="autoZero"/>
        <c:auto val="1"/>
        <c:lblAlgn val="ctr"/>
        <c:lblOffset val="100"/>
        <c:noMultiLvlLbl val="0"/>
      </c:catAx>
      <c:valAx>
        <c:axId val="17755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5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'!$I$240</c:f>
              <c:strCache>
                <c:ptCount val="1"/>
                <c:pt idx="0">
                  <c:v>𝜋(𝑡)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'!$A$241:$A$289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'!$I$241:$I$289</c:f>
              <c:numCache>
                <c:formatCode>General</c:formatCode>
                <c:ptCount val="49"/>
                <c:pt idx="1">
                  <c:v>-12.481665543844468</c:v>
                </c:pt>
                <c:pt idx="2">
                  <c:v>-13.941187294409239</c:v>
                </c:pt>
                <c:pt idx="3">
                  <c:v>-17.911883906343313</c:v>
                </c:pt>
                <c:pt idx="4">
                  <c:v>-16.205522120762947</c:v>
                </c:pt>
                <c:pt idx="5">
                  <c:v>-13.923717883175144</c:v>
                </c:pt>
                <c:pt idx="6">
                  <c:v>-16.753755543561226</c:v>
                </c:pt>
                <c:pt idx="7">
                  <c:v>-14.74267425168364</c:v>
                </c:pt>
                <c:pt idx="8">
                  <c:v>-10.230838711552831</c:v>
                </c:pt>
                <c:pt idx="9">
                  <c:v>-12.624325193065987</c:v>
                </c:pt>
                <c:pt idx="10">
                  <c:v>-7.6272389147661537</c:v>
                </c:pt>
                <c:pt idx="11">
                  <c:v>-10.653435828223344</c:v>
                </c:pt>
                <c:pt idx="12">
                  <c:v>-8.6384639444581346</c:v>
                </c:pt>
                <c:pt idx="13">
                  <c:v>-9.1384439910235056</c:v>
                </c:pt>
                <c:pt idx="14">
                  <c:v>-8.8291684816679936</c:v>
                </c:pt>
                <c:pt idx="15">
                  <c:v>-9.998622742399947</c:v>
                </c:pt>
                <c:pt idx="16">
                  <c:v>-10.893385383673627</c:v>
                </c:pt>
                <c:pt idx="17">
                  <c:v>-8.6038493541167007</c:v>
                </c:pt>
                <c:pt idx="18">
                  <c:v>-9.1303713189629043</c:v>
                </c:pt>
                <c:pt idx="19">
                  <c:v>-4.2064191701707161</c:v>
                </c:pt>
                <c:pt idx="20">
                  <c:v>-5.3019785789914842</c:v>
                </c:pt>
                <c:pt idx="21">
                  <c:v>-8.7908415101162714</c:v>
                </c:pt>
                <c:pt idx="22">
                  <c:v>-7.5268673628601874</c:v>
                </c:pt>
                <c:pt idx="23">
                  <c:v>-7.9568496318305408</c:v>
                </c:pt>
                <c:pt idx="24">
                  <c:v>-7.7166327559827455</c:v>
                </c:pt>
                <c:pt idx="25">
                  <c:v>-5.8800937629567622</c:v>
                </c:pt>
                <c:pt idx="26">
                  <c:v>-10.943988886874052</c:v>
                </c:pt>
                <c:pt idx="27">
                  <c:v>-7.22441266910291</c:v>
                </c:pt>
                <c:pt idx="28">
                  <c:v>-5.5462429390278629</c:v>
                </c:pt>
                <c:pt idx="29">
                  <c:v>-6.8093163720171956</c:v>
                </c:pt>
                <c:pt idx="30">
                  <c:v>-6.564739643770328</c:v>
                </c:pt>
                <c:pt idx="31">
                  <c:v>-10.179410911606467</c:v>
                </c:pt>
                <c:pt idx="32">
                  <c:v>-4.616634061569366</c:v>
                </c:pt>
                <c:pt idx="33">
                  <c:v>-9.2693870187998915</c:v>
                </c:pt>
                <c:pt idx="34">
                  <c:v>-4.9864668203226366</c:v>
                </c:pt>
                <c:pt idx="35">
                  <c:v>-7.3264185307488061</c:v>
                </c:pt>
                <c:pt idx="36">
                  <c:v>-3.8158673553714304</c:v>
                </c:pt>
                <c:pt idx="37">
                  <c:v>-5.7221300040302854</c:v>
                </c:pt>
                <c:pt idx="38">
                  <c:v>-6.4185191012159688</c:v>
                </c:pt>
                <c:pt idx="39">
                  <c:v>-3.4119754530138389</c:v>
                </c:pt>
                <c:pt idx="40">
                  <c:v>-7.8650482483522675</c:v>
                </c:pt>
                <c:pt idx="41">
                  <c:v>-7.8112734019483083</c:v>
                </c:pt>
                <c:pt idx="42">
                  <c:v>-5.6544432883072719</c:v>
                </c:pt>
                <c:pt idx="43">
                  <c:v>-2.7956279605212644</c:v>
                </c:pt>
                <c:pt idx="44">
                  <c:v>-7.4499962557679078</c:v>
                </c:pt>
                <c:pt idx="45">
                  <c:v>-4.0178328078874843</c:v>
                </c:pt>
                <c:pt idx="46">
                  <c:v>-8.9605675505413025</c:v>
                </c:pt>
                <c:pt idx="47">
                  <c:v>-6.0850092562542777</c:v>
                </c:pt>
                <c:pt idx="48">
                  <c:v>-6.3428923382451332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8-9D4D-AE44-B410550B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53471"/>
        <c:axId val="1683604815"/>
      </c:lineChart>
      <c:catAx>
        <c:axId val="18732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604815"/>
        <c:crosses val="autoZero"/>
        <c:auto val="1"/>
        <c:lblAlgn val="ctr"/>
        <c:lblOffset val="100"/>
        <c:noMultiLvlLbl val="0"/>
      </c:catAx>
      <c:valAx>
        <c:axId val="16836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2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1'!$B$9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1'!$A$10:$A$70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1'!$B$10:$B$70</c:f>
              <c:numCache>
                <c:formatCode>0.000</c:formatCode>
                <c:ptCount val="61"/>
                <c:pt idx="0" formatCode="General">
                  <c:v>2578</c:v>
                </c:pt>
                <c:pt idx="1">
                  <c:v>6279.0526155234847</c:v>
                </c:pt>
                <c:pt idx="2">
                  <c:v>10005.845897281819</c:v>
                </c:pt>
                <c:pt idx="3">
                  <c:v>1905.4365460406348</c:v>
                </c:pt>
                <c:pt idx="4">
                  <c:v>5292.5740486556833</c:v>
                </c:pt>
                <c:pt idx="5">
                  <c:v>5261.4069399665632</c:v>
                </c:pt>
                <c:pt idx="6">
                  <c:v>5261.5292009535624</c:v>
                </c:pt>
                <c:pt idx="7">
                  <c:v>5472.7636331387266</c:v>
                </c:pt>
                <c:pt idx="8">
                  <c:v>5170.4512128288043</c:v>
                </c:pt>
                <c:pt idx="9">
                  <c:v>5325.202044660683</c:v>
                </c:pt>
                <c:pt idx="10">
                  <c:v>5801.0186539273955</c:v>
                </c:pt>
                <c:pt idx="11">
                  <c:v>6063.1166884300274</c:v>
                </c:pt>
                <c:pt idx="12">
                  <c:v>5942.0205260859175</c:v>
                </c:pt>
                <c:pt idx="13">
                  <c:v>5508.4575024675059</c:v>
                </c:pt>
                <c:pt idx="14">
                  <c:v>4892.1521011355971</c:v>
                </c:pt>
                <c:pt idx="15">
                  <c:v>4205.8146380521994</c:v>
                </c:pt>
                <c:pt idx="16">
                  <c:v>3526.9922875176535</c:v>
                </c:pt>
                <c:pt idx="17">
                  <c:v>2901.1863346591404</c:v>
                </c:pt>
                <c:pt idx="18">
                  <c:v>2350.3324892010178</c:v>
                </c:pt>
                <c:pt idx="19">
                  <c:v>1880.9463328526122</c:v>
                </c:pt>
                <c:pt idx="20">
                  <c:v>1490.4286291072535</c:v>
                </c:pt>
                <c:pt idx="21">
                  <c:v>1171.3772404333229</c:v>
                </c:pt>
                <c:pt idx="22">
                  <c:v>914.38314990239985</c:v>
                </c:pt>
                <c:pt idx="23">
                  <c:v>709.71120774211022</c:v>
                </c:pt>
                <c:pt idx="24">
                  <c:v>548.21075147018689</c:v>
                </c:pt>
                <c:pt idx="25">
                  <c:v>421.73831522271428</c:v>
                </c:pt>
                <c:pt idx="26">
                  <c:v>323.32845186067374</c:v>
                </c:pt>
                <c:pt idx="27">
                  <c:v>247.12246532958383</c:v>
                </c:pt>
                <c:pt idx="28">
                  <c:v>188.39687092287625</c:v>
                </c:pt>
                <c:pt idx="29">
                  <c:v>143.30096489349484</c:v>
                </c:pt>
                <c:pt idx="30">
                  <c:v>108.81220760253912</c:v>
                </c:pt>
                <c:pt idx="31">
                  <c:v>82.46762449660207</c:v>
                </c:pt>
                <c:pt idx="32">
                  <c:v>62.446438147953288</c:v>
                </c:pt>
                <c:pt idx="33">
                  <c:v>47.157520070422095</c:v>
                </c:pt>
                <c:pt idx="34">
                  <c:v>35.591129311848434</c:v>
                </c:pt>
                <c:pt idx="35">
                  <c:v>27.015897265473011</c:v>
                </c:pt>
                <c:pt idx="36">
                  <c:v>20.195481876859755</c:v>
                </c:pt>
                <c:pt idx="37">
                  <c:v>15.609937881173014</c:v>
                </c:pt>
                <c:pt idx="38">
                  <c:v>11.860405230837779</c:v>
                </c:pt>
                <c:pt idx="39">
                  <c:v>8.5729234645110974</c:v>
                </c:pt>
                <c:pt idx="40">
                  <c:v>7.0468061795623393</c:v>
                </c:pt>
                <c:pt idx="41">
                  <c:v>5.2213897456167961</c:v>
                </c:pt>
                <c:pt idx="42">
                  <c:v>3.9428044592678884</c:v>
                </c:pt>
                <c:pt idx="43">
                  <c:v>2.8904879244176769</c:v>
                </c:pt>
                <c:pt idx="44">
                  <c:v>1.75996406068947</c:v>
                </c:pt>
                <c:pt idx="45">
                  <c:v>1.4709637641041413</c:v>
                </c:pt>
                <c:pt idx="46">
                  <c:v>1.0227962682181273</c:v>
                </c:pt>
                <c:pt idx="47">
                  <c:v>1.0024013458326211</c:v>
                </c:pt>
                <c:pt idx="48">
                  <c:v>1</c:v>
                </c:pt>
                <c:pt idx="49">
                  <c:v>1</c:v>
                </c:pt>
                <c:pt idx="50">
                  <c:v>1.0000670842759325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1.0000670842759325</c:v>
                </c:pt>
                <c:pt idx="55">
                  <c:v>1</c:v>
                </c:pt>
                <c:pt idx="56">
                  <c:v>1.0000270510217415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AA4A-ABBD-EA3CF674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22928"/>
        <c:axId val="1682079599"/>
      </c:lineChart>
      <c:catAx>
        <c:axId val="20061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079599"/>
        <c:crosses val="autoZero"/>
        <c:auto val="1"/>
        <c:lblAlgn val="ctr"/>
        <c:lblOffset val="100"/>
        <c:noMultiLvlLbl val="0"/>
      </c:catAx>
      <c:valAx>
        <c:axId val="16820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1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1'!$I$9</c:f>
              <c:strCache>
                <c:ptCount val="1"/>
                <c:pt idx="0">
                  <c:v>𝐶𝐹(𝑡) /( 1+p)^t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1'!$A$10:$A$70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1'!$I$10:$I$70</c:f>
              <c:numCache>
                <c:formatCode>0.000</c:formatCode>
                <c:ptCount val="61"/>
                <c:pt idx="1">
                  <c:v>0</c:v>
                </c:pt>
                <c:pt idx="2">
                  <c:v>565.3248326268241</c:v>
                </c:pt>
                <c:pt idx="3">
                  <c:v>4576.9712999130352</c:v>
                </c:pt>
                <c:pt idx="4">
                  <c:v>-1.8168564700452543E-7</c:v>
                </c:pt>
                <c:pt idx="5">
                  <c:v>448.77409574381289</c:v>
                </c:pt>
                <c:pt idx="6">
                  <c:v>296.43938642479338</c:v>
                </c:pt>
                <c:pt idx="7">
                  <c:v>189.36799725742569</c:v>
                </c:pt>
                <c:pt idx="8">
                  <c:v>142.35492061452862</c:v>
                </c:pt>
                <c:pt idx="9">
                  <c:v>84.364781197722564</c:v>
                </c:pt>
                <c:pt idx="10">
                  <c:v>53.35713619943342</c:v>
                </c:pt>
                <c:pt idx="11">
                  <c:v>38.992280032649198</c:v>
                </c:pt>
                <c:pt idx="12">
                  <c:v>28.65757590031545</c:v>
                </c:pt>
                <c:pt idx="13">
                  <c:v>19.998044582332803</c:v>
                </c:pt>
                <c:pt idx="14">
                  <c:v>13.245753707780906</c:v>
                </c:pt>
                <c:pt idx="15">
                  <c:v>8.421632744344441</c:v>
                </c:pt>
                <c:pt idx="16">
                  <c:v>5.1939509080470563</c:v>
                </c:pt>
                <c:pt idx="17">
                  <c:v>3.132000414446646</c:v>
                </c:pt>
                <c:pt idx="18">
                  <c:v>1.8571990384644319</c:v>
                </c:pt>
                <c:pt idx="19">
                  <c:v>1.0874434003142479</c:v>
                </c:pt>
                <c:pt idx="20">
                  <c:v>0.63063016109898518</c:v>
                </c:pt>
                <c:pt idx="21">
                  <c:v>0.36302097646586934</c:v>
                </c:pt>
                <c:pt idx="22">
                  <c:v>0.20777834781750174</c:v>
                </c:pt>
                <c:pt idx="23">
                  <c:v>0.11839279032654529</c:v>
                </c:pt>
                <c:pt idx="24">
                  <c:v>6.722431906453108E-2</c:v>
                </c:pt>
                <c:pt idx="25">
                  <c:v>3.8065637108056001E-2</c:v>
                </c:pt>
                <c:pt idx="26">
                  <c:v>2.1508108361687761E-2</c:v>
                </c:pt>
                <c:pt idx="27">
                  <c:v>1.2132030952185215E-2</c:v>
                </c:pt>
                <c:pt idx="28">
                  <c:v>6.833793849947316E-3</c:v>
                </c:pt>
                <c:pt idx="29">
                  <c:v>3.8452602028486702E-3</c:v>
                </c:pt>
                <c:pt idx="30">
                  <c:v>2.1619112963794196E-3</c:v>
                </c:pt>
                <c:pt idx="31">
                  <c:v>1.2146840420007546E-3</c:v>
                </c:pt>
                <c:pt idx="32">
                  <c:v>6.8219709762792392E-4</c:v>
                </c:pt>
                <c:pt idx="33">
                  <c:v>3.8284469405203033E-4</c:v>
                </c:pt>
                <c:pt idx="34">
                  <c:v>2.1473677723120286E-4</c:v>
                </c:pt>
                <c:pt idx="35">
                  <c:v>1.207608830294949E-4</c:v>
                </c:pt>
                <c:pt idx="36">
                  <c:v>6.7578929421156881E-5</c:v>
                </c:pt>
                <c:pt idx="37">
                  <c:v>3.8282417975817406E-5</c:v>
                </c:pt>
                <c:pt idx="38">
                  <c:v>2.1650191014658891E-5</c:v>
                </c:pt>
                <c:pt idx="39">
                  <c:v>1.1926713885036691E-5</c:v>
                </c:pt>
                <c:pt idx="40">
                  <c:v>6.9490265467716134E-6</c:v>
                </c:pt>
                <c:pt idx="41">
                  <c:v>3.9081898454096442E-6</c:v>
                </c:pt>
                <c:pt idx="42">
                  <c:v>2.193139228888481E-6</c:v>
                </c:pt>
                <c:pt idx="43">
                  <c:v>1.2146370664762392E-6</c:v>
                </c:pt>
                <c:pt idx="44">
                  <c:v>6.083771403027255E-7</c:v>
                </c:pt>
                <c:pt idx="45">
                  <c:v>3.5571507843828931E-7</c:v>
                </c:pt>
                <c:pt idx="46">
                  <c:v>1.925600120444667E-7</c:v>
                </c:pt>
                <c:pt idx="47">
                  <c:v>1.2460088631914529E-7</c:v>
                </c:pt>
                <c:pt idx="48">
                  <c:v>8.2884835298655904E-8</c:v>
                </c:pt>
                <c:pt idx="49">
                  <c:v>5.5250907716945293E-8</c:v>
                </c:pt>
                <c:pt idx="50">
                  <c:v>3.6835310574128009E-8</c:v>
                </c:pt>
                <c:pt idx="51">
                  <c:v>2.4556029125432286E-8</c:v>
                </c:pt>
                <c:pt idx="52">
                  <c:v>1.6370639323539347E-8</c:v>
                </c:pt>
                <c:pt idx="53">
                  <c:v>1.0913759549026231E-8</c:v>
                </c:pt>
                <c:pt idx="54">
                  <c:v>7.2761107306919516E-9</c:v>
                </c:pt>
                <c:pt idx="55">
                  <c:v>4.8505736544063775E-9</c:v>
                </c:pt>
                <c:pt idx="56">
                  <c:v>3.2337551070270708E-9</c:v>
                </c:pt>
                <c:pt idx="57">
                  <c:v>2.155806838392866E-9</c:v>
                </c:pt>
                <c:pt idx="58">
                  <c:v>1.4372029035754707E-9</c:v>
                </c:pt>
                <c:pt idx="59">
                  <c:v>9.5813526905031372E-10</c:v>
                </c:pt>
                <c:pt idx="60">
                  <c:v>6.3875684603354251E-10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234F-B021-AE46520B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113071"/>
        <c:axId val="1872938959"/>
      </c:lineChart>
      <c:catAx>
        <c:axId val="16821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938959"/>
        <c:crosses val="autoZero"/>
        <c:auto val="1"/>
        <c:lblAlgn val="ctr"/>
        <c:lblOffset val="100"/>
        <c:noMultiLvlLbl val="0"/>
      </c:catAx>
      <c:valAx>
        <c:axId val="18729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2'!$B$9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2'!$A$10:$A$70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2'!$B$10:$B$70</c:f>
              <c:numCache>
                <c:formatCode>0.000</c:formatCode>
                <c:ptCount val="61"/>
                <c:pt idx="0" formatCode="General">
                  <c:v>2578</c:v>
                </c:pt>
                <c:pt idx="1">
                  <c:v>6471.2720409613394</c:v>
                </c:pt>
                <c:pt idx="2">
                  <c:v>10750.39733088291</c:v>
                </c:pt>
                <c:pt idx="3">
                  <c:v>10755.655213275295</c:v>
                </c:pt>
                <c:pt idx="4">
                  <c:v>10767.567359760627</c:v>
                </c:pt>
                <c:pt idx="5">
                  <c:v>10663.053189321126</c:v>
                </c:pt>
                <c:pt idx="6">
                  <c:v>10533.657423053352</c:v>
                </c:pt>
                <c:pt idx="7">
                  <c:v>10982.531156577837</c:v>
                </c:pt>
                <c:pt idx="8">
                  <c:v>10817.407657393493</c:v>
                </c:pt>
                <c:pt idx="9">
                  <c:v>10829.509992461948</c:v>
                </c:pt>
                <c:pt idx="10">
                  <c:v>11065.686135543234</c:v>
                </c:pt>
                <c:pt idx="11">
                  <c:v>10831.498184998885</c:v>
                </c:pt>
                <c:pt idx="12">
                  <c:v>10376.532008861008</c:v>
                </c:pt>
                <c:pt idx="13">
                  <c:v>10228.141673020604</c:v>
                </c:pt>
                <c:pt idx="14">
                  <c:v>10571.876698016144</c:v>
                </c:pt>
                <c:pt idx="15">
                  <c:v>11192.537135883962</c:v>
                </c:pt>
                <c:pt idx="16">
                  <c:v>11770.774084776689</c:v>
                </c:pt>
                <c:pt idx="17">
                  <c:v>12097.523334578862</c:v>
                </c:pt>
                <c:pt idx="18">
                  <c:v>12100.613547571846</c:v>
                </c:pt>
                <c:pt idx="19">
                  <c:v>11797.533037736692</c:v>
                </c:pt>
                <c:pt idx="20">
                  <c:v>11247.93682390187</c:v>
                </c:pt>
                <c:pt idx="21">
                  <c:v>10523.194990355576</c:v>
                </c:pt>
                <c:pt idx="22">
                  <c:v>9690.5005257130433</c:v>
                </c:pt>
                <c:pt idx="23">
                  <c:v>8806.1175225838106</c:v>
                </c:pt>
                <c:pt idx="24">
                  <c:v>7913.6633002653098</c:v>
                </c:pt>
                <c:pt idx="25">
                  <c:v>7044.8369773786089</c:v>
                </c:pt>
                <c:pt idx="26">
                  <c:v>6221.1677513979448</c:v>
                </c:pt>
                <c:pt idx="27">
                  <c:v>5456.0596814209448</c:v>
                </c:pt>
                <c:pt idx="28">
                  <c:v>4756.6555441056053</c:v>
                </c:pt>
                <c:pt idx="29">
                  <c:v>4125.5363560529004</c:v>
                </c:pt>
                <c:pt idx="30">
                  <c:v>3562.0350686700963</c:v>
                </c:pt>
                <c:pt idx="31">
                  <c:v>3063.3470046502962</c:v>
                </c:pt>
                <c:pt idx="32">
                  <c:v>2625.2795665437825</c:v>
                </c:pt>
                <c:pt idx="33">
                  <c:v>2242.8970033140522</c:v>
                </c:pt>
                <c:pt idx="34">
                  <c:v>1910.95264895886</c:v>
                </c:pt>
                <c:pt idx="35">
                  <c:v>1624.1395682086645</c:v>
                </c:pt>
                <c:pt idx="36">
                  <c:v>1377.3368993858114</c:v>
                </c:pt>
                <c:pt idx="37">
                  <c:v>1165.770805218463</c:v>
                </c:pt>
                <c:pt idx="38">
                  <c:v>984.95522793854695</c:v>
                </c:pt>
                <c:pt idx="39">
                  <c:v>830.86555533481453</c:v>
                </c:pt>
                <c:pt idx="40">
                  <c:v>699.92425025280897</c:v>
                </c:pt>
                <c:pt idx="41">
                  <c:v>588.81647780873266</c:v>
                </c:pt>
                <c:pt idx="42">
                  <c:v>494.83108627856569</c:v>
                </c:pt>
                <c:pt idx="43">
                  <c:v>415.36287372385425</c:v>
                </c:pt>
                <c:pt idx="44">
                  <c:v>348.33642467483742</c:v>
                </c:pt>
                <c:pt idx="45">
                  <c:v>291.80580606264891</c:v>
                </c:pt>
                <c:pt idx="46">
                  <c:v>244.28323929816847</c:v>
                </c:pt>
                <c:pt idx="47">
                  <c:v>204.37994475305536</c:v>
                </c:pt>
                <c:pt idx="48">
                  <c:v>170.9315489771254</c:v>
                </c:pt>
                <c:pt idx="49">
                  <c:v>142.89711580755898</c:v>
                </c:pt>
                <c:pt idx="50">
                  <c:v>119.38960817489621</c:v>
                </c:pt>
                <c:pt idx="51">
                  <c:v>99.215454693442311</c:v>
                </c:pt>
                <c:pt idx="52">
                  <c:v>82.764633087561094</c:v>
                </c:pt>
                <c:pt idx="53">
                  <c:v>68.919942582377388</c:v>
                </c:pt>
                <c:pt idx="54">
                  <c:v>57.046938381085894</c:v>
                </c:pt>
                <c:pt idx="55">
                  <c:v>47.681555766650796</c:v>
                </c:pt>
                <c:pt idx="56">
                  <c:v>39.936418438204484</c:v>
                </c:pt>
                <c:pt idx="57">
                  <c:v>33.137912048127113</c:v>
                </c:pt>
                <c:pt idx="58">
                  <c:v>27.898605977022196</c:v>
                </c:pt>
                <c:pt idx="59">
                  <c:v>22.443954763680829</c:v>
                </c:pt>
                <c:pt idx="60">
                  <c:v>17.430495688674274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C-3E49-B84B-B6AAA9E5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59503"/>
        <c:axId val="1725119887"/>
      </c:lineChart>
      <c:catAx>
        <c:axId val="16827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119887"/>
        <c:crosses val="autoZero"/>
        <c:auto val="1"/>
        <c:lblAlgn val="ctr"/>
        <c:lblOffset val="100"/>
        <c:noMultiLvlLbl val="0"/>
      </c:catAx>
      <c:valAx>
        <c:axId val="17251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2'!$I$9</c:f>
              <c:strCache>
                <c:ptCount val="1"/>
                <c:pt idx="0">
                  <c:v>𝐶𝐹(𝑡) /( 1+p)^t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2'!$A$10:$A$70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2'!$I$10:$I$70</c:f>
              <c:numCache>
                <c:formatCode>0.000</c:formatCode>
                <c:ptCount val="61"/>
                <c:pt idx="1">
                  <c:v>-1.9676568067202773E-12</c:v>
                </c:pt>
                <c:pt idx="2">
                  <c:v>445.71037730360115</c:v>
                </c:pt>
                <c:pt idx="3">
                  <c:v>2288.7262770212669</c:v>
                </c:pt>
                <c:pt idx="4">
                  <c:v>1759.1911045307422</c:v>
                </c:pt>
                <c:pt idx="5">
                  <c:v>1378.0691985156598</c:v>
                </c:pt>
                <c:pt idx="6">
                  <c:v>1058.9645582630201</c:v>
                </c:pt>
                <c:pt idx="7">
                  <c:v>738.94029901557394</c:v>
                </c:pt>
                <c:pt idx="8">
                  <c:v>639.05158693508213</c:v>
                </c:pt>
                <c:pt idx="9">
                  <c:v>475.12819572366294</c:v>
                </c:pt>
                <c:pt idx="10">
                  <c:v>353.14037884895851</c:v>
                </c:pt>
                <c:pt idx="11">
                  <c:v>294.90908658513609</c:v>
                </c:pt>
                <c:pt idx="12">
                  <c:v>231.78249653476124</c:v>
                </c:pt>
                <c:pt idx="13">
                  <c:v>167.01098367371029</c:v>
                </c:pt>
                <c:pt idx="14">
                  <c:v>118.02818132353626</c:v>
                </c:pt>
                <c:pt idx="15">
                  <c:v>88.159458909643504</c:v>
                </c:pt>
                <c:pt idx="16">
                  <c:v>70.378548258991657</c:v>
                </c:pt>
                <c:pt idx="17">
                  <c:v>57.86163421746334</c:v>
                </c:pt>
                <c:pt idx="18">
                  <c:v>47.392951990668749</c:v>
                </c:pt>
                <c:pt idx="19">
                  <c:v>38.10233265178271</c:v>
                </c:pt>
                <c:pt idx="20">
                  <c:v>29.967080320193485</c:v>
                </c:pt>
                <c:pt idx="21">
                  <c:v>23.08837744713081</c:v>
                </c:pt>
                <c:pt idx="22">
                  <c:v>17.474645109993634</c:v>
                </c:pt>
                <c:pt idx="23">
                  <c:v>13.029892129906129</c:v>
                </c:pt>
                <c:pt idx="24">
                  <c:v>9.5961854480715854</c:v>
                </c:pt>
                <c:pt idx="25">
                  <c:v>6.9953472118537574</c:v>
                </c:pt>
                <c:pt idx="26">
                  <c:v>5.056293974882907</c:v>
                </c:pt>
                <c:pt idx="27">
                  <c:v>3.6289669939961544</c:v>
                </c:pt>
                <c:pt idx="28">
                  <c:v>2.5891941858387022</c:v>
                </c:pt>
                <c:pt idx="29">
                  <c:v>1.8381610192780706</c:v>
                </c:pt>
                <c:pt idx="30">
                  <c:v>1.2994973943337054</c:v>
                </c:pt>
                <c:pt idx="31">
                  <c:v>0.91540277161778061</c:v>
                </c:pt>
                <c:pt idx="32">
                  <c:v>0.64287218975635174</c:v>
                </c:pt>
                <c:pt idx="33">
                  <c:v>0.45029790003445413</c:v>
                </c:pt>
                <c:pt idx="34">
                  <c:v>0.31469887287959347</c:v>
                </c:pt>
                <c:pt idx="35">
                  <c:v>0.21950701559707916</c:v>
                </c:pt>
                <c:pt idx="36">
                  <c:v>0.15285160123784541</c:v>
                </c:pt>
                <c:pt idx="37">
                  <c:v>0.10628011860750711</c:v>
                </c:pt>
                <c:pt idx="38">
                  <c:v>7.380589761194227E-2</c:v>
                </c:pt>
                <c:pt idx="39">
                  <c:v>5.1197289872599056E-2</c:v>
                </c:pt>
                <c:pt idx="40">
                  <c:v>3.5479937063113989E-2</c:v>
                </c:pt>
                <c:pt idx="41">
                  <c:v>2.4568049709990037E-2</c:v>
                </c:pt>
                <c:pt idx="42">
                  <c:v>1.6998871372665175E-2</c:v>
                </c:pt>
                <c:pt idx="43">
                  <c:v>1.1754852964839239E-2</c:v>
                </c:pt>
                <c:pt idx="44">
                  <c:v>8.1234748667523612E-3</c:v>
                </c:pt>
                <c:pt idx="45">
                  <c:v>5.6110330770166592E-3</c:v>
                </c:pt>
                <c:pt idx="46">
                  <c:v>3.8735729222239201E-3</c:v>
                </c:pt>
                <c:pt idx="47">
                  <c:v>2.6732843500094261E-3</c:v>
                </c:pt>
                <c:pt idx="48">
                  <c:v>1.8445144372318959E-3</c:v>
                </c:pt>
                <c:pt idx="49">
                  <c:v>1.2724929009470605E-3</c:v>
                </c:pt>
                <c:pt idx="50">
                  <c:v>8.7767358380825015E-4</c:v>
                </c:pt>
                <c:pt idx="51">
                  <c:v>6.0430760292947187E-4</c:v>
                </c:pt>
                <c:pt idx="52">
                  <c:v>4.1591140225910285E-4</c:v>
                </c:pt>
                <c:pt idx="53">
                  <c:v>2.8643384864586273E-4</c:v>
                </c:pt>
                <c:pt idx="54">
                  <c:v>1.9675565527689832E-4</c:v>
                </c:pt>
                <c:pt idx="55">
                  <c:v>1.3544954138917277E-4</c:v>
                </c:pt>
                <c:pt idx="56">
                  <c:v>9.3551304378941877E-5</c:v>
                </c:pt>
                <c:pt idx="57">
                  <c:v>6.4402208786813939E-5</c:v>
                </c:pt>
                <c:pt idx="58">
                  <c:v>4.4521388039760564E-5</c:v>
                </c:pt>
                <c:pt idx="59">
                  <c:v>3.0266810182819634E-5</c:v>
                </c:pt>
                <c:pt idx="60">
                  <c:v>2.0086841172685313E-5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1-5B4B-B9CF-2072F23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18735"/>
        <c:axId val="1953595552"/>
      </c:lineChart>
      <c:catAx>
        <c:axId val="16868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595552"/>
        <c:crosses val="autoZero"/>
        <c:auto val="1"/>
        <c:lblAlgn val="ctr"/>
        <c:lblOffset val="100"/>
        <c:noMultiLvlLbl val="0"/>
      </c:catAx>
      <c:valAx>
        <c:axId val="19535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81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3'!$B$9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3'!$A$10:$A$70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3'!$B$10:$B$70</c:f>
              <c:numCache>
                <c:formatCode>0.000</c:formatCode>
                <c:ptCount val="61"/>
                <c:pt idx="0" formatCode="General">
                  <c:v>2578</c:v>
                </c:pt>
                <c:pt idx="1">
                  <c:v>4714.0296310276917</c:v>
                </c:pt>
                <c:pt idx="2">
                  <c:v>4712.6276258663347</c:v>
                </c:pt>
                <c:pt idx="3">
                  <c:v>4713.9589555661451</c:v>
                </c:pt>
                <c:pt idx="4">
                  <c:v>4713.9727139198976</c:v>
                </c:pt>
                <c:pt idx="5">
                  <c:v>4623.1302398088264</c:v>
                </c:pt>
                <c:pt idx="6">
                  <c:v>4668.8976478091399</c:v>
                </c:pt>
                <c:pt idx="7">
                  <c:v>4769.2161086019923</c:v>
                </c:pt>
                <c:pt idx="8">
                  <c:v>4649.749203412649</c:v>
                </c:pt>
                <c:pt idx="9">
                  <c:v>4668.3166128574658</c:v>
                </c:pt>
                <c:pt idx="10">
                  <c:v>4826.1698625315857</c:v>
                </c:pt>
                <c:pt idx="11">
                  <c:v>4727.8490716548004</c:v>
                </c:pt>
                <c:pt idx="12">
                  <c:v>4497.3042099165914</c:v>
                </c:pt>
                <c:pt idx="13">
                  <c:v>4425.8519827328491</c:v>
                </c:pt>
                <c:pt idx="14">
                  <c:v>4591.7388750341561</c:v>
                </c:pt>
                <c:pt idx="15">
                  <c:v>4878.3751288439589</c:v>
                </c:pt>
                <c:pt idx="16">
                  <c:v>5138.0567302695144</c:v>
                </c:pt>
                <c:pt idx="17">
                  <c:v>5281.0194902900676</c:v>
                </c:pt>
                <c:pt idx="18">
                  <c:v>5279.1875647782217</c:v>
                </c:pt>
                <c:pt idx="19">
                  <c:v>5142.7595981394425</c:v>
                </c:pt>
                <c:pt idx="20">
                  <c:v>4899.182351484118</c:v>
                </c:pt>
                <c:pt idx="21">
                  <c:v>4580.1910721688419</c:v>
                </c:pt>
                <c:pt idx="22">
                  <c:v>4215.2183282976684</c:v>
                </c:pt>
                <c:pt idx="23">
                  <c:v>3828.6941265866171</c:v>
                </c:pt>
                <c:pt idx="24">
                  <c:v>3439.4315706426592</c:v>
                </c:pt>
                <c:pt idx="25">
                  <c:v>3061.0325493475525</c:v>
                </c:pt>
                <c:pt idx="26">
                  <c:v>2702.6893731617624</c:v>
                </c:pt>
                <c:pt idx="27">
                  <c:v>2370.0723515810282</c:v>
                </c:pt>
                <c:pt idx="28">
                  <c:v>2066.1796992115169</c:v>
                </c:pt>
                <c:pt idx="29">
                  <c:v>1792.0481440024853</c:v>
                </c:pt>
                <c:pt idx="30">
                  <c:v>1547.3321629866832</c:v>
                </c:pt>
                <c:pt idx="31">
                  <c:v>1330.7700006289954</c:v>
                </c:pt>
                <c:pt idx="32">
                  <c:v>1140.5285330965719</c:v>
                </c:pt>
                <c:pt idx="33">
                  <c:v>974.45634861139933</c:v>
                </c:pt>
                <c:pt idx="34">
                  <c:v>830.27197554257373</c:v>
                </c:pt>
                <c:pt idx="35">
                  <c:v>705.67976520036746</c:v>
                </c:pt>
                <c:pt idx="36">
                  <c:v>598.46644478586131</c:v>
                </c:pt>
                <c:pt idx="37">
                  <c:v>506.5326582993514</c:v>
                </c:pt>
                <c:pt idx="38">
                  <c:v>427.95745042168494</c:v>
                </c:pt>
                <c:pt idx="39">
                  <c:v>360.99120114185621</c:v>
                </c:pt>
                <c:pt idx="40">
                  <c:v>304.07922870604341</c:v>
                </c:pt>
                <c:pt idx="41">
                  <c:v>255.79281030582979</c:v>
                </c:pt>
                <c:pt idx="42">
                  <c:v>214.91831308619228</c:v>
                </c:pt>
                <c:pt idx="43">
                  <c:v>180.3802665996775</c:v>
                </c:pt>
                <c:pt idx="44">
                  <c:v>151.24001673757436</c:v>
                </c:pt>
                <c:pt idx="45">
                  <c:v>126.70701818163266</c:v>
                </c:pt>
                <c:pt idx="46">
                  <c:v>106.04670161562645</c:v>
                </c:pt>
                <c:pt idx="47">
                  <c:v>88.676681085782604</c:v>
                </c:pt>
                <c:pt idx="48">
                  <c:v>74.131423720195983</c:v>
                </c:pt>
                <c:pt idx="49">
                  <c:v>61.929114870003708</c:v>
                </c:pt>
                <c:pt idx="50">
                  <c:v>51.659802933260181</c:v>
                </c:pt>
                <c:pt idx="51">
                  <c:v>43.045339486675957</c:v>
                </c:pt>
                <c:pt idx="52">
                  <c:v>36.013711334398252</c:v>
                </c:pt>
                <c:pt idx="53">
                  <c:v>29.941577841155997</c:v>
                </c:pt>
                <c:pt idx="54">
                  <c:v>25.189567218275059</c:v>
                </c:pt>
                <c:pt idx="55">
                  <c:v>20.965484530633145</c:v>
                </c:pt>
                <c:pt idx="56">
                  <c:v>17.497696802058066</c:v>
                </c:pt>
                <c:pt idx="57">
                  <c:v>14.728965184931443</c:v>
                </c:pt>
                <c:pt idx="58">
                  <c:v>11.98702948294552</c:v>
                </c:pt>
                <c:pt idx="59">
                  <c:v>10.000965969405245</c:v>
                </c:pt>
                <c:pt idx="60">
                  <c:v>7.8231733557253094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8B43-8302-21F24AE7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4096"/>
        <c:axId val="2006803984"/>
      </c:lineChart>
      <c:catAx>
        <c:axId val="2006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03984"/>
        <c:crosses val="autoZero"/>
        <c:auto val="1"/>
        <c:lblAlgn val="ctr"/>
        <c:lblOffset val="100"/>
        <c:noMultiLvlLbl val="0"/>
      </c:catAx>
      <c:valAx>
        <c:axId val="20068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3. Шок 3'!$I$9</c:f>
              <c:strCache>
                <c:ptCount val="1"/>
                <c:pt idx="0">
                  <c:v>𝐶𝐹(𝑡) /( 1+p)^t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3. Шок 3'!$A$10:$A$70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'Задача 3. Шок 3'!$I$10:$I$70</c:f>
              <c:numCache>
                <c:formatCode>0.000</c:formatCode>
                <c:ptCount val="61"/>
                <c:pt idx="1">
                  <c:v>355.77301796844517</c:v>
                </c:pt>
                <c:pt idx="2">
                  <c:v>1538.2325562221188</c:v>
                </c:pt>
                <c:pt idx="3">
                  <c:v>1182.1515324945001</c:v>
                </c:pt>
                <c:pt idx="4">
                  <c:v>909.80976257215457</c:v>
                </c:pt>
                <c:pt idx="5">
                  <c:v>718.632667926409</c:v>
                </c:pt>
                <c:pt idx="6">
                  <c:v>526.70649209499243</c:v>
                </c:pt>
                <c:pt idx="7">
                  <c:v>400.15098222413019</c:v>
                </c:pt>
                <c:pt idx="8">
                  <c:v>331.36971207880561</c:v>
                </c:pt>
                <c:pt idx="9">
                  <c:v>242.29116268011154</c:v>
                </c:pt>
                <c:pt idx="10">
                  <c:v>178.90105184761231</c:v>
                </c:pt>
                <c:pt idx="11">
                  <c:v>150.65839919473046</c:v>
                </c:pt>
                <c:pt idx="12">
                  <c:v>119.24125586394366</c:v>
                </c:pt>
                <c:pt idx="13">
                  <c:v>85.901695411344036</c:v>
                </c:pt>
                <c:pt idx="14">
                  <c:v>61.058969588242213</c:v>
                </c:pt>
                <c:pt idx="15">
                  <c:v>45.89696931402149</c:v>
                </c:pt>
                <c:pt idx="16">
                  <c:v>36.566146091074216</c:v>
                </c:pt>
                <c:pt idx="17">
                  <c:v>29.827304639274249</c:v>
                </c:pt>
                <c:pt idx="18">
                  <c:v>24.22824321942932</c:v>
                </c:pt>
                <c:pt idx="19">
                  <c:v>19.360083154518595</c:v>
                </c:pt>
                <c:pt idx="20">
                  <c:v>15.175758213397989</c:v>
                </c:pt>
                <c:pt idx="21">
                  <c:v>11.682266111239867</c:v>
                </c:pt>
                <c:pt idx="22">
                  <c:v>8.8518410908563414</c:v>
                </c:pt>
                <c:pt idx="23">
                  <c:v>6.6178398704809247</c:v>
                </c:pt>
                <c:pt idx="24">
                  <c:v>4.8923009105574744</c:v>
                </c:pt>
                <c:pt idx="25">
                  <c:v>3.5827449270397067</c:v>
                </c:pt>
                <c:pt idx="26">
                  <c:v>2.6030211487242365</c:v>
                </c:pt>
                <c:pt idx="27">
                  <c:v>1.8785983571276981</c:v>
                </c:pt>
                <c:pt idx="28">
                  <c:v>1.3480941180861359</c:v>
                </c:pt>
                <c:pt idx="29">
                  <c:v>0.96270763912083324</c:v>
                </c:pt>
                <c:pt idx="30">
                  <c:v>0.68462327642333975</c:v>
                </c:pt>
                <c:pt idx="31">
                  <c:v>0.48510367744625499</c:v>
                </c:pt>
                <c:pt idx="32">
                  <c:v>0.34264597144935055</c:v>
                </c:pt>
                <c:pt idx="33">
                  <c:v>0.24135451802888891</c:v>
                </c:pt>
                <c:pt idx="34">
                  <c:v>0.16959302172674454</c:v>
                </c:pt>
                <c:pt idx="35">
                  <c:v>0.11891288113081007</c:v>
                </c:pt>
                <c:pt idx="36">
                  <c:v>8.3219392287039104E-2</c:v>
                </c:pt>
                <c:pt idx="37">
                  <c:v>5.8142091238610749E-2</c:v>
                </c:pt>
                <c:pt idx="38">
                  <c:v>4.0560409641316394E-2</c:v>
                </c:pt>
                <c:pt idx="39">
                  <c:v>2.8257398710032768E-2</c:v>
                </c:pt>
                <c:pt idx="40">
                  <c:v>1.96627433218786E-2</c:v>
                </c:pt>
                <c:pt idx="41">
                  <c:v>1.3667864496717428E-2</c:v>
                </c:pt>
                <c:pt idx="42">
                  <c:v>9.4913666230232972E-3</c:v>
                </c:pt>
                <c:pt idx="43">
                  <c:v>6.5853589609620664E-3</c:v>
                </c:pt>
                <c:pt idx="44">
                  <c:v>4.5654863582677728E-3</c:v>
                </c:pt>
                <c:pt idx="45">
                  <c:v>3.1629525196130875E-3</c:v>
                </c:pt>
                <c:pt idx="46">
                  <c:v>2.189851796259544E-3</c:v>
                </c:pt>
                <c:pt idx="47">
                  <c:v>1.5150841371028732E-3</c:v>
                </c:pt>
                <c:pt idx="48">
                  <c:v>1.0477628210225332E-3</c:v>
                </c:pt>
                <c:pt idx="49">
                  <c:v>7.2431022620106649E-4</c:v>
                </c:pt>
                <c:pt idx="50">
                  <c:v>5.0032559250272866E-4</c:v>
                </c:pt>
                <c:pt idx="51">
                  <c:v>3.4531048204170282E-4</c:v>
                </c:pt>
                <c:pt idx="52">
                  <c:v>2.3861562742604351E-4</c:v>
                </c:pt>
                <c:pt idx="53">
                  <c:v>1.6462231443270856E-4</c:v>
                </c:pt>
                <c:pt idx="54">
                  <c:v>1.1396895424373524E-4</c:v>
                </c:pt>
                <c:pt idx="55">
                  <c:v>7.8724520338487034E-5</c:v>
                </c:pt>
                <c:pt idx="56">
                  <c:v>5.433409506428736E-5</c:v>
                </c:pt>
                <c:pt idx="57">
                  <c:v>3.7660848738820451E-5</c:v>
                </c:pt>
                <c:pt idx="58">
                  <c:v>2.573781155130317E-5</c:v>
                </c:pt>
                <c:pt idx="59">
                  <c:v>1.7705238513041407E-5</c:v>
                </c:pt>
                <c:pt idx="60">
                  <c:v>1.1850369980956826E-5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F-3E41-92A0-792FCB5E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96544"/>
        <c:axId val="490832447"/>
      </c:lineChart>
      <c:catAx>
        <c:axId val="15377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832447"/>
        <c:crosses val="autoZero"/>
        <c:auto val="1"/>
        <c:lblAlgn val="ctr"/>
        <c:lblOffset val="100"/>
        <c:noMultiLvlLbl val="0"/>
      </c:catAx>
      <c:valAx>
        <c:axId val="4908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7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'!$B$16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5 '!$A$17:$A$65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'Задача 5 '!$B$17:$B$65</c:f>
              <c:numCache>
                <c:formatCode>General</c:formatCode>
                <c:ptCount val="49"/>
                <c:pt idx="0">
                  <c:v>2736</c:v>
                </c:pt>
                <c:pt idx="1">
                  <c:v>2726.7530656019703</c:v>
                </c:pt>
                <c:pt idx="2">
                  <c:v>2714.7691349692795</c:v>
                </c:pt>
                <c:pt idx="3">
                  <c:v>2702.3926451722955</c:v>
                </c:pt>
                <c:pt idx="4">
                  <c:v>2692.7963758746782</c:v>
                </c:pt>
                <c:pt idx="5">
                  <c:v>2681.3662730209312</c:v>
                </c:pt>
                <c:pt idx="6">
                  <c:v>2671.8092117227807</c:v>
                </c:pt>
                <c:pt idx="7">
                  <c:v>2662.899086494238</c:v>
                </c:pt>
                <c:pt idx="8">
                  <c:v>2655.6773938434881</c:v>
                </c:pt>
                <c:pt idx="9">
                  <c:v>2648.952586210642</c:v>
                </c:pt>
                <c:pt idx="10">
                  <c:v>2640.8297792030844</c:v>
                </c:pt>
                <c:pt idx="11">
                  <c:v>2632.8961998508403</c:v>
                </c:pt>
                <c:pt idx="12">
                  <c:v>2625.092193670399</c:v>
                </c:pt>
                <c:pt idx="13">
                  <c:v>2615.9148539615185</c:v>
                </c:pt>
                <c:pt idx="14">
                  <c:v>2606.5750723625265</c:v>
                </c:pt>
                <c:pt idx="15">
                  <c:v>2597.9399791449373</c:v>
                </c:pt>
                <c:pt idx="16">
                  <c:v>2590.4363832399199</c:v>
                </c:pt>
                <c:pt idx="17">
                  <c:v>2585.4095394990518</c:v>
                </c:pt>
                <c:pt idx="18">
                  <c:v>2579.1527007839509</c:v>
                </c:pt>
                <c:pt idx="19">
                  <c:v>2573.3908726492782</c:v>
                </c:pt>
                <c:pt idx="20">
                  <c:v>2567.9567767744361</c:v>
                </c:pt>
                <c:pt idx="21">
                  <c:v>2562.0239138551124</c:v>
                </c:pt>
                <c:pt idx="22">
                  <c:v>2556.2288551405527</c:v>
                </c:pt>
                <c:pt idx="23">
                  <c:v>2549.6276849613532</c:v>
                </c:pt>
                <c:pt idx="24">
                  <c:v>2542.761190279748</c:v>
                </c:pt>
                <c:pt idx="25">
                  <c:v>2536.5549839974788</c:v>
                </c:pt>
                <c:pt idx="26">
                  <c:v>2530.607740837454</c:v>
                </c:pt>
                <c:pt idx="27">
                  <c:v>2524.2674753758251</c:v>
                </c:pt>
                <c:pt idx="28">
                  <c:v>2518.514737673388</c:v>
                </c:pt>
                <c:pt idx="29">
                  <c:v>2513.4424503345199</c:v>
                </c:pt>
                <c:pt idx="30">
                  <c:v>2508.5939115124147</c:v>
                </c:pt>
                <c:pt idx="31">
                  <c:v>2504.4655866445951</c:v>
                </c:pt>
                <c:pt idx="32">
                  <c:v>2500.7731362770919</c:v>
                </c:pt>
                <c:pt idx="33">
                  <c:v>2497.0411766189163</c:v>
                </c:pt>
                <c:pt idx="34">
                  <c:v>2494.4254209372307</c:v>
                </c:pt>
                <c:pt idx="35">
                  <c:v>2490.8737480213167</c:v>
                </c:pt>
                <c:pt idx="36">
                  <c:v>2487.7052022050466</c:v>
                </c:pt>
                <c:pt idx="37">
                  <c:v>2484.3452129762477</c:v>
                </c:pt>
                <c:pt idx="38">
                  <c:v>2481.0385824750138</c:v>
                </c:pt>
                <c:pt idx="39">
                  <c:v>2477.9960188280215</c:v>
                </c:pt>
                <c:pt idx="40">
                  <c:v>2475.0663782114389</c:v>
                </c:pt>
                <c:pt idx="41">
                  <c:v>2472.668829809314</c:v>
                </c:pt>
                <c:pt idx="42">
                  <c:v>2470.5959655063052</c:v>
                </c:pt>
                <c:pt idx="43">
                  <c:v>2468.7587320664179</c:v>
                </c:pt>
                <c:pt idx="44">
                  <c:v>2467.495980722148</c:v>
                </c:pt>
                <c:pt idx="45">
                  <c:v>2467.2539190774719</c:v>
                </c:pt>
                <c:pt idx="46">
                  <c:v>2467.1952949817191</c:v>
                </c:pt>
                <c:pt idx="47">
                  <c:v>2467.2810006819259</c:v>
                </c:pt>
                <c:pt idx="48">
                  <c:v>2466.9494041481239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6-4849-8562-6D96ADC8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96080"/>
        <c:axId val="1535697728"/>
      </c:lineChart>
      <c:catAx>
        <c:axId val="1535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697728"/>
        <c:crosses val="autoZero"/>
        <c:auto val="1"/>
        <c:lblAlgn val="ctr"/>
        <c:lblOffset val="100"/>
        <c:noMultiLvlLbl val="0"/>
      </c:catAx>
      <c:valAx>
        <c:axId val="15356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44450</xdr:colOff>
      <xdr:row>15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150E17-8578-5448-8DE7-A084AE636EB5}"/>
            </a:ext>
          </a:extLst>
        </xdr:cNvPr>
        <xdr:cNvSpPr txBox="1"/>
      </xdr:nvSpPr>
      <xdr:spPr>
        <a:xfrm>
          <a:off x="82994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524932</xdr:colOff>
      <xdr:row>8</xdr:row>
      <xdr:rowOff>194733</xdr:rowOff>
    </xdr:from>
    <xdr:to>
      <xdr:col>17</xdr:col>
      <xdr:colOff>677332</xdr:colOff>
      <xdr:row>31</xdr:row>
      <xdr:rowOff>118533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5D4171-CCDE-3D40-89C9-DA4DC903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575734</xdr:colOff>
      <xdr:row>36</xdr:row>
      <xdr:rowOff>110066</xdr:rowOff>
    </xdr:from>
    <xdr:to>
      <xdr:col>18</xdr:col>
      <xdr:colOff>16934</xdr:colOff>
      <xdr:row>54</xdr:row>
      <xdr:rowOff>118533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1DE860-B10B-934F-9490-BD9C9561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44450</xdr:colOff>
      <xdr:row>15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703737-E867-334E-A26F-A8D49731E8EF}"/>
            </a:ext>
          </a:extLst>
        </xdr:cNvPr>
        <xdr:cNvSpPr txBox="1"/>
      </xdr:nvSpPr>
      <xdr:spPr>
        <a:xfrm>
          <a:off x="84772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460910</xdr:colOff>
      <xdr:row>31</xdr:row>
      <xdr:rowOff>83903</xdr:rowOff>
    </xdr:from>
    <xdr:to>
      <xdr:col>17</xdr:col>
      <xdr:colOff>656404</xdr:colOff>
      <xdr:row>51</xdr:row>
      <xdr:rowOff>71347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405DD5-73E1-9640-BB5B-EEA42954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503720</xdr:colOff>
      <xdr:row>53</xdr:row>
      <xdr:rowOff>26826</xdr:rowOff>
    </xdr:from>
    <xdr:to>
      <xdr:col>17</xdr:col>
      <xdr:colOff>513708</xdr:colOff>
      <xdr:row>73</xdr:row>
      <xdr:rowOff>71347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5900DE-1ABF-6D4E-A7B1-FB944BA20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44450</xdr:colOff>
      <xdr:row>15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30DF9-9635-C541-AA3D-92FF20ABBC3C}"/>
            </a:ext>
          </a:extLst>
        </xdr:cNvPr>
        <xdr:cNvSpPr txBox="1"/>
      </xdr:nvSpPr>
      <xdr:spPr>
        <a:xfrm>
          <a:off x="84772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674954</xdr:colOff>
      <xdr:row>26</xdr:row>
      <xdr:rowOff>83906</xdr:rowOff>
    </xdr:from>
    <xdr:to>
      <xdr:col>18</xdr:col>
      <xdr:colOff>14269</xdr:colOff>
      <xdr:row>48</xdr:row>
      <xdr:rowOff>185506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9551F0-05FF-DE48-BF6D-F0A3EDD8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646416</xdr:colOff>
      <xdr:row>51</xdr:row>
      <xdr:rowOff>12557</xdr:rowOff>
    </xdr:from>
    <xdr:to>
      <xdr:col>18</xdr:col>
      <xdr:colOff>0</xdr:colOff>
      <xdr:row>71</xdr:row>
      <xdr:rowOff>142697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2815CA-F4AD-4946-B6CD-74EF9A98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44450</xdr:colOff>
      <xdr:row>15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90DAEE-792F-4246-A5A0-3BB97C8EDF5D}"/>
            </a:ext>
          </a:extLst>
        </xdr:cNvPr>
        <xdr:cNvSpPr txBox="1"/>
      </xdr:nvSpPr>
      <xdr:spPr>
        <a:xfrm>
          <a:off x="84772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389561</xdr:colOff>
      <xdr:row>23</xdr:row>
      <xdr:rowOff>171236</xdr:rowOff>
    </xdr:from>
    <xdr:to>
      <xdr:col>17</xdr:col>
      <xdr:colOff>542247</xdr:colOff>
      <xdr:row>45</xdr:row>
      <xdr:rowOff>87331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7520CF-54DC-D04C-ACB5-59F5986B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385281</xdr:colOff>
      <xdr:row>48</xdr:row>
      <xdr:rowOff>198062</xdr:rowOff>
    </xdr:from>
    <xdr:to>
      <xdr:col>17</xdr:col>
      <xdr:colOff>642134</xdr:colOff>
      <xdr:row>68</xdr:row>
      <xdr:rowOff>99888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4EE96-AE6C-FC4E-AC5B-816FB22F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683845</xdr:colOff>
      <xdr:row>16</xdr:row>
      <xdr:rowOff>39077</xdr:rowOff>
    </xdr:from>
    <xdr:to>
      <xdr:col>16</xdr:col>
      <xdr:colOff>338667</xdr:colOff>
      <xdr:row>31</xdr:row>
      <xdr:rowOff>16932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35226E-2873-0A4C-860D-C9C702BE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677333</xdr:colOff>
      <xdr:row>32</xdr:row>
      <xdr:rowOff>199293</xdr:rowOff>
    </xdr:from>
    <xdr:to>
      <xdr:col>16</xdr:col>
      <xdr:colOff>660400</xdr:colOff>
      <xdr:row>49</xdr:row>
      <xdr:rowOff>84666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7648FA-E2D6-524F-897F-6A605DD4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812799</xdr:colOff>
      <xdr:row>51</xdr:row>
      <xdr:rowOff>101600</xdr:rowOff>
    </xdr:from>
    <xdr:to>
      <xdr:col>16</xdr:col>
      <xdr:colOff>728133</xdr:colOff>
      <xdr:row>67</xdr:row>
      <xdr:rowOff>16933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19E69E2-24F7-F94D-B464-B8F3C0A9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694267</xdr:colOff>
      <xdr:row>74</xdr:row>
      <xdr:rowOff>143934</xdr:rowOff>
    </xdr:from>
    <xdr:to>
      <xdr:col>15</xdr:col>
      <xdr:colOff>287867</xdr:colOff>
      <xdr:row>88</xdr:row>
      <xdr:rowOff>42334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F4F6670-7E24-3E45-846E-E2D8F99A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795867</xdr:colOff>
      <xdr:row>90</xdr:row>
      <xdr:rowOff>127000</xdr:rowOff>
    </xdr:from>
    <xdr:to>
      <xdr:col>15</xdr:col>
      <xdr:colOff>389467</xdr:colOff>
      <xdr:row>104</xdr:row>
      <xdr:rowOff>25400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40C69B9-B17E-6347-A82F-85AF3E0A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16934</xdr:colOff>
      <xdr:row>105</xdr:row>
      <xdr:rowOff>127000</xdr:rowOff>
    </xdr:from>
    <xdr:to>
      <xdr:col>15</xdr:col>
      <xdr:colOff>440267</xdr:colOff>
      <xdr:row>119</xdr:row>
      <xdr:rowOff>25400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8460B73-51FB-8C41-8D2C-06E132F28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440267</xdr:colOff>
      <xdr:row>130</xdr:row>
      <xdr:rowOff>59267</xdr:rowOff>
    </xdr:from>
    <xdr:to>
      <xdr:col>15</xdr:col>
      <xdr:colOff>33867</xdr:colOff>
      <xdr:row>143</xdr:row>
      <xdr:rowOff>160867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A755859-AF6F-354A-B2CD-8DB93E17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389466</xdr:colOff>
      <xdr:row>146</xdr:row>
      <xdr:rowOff>25401</xdr:rowOff>
    </xdr:from>
    <xdr:to>
      <xdr:col>14</xdr:col>
      <xdr:colOff>812799</xdr:colOff>
      <xdr:row>159</xdr:row>
      <xdr:rowOff>127001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6A62F2B-3F33-1B4B-B84F-9DCB97F75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372533</xdr:colOff>
      <xdr:row>162</xdr:row>
      <xdr:rowOff>8467</xdr:rowOff>
    </xdr:from>
    <xdr:to>
      <xdr:col>14</xdr:col>
      <xdr:colOff>795866</xdr:colOff>
      <xdr:row>175</xdr:row>
      <xdr:rowOff>110067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235E1761-09F1-4A4D-BAB9-6D96D86F7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491066</xdr:colOff>
      <xdr:row>184</xdr:row>
      <xdr:rowOff>93133</xdr:rowOff>
    </xdr:from>
    <xdr:to>
      <xdr:col>15</xdr:col>
      <xdr:colOff>84666</xdr:colOff>
      <xdr:row>197</xdr:row>
      <xdr:rowOff>194733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86CD9F5-EA16-314D-A7FF-38773625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558800</xdr:colOff>
      <xdr:row>200</xdr:row>
      <xdr:rowOff>143934</xdr:rowOff>
    </xdr:from>
    <xdr:to>
      <xdr:col>15</xdr:col>
      <xdr:colOff>152400</xdr:colOff>
      <xdr:row>214</xdr:row>
      <xdr:rowOff>42334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C5594C15-E7FF-D247-B2A1-FBD5A732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524933</xdr:colOff>
      <xdr:row>216</xdr:row>
      <xdr:rowOff>127000</xdr:rowOff>
    </xdr:from>
    <xdr:to>
      <xdr:col>15</xdr:col>
      <xdr:colOff>118533</xdr:colOff>
      <xdr:row>230</xdr:row>
      <xdr:rowOff>25400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2981933-4350-284D-9C62-71088741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355600</xdr:colOff>
      <xdr:row>240</xdr:row>
      <xdr:rowOff>143933</xdr:rowOff>
    </xdr:from>
    <xdr:to>
      <xdr:col>14</xdr:col>
      <xdr:colOff>778933</xdr:colOff>
      <xdr:row>254</xdr:row>
      <xdr:rowOff>42333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28E27DB-CE98-8B41-B3AB-ED2C9DD5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389466</xdr:colOff>
      <xdr:row>255</xdr:row>
      <xdr:rowOff>76200</xdr:rowOff>
    </xdr:from>
    <xdr:to>
      <xdr:col>14</xdr:col>
      <xdr:colOff>812799</xdr:colOff>
      <xdr:row>268</xdr:row>
      <xdr:rowOff>177800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4B480F92-5E52-2148-AA85-87EEA81A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457199</xdr:colOff>
      <xdr:row>271</xdr:row>
      <xdr:rowOff>110067</xdr:rowOff>
    </xdr:from>
    <xdr:to>
      <xdr:col>15</xdr:col>
      <xdr:colOff>50799</xdr:colOff>
      <xdr:row>285</xdr:row>
      <xdr:rowOff>8467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B347C7AD-481E-EE4B-B19C-6DAD329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1C6B-FF7E-F14B-BBD4-89A30FE7B0FF}">
  <dimension ref="A1:I71"/>
  <sheetViews>
    <sheetView topLeftCell="A18" zoomScale="75" workbookViewId="0">
      <selection activeCell="I71" sqref="I71"/>
    </sheetView>
  </sheetViews>
  <sheetFormatPr baseColWidth="10" defaultRowHeight="16"/>
  <cols>
    <col min="9" max="9" width="13.1640625" bestFit="1" customWidth="1"/>
  </cols>
  <sheetData>
    <row r="1" spans="1:9">
      <c r="A1">
        <v>25</v>
      </c>
      <c r="B1">
        <v>16</v>
      </c>
      <c r="C1">
        <v>3</v>
      </c>
    </row>
    <row r="2" spans="1:9">
      <c r="A2">
        <v>6</v>
      </c>
      <c r="B2">
        <v>13</v>
      </c>
      <c r="C2">
        <v>13</v>
      </c>
    </row>
    <row r="3" spans="1:9">
      <c r="A3">
        <v>18</v>
      </c>
      <c r="B3">
        <v>6</v>
      </c>
      <c r="C3">
        <v>1</v>
      </c>
    </row>
    <row r="9" spans="1:9">
      <c r="A9" t="s">
        <v>25</v>
      </c>
      <c r="B9" t="s">
        <v>0</v>
      </c>
      <c r="C9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>
      <c r="A10">
        <v>0</v>
      </c>
      <c r="B10">
        <f>100*A1+10*A2+A3</f>
        <v>2578</v>
      </c>
    </row>
    <row r="11" spans="1:9">
      <c r="A11">
        <v>1</v>
      </c>
      <c r="B11" s="2">
        <v>6279.0526155234857</v>
      </c>
      <c r="C11" s="2">
        <f>B11-B10</f>
        <v>3701.0526155234857</v>
      </c>
      <c r="D11" s="2">
        <f>1/(5+$C$1)</f>
        <v>0.125</v>
      </c>
      <c r="E11" s="2">
        <f>C11+D11*B11</f>
        <v>4485.9341924639211</v>
      </c>
      <c r="F11" s="2">
        <f>$A$1*B11^(0.6)</f>
        <v>4749.8126743735629</v>
      </c>
      <c r="G11" s="2">
        <f>1/(5+$C$2)*F11</f>
        <v>263.87848190964235</v>
      </c>
      <c r="H11" s="2">
        <f>F11-E11-G11</f>
        <v>-5.6843418860808015E-13</v>
      </c>
      <c r="I11" s="2">
        <f>H11/(1+0.3)^A11</f>
        <v>-4.3725706816006161E-13</v>
      </c>
    </row>
    <row r="12" spans="1:9">
      <c r="A12">
        <v>2</v>
      </c>
      <c r="B12" s="2">
        <v>10005.301973282119</v>
      </c>
      <c r="C12" s="2">
        <f t="shared" ref="C12:C70" si="0">B12-B11</f>
        <v>3726.2493577586338</v>
      </c>
      <c r="D12" s="2">
        <f t="shared" ref="D12:D70" si="1">1/(5+$C$1)</f>
        <v>0.125</v>
      </c>
      <c r="E12" s="2">
        <f t="shared" ref="E12:E70" si="2">C12+D12*B12</f>
        <v>4976.9121044188987</v>
      </c>
      <c r="F12" s="2">
        <f t="shared" ref="F12:F69" si="3">$A$1*B12^(0.6)</f>
        <v>6281.7135602041617</v>
      </c>
      <c r="G12" s="2">
        <f t="shared" ref="G12:G70" si="4">1/(5+$C$2)*F12</f>
        <v>348.98408667800896</v>
      </c>
      <c r="H12" s="2">
        <f t="shared" ref="H12:H70" si="5">F12-E12-G12</f>
        <v>955.81736910725408</v>
      </c>
      <c r="I12" s="2">
        <f>H12/(1+0.3)^A12</f>
        <v>565.57240775577156</v>
      </c>
    </row>
    <row r="13" spans="1:9">
      <c r="A13">
        <v>3</v>
      </c>
      <c r="B13" s="2">
        <v>10010.808450778692</v>
      </c>
      <c r="C13" s="2">
        <f t="shared" si="0"/>
        <v>5.5064774965721881</v>
      </c>
      <c r="D13" s="2">
        <f t="shared" si="1"/>
        <v>0.125</v>
      </c>
      <c r="E13" s="2">
        <f t="shared" si="2"/>
        <v>1256.8575338439086</v>
      </c>
      <c r="F13" s="2">
        <f t="shared" si="3"/>
        <v>6283.7876390108195</v>
      </c>
      <c r="G13" s="2">
        <f t="shared" si="4"/>
        <v>349.09931327837882</v>
      </c>
      <c r="H13" s="2">
        <f t="shared" si="5"/>
        <v>4677.8307918885321</v>
      </c>
      <c r="I13" s="2">
        <f t="shared" ref="I12:I70" si="6">H13/(1+0.3)^A13</f>
        <v>2129.190164719404</v>
      </c>
    </row>
    <row r="14" spans="1:9">
      <c r="A14">
        <v>4</v>
      </c>
      <c r="B14" s="2">
        <v>10017.154478322018</v>
      </c>
      <c r="C14" s="2">
        <f t="shared" si="0"/>
        <v>6.3460275433262723</v>
      </c>
      <c r="D14" s="2">
        <f t="shared" si="1"/>
        <v>0.125</v>
      </c>
      <c r="E14" s="2">
        <f t="shared" si="2"/>
        <v>1258.4903373335785</v>
      </c>
      <c r="F14" s="2">
        <f t="shared" si="3"/>
        <v>6286.1773781832526</v>
      </c>
      <c r="G14" s="2">
        <f t="shared" si="4"/>
        <v>349.23207656573624</v>
      </c>
      <c r="H14" s="2">
        <f t="shared" si="5"/>
        <v>4678.4549642839384</v>
      </c>
      <c r="I14" s="2">
        <f t="shared" si="6"/>
        <v>1638.0571283512263</v>
      </c>
    </row>
    <row r="15" spans="1:9">
      <c r="A15">
        <v>5</v>
      </c>
      <c r="B15" s="2">
        <v>10033.718217452682</v>
      </c>
      <c r="C15" s="2">
        <f t="shared" si="0"/>
        <v>16.563739130664544</v>
      </c>
      <c r="D15" s="2">
        <f t="shared" si="1"/>
        <v>0.125</v>
      </c>
      <c r="E15" s="2">
        <f t="shared" si="2"/>
        <v>1270.7785163122498</v>
      </c>
      <c r="F15" s="2">
        <f t="shared" si="3"/>
        <v>6292.4119747367286</v>
      </c>
      <c r="G15" s="2">
        <f t="shared" si="4"/>
        <v>349.57844304092936</v>
      </c>
      <c r="H15" s="2">
        <f t="shared" si="5"/>
        <v>4672.0550153835493</v>
      </c>
      <c r="I15" s="2">
        <f t="shared" si="6"/>
        <v>1258.320252572375</v>
      </c>
    </row>
    <row r="16" spans="1:9">
      <c r="A16">
        <v>6</v>
      </c>
      <c r="B16" s="2">
        <v>9925.6404959360571</v>
      </c>
      <c r="C16" s="2">
        <f t="shared" si="0"/>
        <v>-108.07772151662539</v>
      </c>
      <c r="D16" s="2">
        <f t="shared" si="1"/>
        <v>0.125</v>
      </c>
      <c r="E16" s="2">
        <f t="shared" si="2"/>
        <v>1132.6273404753817</v>
      </c>
      <c r="F16" s="2">
        <f t="shared" si="3"/>
        <v>6251.6568719479783</v>
      </c>
      <c r="G16" s="2">
        <f t="shared" si="4"/>
        <v>347.31427066377654</v>
      </c>
      <c r="H16" s="2">
        <f t="shared" si="5"/>
        <v>4771.7152608088199</v>
      </c>
      <c r="I16" s="2">
        <f t="shared" si="6"/>
        <v>988.58588786273049</v>
      </c>
    </row>
    <row r="17" spans="1:9">
      <c r="A17">
        <v>7</v>
      </c>
      <c r="B17" s="2">
        <v>9987.7083876473698</v>
      </c>
      <c r="C17" s="2">
        <f t="shared" si="0"/>
        <v>62.067891711312768</v>
      </c>
      <c r="D17" s="2">
        <f t="shared" si="1"/>
        <v>0.125</v>
      </c>
      <c r="E17" s="2">
        <f t="shared" si="2"/>
        <v>1310.531440167234</v>
      </c>
      <c r="F17" s="2">
        <f t="shared" si="3"/>
        <v>6275.0836694613654</v>
      </c>
      <c r="G17" s="2">
        <f t="shared" si="4"/>
        <v>348.61575941452026</v>
      </c>
      <c r="H17" s="2">
        <f t="shared" si="5"/>
        <v>4615.9364698796107</v>
      </c>
      <c r="I17" s="2">
        <f t="shared" si="6"/>
        <v>735.62479092208798</v>
      </c>
    </row>
    <row r="18" spans="1:9">
      <c r="A18">
        <v>8</v>
      </c>
      <c r="B18" s="2">
        <v>9743.0215223492651</v>
      </c>
      <c r="C18" s="2">
        <f t="shared" si="0"/>
        <v>-244.68686529810475</v>
      </c>
      <c r="D18" s="2">
        <f t="shared" si="1"/>
        <v>0.125</v>
      </c>
      <c r="E18" s="2">
        <f t="shared" si="2"/>
        <v>973.19082499555338</v>
      </c>
      <c r="F18" s="2">
        <f t="shared" si="3"/>
        <v>6182.3872651818356</v>
      </c>
      <c r="G18" s="2">
        <f t="shared" si="4"/>
        <v>343.46595917676865</v>
      </c>
      <c r="H18" s="2">
        <f t="shared" si="5"/>
        <v>4865.7304810095138</v>
      </c>
      <c r="I18" s="2">
        <f t="shared" si="6"/>
        <v>596.48734021499627</v>
      </c>
    </row>
    <row r="19" spans="1:9">
      <c r="A19">
        <v>9</v>
      </c>
      <c r="B19" s="2">
        <v>10093.172793159056</v>
      </c>
      <c r="C19" s="2">
        <f t="shared" si="0"/>
        <v>350.15127080979073</v>
      </c>
      <c r="D19" s="2">
        <f t="shared" si="1"/>
        <v>0.125</v>
      </c>
      <c r="E19" s="2">
        <f t="shared" si="2"/>
        <v>1611.7978699546727</v>
      </c>
      <c r="F19" s="2">
        <f t="shared" si="3"/>
        <v>6314.7568645404463</v>
      </c>
      <c r="G19" s="2">
        <f t="shared" si="4"/>
        <v>350.81982580780254</v>
      </c>
      <c r="H19" s="2">
        <f t="shared" si="5"/>
        <v>4352.1391687779706</v>
      </c>
      <c r="I19" s="2">
        <f t="shared" si="6"/>
        <v>410.40496261981997</v>
      </c>
    </row>
    <row r="20" spans="1:9">
      <c r="A20">
        <v>10</v>
      </c>
      <c r="B20" s="2">
        <v>10311.136238266581</v>
      </c>
      <c r="C20" s="2">
        <f t="shared" si="0"/>
        <v>217.96344510752533</v>
      </c>
      <c r="D20" s="2">
        <f t="shared" si="1"/>
        <v>0.125</v>
      </c>
      <c r="E20" s="2">
        <f t="shared" si="2"/>
        <v>1506.855474890848</v>
      </c>
      <c r="F20" s="2">
        <f t="shared" si="3"/>
        <v>6396.2278162474304</v>
      </c>
      <c r="G20" s="2">
        <f t="shared" si="4"/>
        <v>355.34598979152389</v>
      </c>
      <c r="H20" s="2">
        <f t="shared" si="5"/>
        <v>4534.0263515650586</v>
      </c>
      <c r="I20" s="2">
        <f t="shared" si="6"/>
        <v>328.88988489234993</v>
      </c>
    </row>
    <row r="21" spans="1:9">
      <c r="A21">
        <v>11</v>
      </c>
      <c r="B21" s="2">
        <v>10106.605435739482</v>
      </c>
      <c r="C21" s="2">
        <f t="shared" si="0"/>
        <v>-204.53080252709879</v>
      </c>
      <c r="D21" s="2">
        <f t="shared" si="1"/>
        <v>0.125</v>
      </c>
      <c r="E21" s="2">
        <f t="shared" si="2"/>
        <v>1058.7948769403365</v>
      </c>
      <c r="F21" s="2">
        <f t="shared" si="3"/>
        <v>6319.7979736078178</v>
      </c>
      <c r="G21" s="2">
        <f t="shared" si="4"/>
        <v>351.09988742265654</v>
      </c>
      <c r="H21" s="2">
        <f t="shared" si="5"/>
        <v>4909.9032092448251</v>
      </c>
      <c r="I21" s="2">
        <f t="shared" si="6"/>
        <v>273.96561298762055</v>
      </c>
    </row>
    <row r="22" spans="1:9">
      <c r="A22">
        <v>12</v>
      </c>
      <c r="B22" s="2">
        <v>9887.7493236299451</v>
      </c>
      <c r="C22" s="2">
        <f t="shared" si="0"/>
        <v>-218.85611210953721</v>
      </c>
      <c r="D22" s="2">
        <f t="shared" si="1"/>
        <v>0.125</v>
      </c>
      <c r="E22" s="2">
        <f t="shared" si="2"/>
        <v>1017.1125533442059</v>
      </c>
      <c r="F22" s="2">
        <f t="shared" si="3"/>
        <v>6237.3264844530622</v>
      </c>
      <c r="G22" s="2">
        <f t="shared" si="4"/>
        <v>346.51813802517012</v>
      </c>
      <c r="H22" s="2">
        <f t="shared" si="5"/>
        <v>4873.6957930836861</v>
      </c>
      <c r="I22" s="2">
        <f t="shared" si="6"/>
        <v>209.18868514137725</v>
      </c>
    </row>
    <row r="23" spans="1:9">
      <c r="A23">
        <v>13</v>
      </c>
      <c r="B23" s="2">
        <v>10034.461590067594</v>
      </c>
      <c r="C23" s="2">
        <f t="shared" si="0"/>
        <v>146.7122664376493</v>
      </c>
      <c r="D23" s="2">
        <f t="shared" si="1"/>
        <v>0.125</v>
      </c>
      <c r="E23" s="2">
        <f t="shared" si="2"/>
        <v>1401.0199651960986</v>
      </c>
      <c r="F23" s="2">
        <f t="shared" si="3"/>
        <v>6292.6916838535935</v>
      </c>
      <c r="G23" s="2">
        <f t="shared" si="4"/>
        <v>349.59398243631074</v>
      </c>
      <c r="H23" s="2">
        <f t="shared" si="5"/>
        <v>4542.0777362211848</v>
      </c>
      <c r="I23" s="2">
        <f t="shared" si="6"/>
        <v>149.96536979633572</v>
      </c>
    </row>
    <row r="24" spans="1:9">
      <c r="A24">
        <v>14</v>
      </c>
      <c r="B24" s="2">
        <v>10501.884941075728</v>
      </c>
      <c r="C24" s="2">
        <f t="shared" si="0"/>
        <v>467.42335100813398</v>
      </c>
      <c r="D24" s="2">
        <f t="shared" si="1"/>
        <v>0.125</v>
      </c>
      <c r="E24" s="2">
        <f t="shared" si="2"/>
        <v>1780.1589686426</v>
      </c>
      <c r="F24" s="2">
        <f t="shared" si="3"/>
        <v>6466.9627913217664</v>
      </c>
      <c r="G24" s="2">
        <f t="shared" si="4"/>
        <v>359.27571062898699</v>
      </c>
      <c r="H24" s="2">
        <f t="shared" si="5"/>
        <v>4327.5281120501795</v>
      </c>
      <c r="I24" s="2">
        <f t="shared" si="6"/>
        <v>109.90892635430879</v>
      </c>
    </row>
    <row r="25" spans="1:9">
      <c r="A25">
        <v>15</v>
      </c>
      <c r="B25" s="2">
        <v>11014.778194494935</v>
      </c>
      <c r="C25" s="2">
        <f t="shared" si="0"/>
        <v>512.8932534192063</v>
      </c>
      <c r="D25" s="2">
        <f t="shared" si="1"/>
        <v>0.125</v>
      </c>
      <c r="E25" s="2">
        <f t="shared" si="2"/>
        <v>1889.7405277310731</v>
      </c>
      <c r="F25" s="2">
        <f t="shared" si="3"/>
        <v>6654.653732405568</v>
      </c>
      <c r="G25" s="2">
        <f t="shared" si="4"/>
        <v>369.70298513364264</v>
      </c>
      <c r="H25" s="2">
        <f t="shared" si="5"/>
        <v>4395.2102195408515</v>
      </c>
      <c r="I25" s="2">
        <f t="shared" si="6"/>
        <v>85.867608450846191</v>
      </c>
    </row>
    <row r="26" spans="1:9">
      <c r="A26">
        <v>16</v>
      </c>
      <c r="B26" s="2">
        <v>11345.024919777756</v>
      </c>
      <c r="C26" s="2">
        <f t="shared" si="0"/>
        <v>330.24672528282099</v>
      </c>
      <c r="D26" s="2">
        <f t="shared" si="1"/>
        <v>0.125</v>
      </c>
      <c r="E26" s="2">
        <f t="shared" si="2"/>
        <v>1748.3748402550405</v>
      </c>
      <c r="F26" s="2">
        <f t="shared" si="3"/>
        <v>6773.6582450327487</v>
      </c>
      <c r="G26" s="2">
        <f t="shared" si="4"/>
        <v>376.31434694626381</v>
      </c>
      <c r="H26" s="2">
        <f t="shared" si="5"/>
        <v>4648.9690578314448</v>
      </c>
      <c r="I26" s="2">
        <f t="shared" si="6"/>
        <v>69.865539778729001</v>
      </c>
    </row>
    <row r="27" spans="1:9">
      <c r="A27">
        <v>17</v>
      </c>
      <c r="B27" s="2">
        <v>11392.253630216317</v>
      </c>
      <c r="C27" s="2">
        <f t="shared" si="0"/>
        <v>47.228710438561393</v>
      </c>
      <c r="D27" s="2">
        <f t="shared" si="1"/>
        <v>0.125</v>
      </c>
      <c r="E27" s="2">
        <f t="shared" si="2"/>
        <v>1471.260414215601</v>
      </c>
      <c r="F27" s="2">
        <f t="shared" si="3"/>
        <v>6790.56320422727</v>
      </c>
      <c r="G27" s="2">
        <f t="shared" si="4"/>
        <v>377.25351134595945</v>
      </c>
      <c r="H27" s="2">
        <f t="shared" si="5"/>
        <v>4942.0492786657087</v>
      </c>
      <c r="I27" s="2">
        <f t="shared" si="6"/>
        <v>57.130770644137442</v>
      </c>
    </row>
    <row r="28" spans="1:9">
      <c r="A28">
        <v>18</v>
      </c>
      <c r="B28" s="2">
        <v>11153.046784345726</v>
      </c>
      <c r="C28" s="2">
        <f t="shared" si="0"/>
        <v>-239.20684587059077</v>
      </c>
      <c r="D28" s="2">
        <f t="shared" si="1"/>
        <v>0.125</v>
      </c>
      <c r="E28" s="2">
        <f t="shared" si="2"/>
        <v>1154.924002172625</v>
      </c>
      <c r="F28" s="2">
        <f t="shared" si="3"/>
        <v>6704.6501784996817</v>
      </c>
      <c r="G28" s="2">
        <f t="shared" si="4"/>
        <v>372.48056547220455</v>
      </c>
      <c r="H28" s="2">
        <f t="shared" si="5"/>
        <v>5177.2456108548513</v>
      </c>
      <c r="I28" s="2">
        <f t="shared" si="6"/>
        <v>46.038209732917892</v>
      </c>
    </row>
    <row r="29" spans="1:9">
      <c r="A29">
        <v>19</v>
      </c>
      <c r="B29" s="2">
        <v>10674.219969519563</v>
      </c>
      <c r="C29" s="2">
        <f t="shared" si="0"/>
        <v>-478.82681482616317</v>
      </c>
      <c r="D29" s="2">
        <f t="shared" si="1"/>
        <v>0.125</v>
      </c>
      <c r="E29" s="2">
        <f t="shared" si="2"/>
        <v>855.45068136378222</v>
      </c>
      <c r="F29" s="2">
        <f t="shared" si="3"/>
        <v>6530.4287829625337</v>
      </c>
      <c r="G29" s="2">
        <f t="shared" si="4"/>
        <v>362.80159905347409</v>
      </c>
      <c r="H29" s="2">
        <f t="shared" si="5"/>
        <v>5312.1765025452778</v>
      </c>
      <c r="I29" s="2">
        <f t="shared" si="6"/>
        <v>36.336977723874497</v>
      </c>
    </row>
    <row r="30" spans="1:9">
      <c r="A30">
        <v>20</v>
      </c>
      <c r="B30" s="2">
        <v>10019.920771160063</v>
      </c>
      <c r="C30" s="2">
        <f t="shared" si="0"/>
        <v>-654.29919835950022</v>
      </c>
      <c r="D30" s="2">
        <f t="shared" si="1"/>
        <v>0.125</v>
      </c>
      <c r="E30" s="2">
        <f t="shared" si="2"/>
        <v>598.19089803550764</v>
      </c>
      <c r="F30" s="2">
        <f t="shared" si="3"/>
        <v>6287.2188983386122</v>
      </c>
      <c r="G30" s="2">
        <f t="shared" si="4"/>
        <v>349.28993879658952</v>
      </c>
      <c r="H30" s="2">
        <f t="shared" si="5"/>
        <v>5339.7380615065149</v>
      </c>
      <c r="I30" s="2">
        <f t="shared" si="6"/>
        <v>28.096544275260012</v>
      </c>
    </row>
    <row r="31" spans="1:9">
      <c r="A31">
        <v>21</v>
      </c>
      <c r="B31" s="2">
        <v>9253.5646639181978</v>
      </c>
      <c r="C31" s="2">
        <f t="shared" si="0"/>
        <v>-766.35610724186517</v>
      </c>
      <c r="D31" s="2">
        <f t="shared" si="1"/>
        <v>0.125</v>
      </c>
      <c r="E31" s="2">
        <f t="shared" si="2"/>
        <v>390.33947574790955</v>
      </c>
      <c r="F31" s="2">
        <f t="shared" si="3"/>
        <v>5994.1201940766668</v>
      </c>
      <c r="G31" s="2">
        <f t="shared" si="4"/>
        <v>333.00667744870367</v>
      </c>
      <c r="H31" s="2">
        <f t="shared" si="5"/>
        <v>5270.7740408800528</v>
      </c>
      <c r="I31" s="2">
        <f t="shared" si="6"/>
        <v>21.333592728372139</v>
      </c>
    </row>
    <row r="32" spans="1:9">
      <c r="A32">
        <v>22</v>
      </c>
      <c r="B32" s="2">
        <v>8429.6469259449332</v>
      </c>
      <c r="C32" s="2">
        <f t="shared" si="0"/>
        <v>-823.91773797326459</v>
      </c>
      <c r="D32" s="2">
        <f t="shared" si="1"/>
        <v>0.125</v>
      </c>
      <c r="E32" s="2">
        <f t="shared" si="2"/>
        <v>229.78812776985205</v>
      </c>
      <c r="F32" s="2">
        <f t="shared" si="3"/>
        <v>5667.9451584142416</v>
      </c>
      <c r="G32" s="2">
        <f t="shared" si="4"/>
        <v>314.88584213412452</v>
      </c>
      <c r="H32" s="2">
        <f t="shared" si="5"/>
        <v>5123.2711885102653</v>
      </c>
      <c r="I32" s="2">
        <f t="shared" si="6"/>
        <v>15.95120858544596</v>
      </c>
    </row>
    <row r="33" spans="1:9">
      <c r="A33">
        <v>23</v>
      </c>
      <c r="B33" s="2">
        <v>7591.1672998455215</v>
      </c>
      <c r="C33" s="2">
        <f t="shared" si="0"/>
        <v>-838.47962609941169</v>
      </c>
      <c r="D33" s="2">
        <f t="shared" si="1"/>
        <v>0.125</v>
      </c>
      <c r="E33" s="2">
        <f t="shared" si="2"/>
        <v>110.4162863812785</v>
      </c>
      <c r="F33" s="2">
        <f t="shared" si="3"/>
        <v>5322.6161377215813</v>
      </c>
      <c r="G33" s="2">
        <f t="shared" si="4"/>
        <v>295.70089654008785</v>
      </c>
      <c r="H33" s="2">
        <f t="shared" si="5"/>
        <v>4916.498954800215</v>
      </c>
      <c r="I33" s="2">
        <f t="shared" si="6"/>
        <v>11.774943939066411</v>
      </c>
    </row>
    <row r="34" spans="1:9">
      <c r="A34">
        <v>24</v>
      </c>
      <c r="B34" s="2">
        <v>6769.8339019378154</v>
      </c>
      <c r="C34" s="2">
        <f t="shared" si="0"/>
        <v>-821.33339790770606</v>
      </c>
      <c r="D34" s="2">
        <f t="shared" si="1"/>
        <v>0.125</v>
      </c>
      <c r="E34" s="2">
        <f t="shared" si="2"/>
        <v>24.895839834520871</v>
      </c>
      <c r="F34" s="2">
        <f t="shared" si="3"/>
        <v>4969.2038920600889</v>
      </c>
      <c r="G34" s="2">
        <f t="shared" si="4"/>
        <v>276.06688289222717</v>
      </c>
      <c r="H34" s="2">
        <f t="shared" si="5"/>
        <v>4668.2411693333406</v>
      </c>
      <c r="I34" s="2">
        <f t="shared" si="6"/>
        <v>8.6002847160913998</v>
      </c>
    </row>
    <row r="35" spans="1:9">
      <c r="A35">
        <v>25</v>
      </c>
      <c r="B35" s="2">
        <v>5987.5249706135091</v>
      </c>
      <c r="C35" s="2">
        <f t="shared" si="0"/>
        <v>-782.30893132430629</v>
      </c>
      <c r="D35" s="2">
        <f t="shared" si="1"/>
        <v>0.125</v>
      </c>
      <c r="E35" s="2">
        <f t="shared" si="2"/>
        <v>-33.868309997617644</v>
      </c>
      <c r="F35" s="2">
        <f t="shared" si="3"/>
        <v>4616.2403335924746</v>
      </c>
      <c r="G35" s="2">
        <f t="shared" si="4"/>
        <v>256.45779631069303</v>
      </c>
      <c r="H35" s="2">
        <f t="shared" si="5"/>
        <v>4393.6508472793994</v>
      </c>
      <c r="I35" s="2">
        <f t="shared" si="6"/>
        <v>6.226467620252536</v>
      </c>
    </row>
    <row r="36" spans="1:9">
      <c r="A36">
        <v>26</v>
      </c>
      <c r="B36" s="2">
        <v>5258.1511498427171</v>
      </c>
      <c r="C36" s="2">
        <f t="shared" si="0"/>
        <v>-729.37382077079201</v>
      </c>
      <c r="D36" s="2">
        <f t="shared" si="1"/>
        <v>0.125</v>
      </c>
      <c r="E36" s="2">
        <f t="shared" si="2"/>
        <v>-72.104927040452367</v>
      </c>
      <c r="F36" s="2">
        <f t="shared" si="3"/>
        <v>4270.1177236295316</v>
      </c>
      <c r="G36" s="2">
        <f t="shared" si="4"/>
        <v>237.22876242386286</v>
      </c>
      <c r="H36" s="2">
        <f t="shared" si="5"/>
        <v>4104.993888246122</v>
      </c>
      <c r="I36" s="2">
        <f t="shared" si="6"/>
        <v>4.4749208162371303</v>
      </c>
    </row>
    <row r="37" spans="1:9">
      <c r="A37">
        <v>27</v>
      </c>
      <c r="B37" s="2">
        <v>4589.4491567570321</v>
      </c>
      <c r="C37" s="2">
        <f t="shared" si="0"/>
        <v>-668.70199308568499</v>
      </c>
      <c r="D37" s="2">
        <f t="shared" si="1"/>
        <v>0.125</v>
      </c>
      <c r="E37" s="2">
        <f t="shared" si="2"/>
        <v>-95.020848491055972</v>
      </c>
      <c r="F37" s="2">
        <f t="shared" si="3"/>
        <v>3935.4676469571482</v>
      </c>
      <c r="G37" s="2">
        <f t="shared" si="4"/>
        <v>218.63709149761934</v>
      </c>
      <c r="H37" s="2">
        <f t="shared" si="5"/>
        <v>3811.8514039505849</v>
      </c>
      <c r="I37" s="2">
        <f t="shared" si="6"/>
        <v>3.1964318546776758</v>
      </c>
    </row>
    <row r="38" spans="1:9">
      <c r="A38">
        <v>28</v>
      </c>
      <c r="B38" s="2">
        <v>3984.5663320499848</v>
      </c>
      <c r="C38" s="2">
        <f t="shared" si="0"/>
        <v>-604.88282470704735</v>
      </c>
      <c r="D38" s="2">
        <f t="shared" si="1"/>
        <v>0.125</v>
      </c>
      <c r="E38" s="2">
        <f t="shared" si="2"/>
        <v>-106.81203320079925</v>
      </c>
      <c r="F38" s="2">
        <f t="shared" si="3"/>
        <v>3615.5023261618212</v>
      </c>
      <c r="G38" s="2">
        <f t="shared" si="4"/>
        <v>200.86124034232338</v>
      </c>
      <c r="H38" s="2">
        <f t="shared" si="5"/>
        <v>3521.453119020297</v>
      </c>
      <c r="I38" s="2">
        <f t="shared" si="6"/>
        <v>2.2714754452238455</v>
      </c>
    </row>
    <row r="39" spans="1:9">
      <c r="A39">
        <v>29</v>
      </c>
      <c r="B39" s="2">
        <v>3443.4014077017082</v>
      </c>
      <c r="C39" s="2">
        <f t="shared" si="0"/>
        <v>-541.1649243482766</v>
      </c>
      <c r="D39" s="2">
        <f t="shared" si="1"/>
        <v>0.125</v>
      </c>
      <c r="E39" s="2">
        <f t="shared" si="2"/>
        <v>-110.73974838556308</v>
      </c>
      <c r="F39" s="2">
        <f t="shared" si="3"/>
        <v>3312.3223900554462</v>
      </c>
      <c r="G39" s="2">
        <f t="shared" si="4"/>
        <v>184.01791055863589</v>
      </c>
      <c r="H39" s="2">
        <f t="shared" si="5"/>
        <v>3239.0442278823734</v>
      </c>
      <c r="I39" s="2">
        <f t="shared" si="6"/>
        <v>1.6071620219875735</v>
      </c>
    </row>
    <row r="40" spans="1:9">
      <c r="A40">
        <v>30</v>
      </c>
      <c r="B40" s="2">
        <v>2963.661729290799</v>
      </c>
      <c r="C40" s="2">
        <f t="shared" si="0"/>
        <v>-479.73967841090916</v>
      </c>
      <c r="D40" s="2">
        <f t="shared" si="1"/>
        <v>0.125</v>
      </c>
      <c r="E40" s="2">
        <f t="shared" si="2"/>
        <v>-109.28196224955929</v>
      </c>
      <c r="F40" s="2">
        <f t="shared" si="3"/>
        <v>3027.1726284853166</v>
      </c>
      <c r="G40" s="2">
        <f t="shared" si="4"/>
        <v>168.17625713807314</v>
      </c>
      <c r="H40" s="2">
        <f t="shared" si="5"/>
        <v>2968.2783335968029</v>
      </c>
      <c r="I40" s="2">
        <f t="shared" si="6"/>
        <v>1.1329325454379984</v>
      </c>
    </row>
    <row r="41" spans="1:9">
      <c r="A41">
        <v>31</v>
      </c>
      <c r="B41" s="2">
        <v>2541.6209124554025</v>
      </c>
      <c r="C41" s="2">
        <f t="shared" si="0"/>
        <v>-422.04081683539653</v>
      </c>
      <c r="D41" s="2">
        <f t="shared" si="1"/>
        <v>0.125</v>
      </c>
      <c r="E41" s="2">
        <f t="shared" si="2"/>
        <v>-104.33820277847121</v>
      </c>
      <c r="F41" s="2">
        <f t="shared" si="3"/>
        <v>2760.6190069948389</v>
      </c>
      <c r="G41" s="2">
        <f t="shared" si="4"/>
        <v>153.36772261082436</v>
      </c>
      <c r="H41" s="2">
        <f t="shared" si="5"/>
        <v>2711.5894871624855</v>
      </c>
      <c r="I41" s="2">
        <f t="shared" si="6"/>
        <v>0.7961227233730277</v>
      </c>
    </row>
    <row r="42" spans="1:9">
      <c r="A42">
        <v>32</v>
      </c>
      <c r="B42" s="2">
        <v>2172.767040137715</v>
      </c>
      <c r="C42" s="2">
        <f t="shared" si="0"/>
        <v>-368.85387231768755</v>
      </c>
      <c r="D42" s="2">
        <f t="shared" si="1"/>
        <v>0.125</v>
      </c>
      <c r="E42" s="2">
        <f t="shared" si="2"/>
        <v>-97.257992300473177</v>
      </c>
      <c r="F42" s="2">
        <f t="shared" si="3"/>
        <v>2512.742048995508</v>
      </c>
      <c r="G42" s="2">
        <f t="shared" si="4"/>
        <v>139.59678049975042</v>
      </c>
      <c r="H42" s="2">
        <f t="shared" si="5"/>
        <v>2470.4032607962308</v>
      </c>
      <c r="I42" s="2">
        <f t="shared" si="6"/>
        <v>0.55793110989978578</v>
      </c>
    </row>
    <row r="43" spans="1:9">
      <c r="A43">
        <v>33</v>
      </c>
      <c r="B43" s="2">
        <v>1852.1905941609273</v>
      </c>
      <c r="C43" s="2">
        <f t="shared" si="0"/>
        <v>-320.57644597678768</v>
      </c>
      <c r="D43" s="2">
        <f t="shared" si="1"/>
        <v>0.125</v>
      </c>
      <c r="E43" s="2">
        <f t="shared" si="2"/>
        <v>-89.052621706671772</v>
      </c>
      <c r="F43" s="2">
        <f t="shared" si="3"/>
        <v>2283.2392066719995</v>
      </c>
      <c r="G43" s="2">
        <f t="shared" si="4"/>
        <v>126.84662259288885</v>
      </c>
      <c r="H43" s="2">
        <f t="shared" si="5"/>
        <v>2245.4452057857825</v>
      </c>
      <c r="I43" s="2">
        <f t="shared" si="6"/>
        <v>0.39009630400909517</v>
      </c>
    </row>
    <row r="44" spans="1:9">
      <c r="A44">
        <v>34</v>
      </c>
      <c r="B44" s="2">
        <v>1574.9383889689136</v>
      </c>
      <c r="C44" s="2">
        <f t="shared" si="0"/>
        <v>-277.25220519201366</v>
      </c>
      <c r="D44" s="2">
        <f t="shared" si="1"/>
        <v>0.125</v>
      </c>
      <c r="E44" s="2">
        <f t="shared" si="2"/>
        <v>-80.38490657089946</v>
      </c>
      <c r="F44" s="2">
        <f t="shared" si="3"/>
        <v>2071.5630217443454</v>
      </c>
      <c r="G44" s="2">
        <f t="shared" si="4"/>
        <v>115.08683454135252</v>
      </c>
      <c r="H44" s="2">
        <f t="shared" si="5"/>
        <v>2036.8610937738924</v>
      </c>
      <c r="I44" s="2">
        <f t="shared" si="6"/>
        <v>0.27219956970731568</v>
      </c>
    </row>
    <row r="45" spans="1:9">
      <c r="A45">
        <v>35</v>
      </c>
      <c r="B45" s="2">
        <v>1336.1769626397154</v>
      </c>
      <c r="C45" s="2">
        <f t="shared" si="0"/>
        <v>-238.76142632919823</v>
      </c>
      <c r="D45" s="2">
        <f t="shared" si="1"/>
        <v>0.125</v>
      </c>
      <c r="E45" s="2">
        <f t="shared" si="2"/>
        <v>-71.739305999233807</v>
      </c>
      <c r="F45" s="2">
        <f t="shared" si="3"/>
        <v>1876.9746038288204</v>
      </c>
      <c r="G45" s="2">
        <f t="shared" si="4"/>
        <v>104.2763668793789</v>
      </c>
      <c r="H45" s="2">
        <f t="shared" si="5"/>
        <v>1844.4375429486752</v>
      </c>
      <c r="I45" s="2">
        <f t="shared" si="6"/>
        <v>0.18960361912419976</v>
      </c>
    </row>
    <row r="46" spans="1:9">
      <c r="A46">
        <v>36</v>
      </c>
      <c r="B46" s="2">
        <v>1131.3109234760741</v>
      </c>
      <c r="C46" s="2">
        <f t="shared" si="0"/>
        <v>-204.86603916364129</v>
      </c>
      <c r="D46" s="2">
        <f t="shared" si="1"/>
        <v>0.125</v>
      </c>
      <c r="E46" s="2">
        <f t="shared" si="2"/>
        <v>-63.452173729132028</v>
      </c>
      <c r="F46" s="2">
        <f t="shared" si="3"/>
        <v>1698.5924797447042</v>
      </c>
      <c r="G46" s="2">
        <f t="shared" si="4"/>
        <v>94.366248874705789</v>
      </c>
      <c r="H46" s="2">
        <f t="shared" si="5"/>
        <v>1667.6784045991303</v>
      </c>
      <c r="I46" s="2">
        <f t="shared" si="6"/>
        <v>0.13187170517775623</v>
      </c>
    </row>
    <row r="47" spans="1:9">
      <c r="A47">
        <v>37</v>
      </c>
      <c r="B47" s="2">
        <v>956.11400207644715</v>
      </c>
      <c r="C47" s="2">
        <f t="shared" si="0"/>
        <v>-175.19692139962694</v>
      </c>
      <c r="D47" s="2">
        <f t="shared" si="1"/>
        <v>0.125</v>
      </c>
      <c r="E47" s="2">
        <f t="shared" si="2"/>
        <v>-55.682671140071051</v>
      </c>
      <c r="F47" s="2">
        <f t="shared" si="3"/>
        <v>1535.4858396424786</v>
      </c>
      <c r="G47" s="2">
        <f t="shared" si="4"/>
        <v>85.304768869026589</v>
      </c>
      <c r="H47" s="2">
        <f t="shared" si="5"/>
        <v>1505.863741913523</v>
      </c>
      <c r="I47" s="2">
        <f t="shared" si="6"/>
        <v>9.1597082536484395E-2</v>
      </c>
    </row>
    <row r="48" spans="1:9">
      <c r="A48">
        <v>38</v>
      </c>
      <c r="B48" s="2">
        <v>806.72582098458656</v>
      </c>
      <c r="C48" s="2">
        <f t="shared" si="0"/>
        <v>-149.38818109186059</v>
      </c>
      <c r="D48" s="2">
        <f t="shared" si="1"/>
        <v>0.125</v>
      </c>
      <c r="E48" s="2">
        <f t="shared" si="2"/>
        <v>-48.547453468787268</v>
      </c>
      <c r="F48" s="2">
        <f t="shared" si="3"/>
        <v>1386.6778654829623</v>
      </c>
      <c r="G48" s="2">
        <f t="shared" si="4"/>
        <v>77.037659193497902</v>
      </c>
      <c r="H48" s="2">
        <f t="shared" si="5"/>
        <v>1358.1876597582518</v>
      </c>
      <c r="I48" s="2">
        <f t="shared" si="6"/>
        <v>6.3549537261598774E-2</v>
      </c>
    </row>
    <row r="49" spans="1:9">
      <c r="A49">
        <v>39</v>
      </c>
      <c r="B49" s="2">
        <v>679.6970181827968</v>
      </c>
      <c r="C49" s="2">
        <f t="shared" si="0"/>
        <v>-127.02880280178977</v>
      </c>
      <c r="D49" s="2">
        <f t="shared" si="1"/>
        <v>0.125</v>
      </c>
      <c r="E49" s="2">
        <f t="shared" si="2"/>
        <v>-42.066675528940166</v>
      </c>
      <c r="F49" s="2">
        <f t="shared" si="3"/>
        <v>1251.2071787887298</v>
      </c>
      <c r="G49" s="2">
        <f t="shared" si="4"/>
        <v>69.511509932707213</v>
      </c>
      <c r="H49" s="2">
        <f t="shared" si="5"/>
        <v>1223.7623443849627</v>
      </c>
      <c r="I49" s="2">
        <f t="shared" si="6"/>
        <v>4.4045986941652758E-2</v>
      </c>
    </row>
    <row r="50" spans="1:9">
      <c r="A50">
        <v>40</v>
      </c>
      <c r="B50" s="2">
        <v>571.88900980577546</v>
      </c>
      <c r="C50" s="2">
        <f t="shared" si="0"/>
        <v>-107.80800837702134</v>
      </c>
      <c r="D50" s="2">
        <f t="shared" si="1"/>
        <v>0.125</v>
      </c>
      <c r="E50" s="2">
        <f t="shared" si="2"/>
        <v>-36.321882151299405</v>
      </c>
      <c r="F50" s="2">
        <f t="shared" si="3"/>
        <v>1128.0466472168998</v>
      </c>
      <c r="G50" s="2">
        <f t="shared" si="4"/>
        <v>62.669258178716653</v>
      </c>
      <c r="H50" s="2">
        <f t="shared" si="5"/>
        <v>1101.6992711894825</v>
      </c>
      <c r="I50" s="2">
        <f t="shared" si="6"/>
        <v>3.0502045870822669E-2</v>
      </c>
    </row>
    <row r="51" spans="1:9">
      <c r="A51">
        <v>41</v>
      </c>
      <c r="B51" s="2">
        <v>480.65188983466567</v>
      </c>
      <c r="C51" s="2">
        <f t="shared" si="0"/>
        <v>-91.237119971109792</v>
      </c>
      <c r="D51" s="2">
        <f t="shared" si="1"/>
        <v>0.125</v>
      </c>
      <c r="E51" s="2">
        <f t="shared" si="2"/>
        <v>-31.155633741776583</v>
      </c>
      <c r="F51" s="2">
        <f t="shared" si="3"/>
        <v>1016.3385556223532</v>
      </c>
      <c r="G51" s="2">
        <f t="shared" si="4"/>
        <v>56.463253090130728</v>
      </c>
      <c r="H51" s="2">
        <f t="shared" si="5"/>
        <v>991.03093627399915</v>
      </c>
      <c r="I51" s="2">
        <f t="shared" si="6"/>
        <v>2.1106186295841801E-2</v>
      </c>
    </row>
    <row r="52" spans="1:9">
      <c r="A52">
        <v>42</v>
      </c>
      <c r="B52" s="2">
        <v>403.53440741887067</v>
      </c>
      <c r="C52" s="2">
        <f t="shared" si="0"/>
        <v>-77.117482415794996</v>
      </c>
      <c r="D52" s="2">
        <f t="shared" si="1"/>
        <v>0.125</v>
      </c>
      <c r="E52" s="2">
        <f t="shared" si="2"/>
        <v>-26.675681488436162</v>
      </c>
      <c r="F52" s="2">
        <f t="shared" si="3"/>
        <v>915.09956975642285</v>
      </c>
      <c r="G52" s="2">
        <f t="shared" si="4"/>
        <v>50.838864986467932</v>
      </c>
      <c r="H52" s="2">
        <f t="shared" si="5"/>
        <v>890.93638625839105</v>
      </c>
      <c r="I52" s="2">
        <f t="shared" si="6"/>
        <v>1.459573263001991E-2</v>
      </c>
    </row>
    <row r="53" spans="1:9">
      <c r="A53">
        <v>43</v>
      </c>
      <c r="B53" s="2">
        <v>338.41396296567717</v>
      </c>
      <c r="C53" s="2">
        <f t="shared" si="0"/>
        <v>-65.1204444531935</v>
      </c>
      <c r="D53" s="2">
        <f t="shared" si="1"/>
        <v>0.125</v>
      </c>
      <c r="E53" s="2">
        <f t="shared" si="2"/>
        <v>-22.818699082483853</v>
      </c>
      <c r="F53" s="2">
        <f t="shared" si="3"/>
        <v>823.39641714098116</v>
      </c>
      <c r="G53" s="2">
        <f t="shared" si="4"/>
        <v>45.744245396721176</v>
      </c>
      <c r="H53" s="2">
        <f t="shared" si="5"/>
        <v>800.47087082674375</v>
      </c>
      <c r="I53" s="2">
        <f t="shared" si="6"/>
        <v>1.0087449727404768E-2</v>
      </c>
    </row>
    <row r="54" spans="1:9">
      <c r="A54">
        <v>44</v>
      </c>
      <c r="B54" s="2">
        <v>283.55638623313598</v>
      </c>
      <c r="C54" s="2">
        <f t="shared" si="0"/>
        <v>-54.85757673254119</v>
      </c>
      <c r="D54" s="2">
        <f t="shared" si="1"/>
        <v>0.125</v>
      </c>
      <c r="E54" s="2">
        <f t="shared" si="2"/>
        <v>-19.413028453399193</v>
      </c>
      <c r="F54" s="2">
        <f t="shared" si="3"/>
        <v>740.49762236064953</v>
      </c>
      <c r="G54" s="2">
        <f t="shared" si="4"/>
        <v>41.138756797813862</v>
      </c>
      <c r="H54" s="2">
        <f t="shared" si="5"/>
        <v>718.77189401623491</v>
      </c>
      <c r="I54" s="2">
        <f t="shared" si="6"/>
        <v>6.9676060108045442E-3</v>
      </c>
    </row>
    <row r="55" spans="1:9">
      <c r="A55">
        <v>45</v>
      </c>
      <c r="B55" s="2">
        <v>237.36261140637831</v>
      </c>
      <c r="C55" s="2">
        <f t="shared" si="0"/>
        <v>-46.193774826757675</v>
      </c>
      <c r="D55" s="2">
        <f t="shared" si="1"/>
        <v>0.125</v>
      </c>
      <c r="E55" s="2">
        <f t="shared" si="2"/>
        <v>-16.523448400960387</v>
      </c>
      <c r="F55" s="2">
        <f t="shared" si="3"/>
        <v>665.56027953690887</v>
      </c>
      <c r="G55" s="2">
        <f t="shared" si="4"/>
        <v>36.975571085383827</v>
      </c>
      <c r="H55" s="2">
        <f t="shared" si="5"/>
        <v>645.10815685248542</v>
      </c>
      <c r="I55" s="2">
        <f t="shared" si="6"/>
        <v>4.8104054116195165E-3</v>
      </c>
    </row>
    <row r="56" spans="1:9">
      <c r="A56">
        <v>46</v>
      </c>
      <c r="B56" s="2">
        <v>198.65981805551687</v>
      </c>
      <c r="C56" s="2">
        <f t="shared" si="0"/>
        <v>-38.702793350861441</v>
      </c>
      <c r="D56" s="2">
        <f t="shared" si="1"/>
        <v>0.125</v>
      </c>
      <c r="E56" s="2">
        <f t="shared" si="2"/>
        <v>-13.870316093921833</v>
      </c>
      <c r="F56" s="2">
        <f t="shared" si="3"/>
        <v>598.14438292423574</v>
      </c>
      <c r="G56" s="2">
        <f t="shared" si="4"/>
        <v>33.230243495790873</v>
      </c>
      <c r="H56" s="2">
        <f t="shared" si="5"/>
        <v>578.78445552236667</v>
      </c>
      <c r="I56" s="2">
        <f t="shared" si="6"/>
        <v>3.3198820377062376E-3</v>
      </c>
    </row>
    <row r="57" spans="1:9">
      <c r="A57">
        <v>47</v>
      </c>
      <c r="B57" s="2">
        <v>165.93806069377294</v>
      </c>
      <c r="C57" s="2">
        <f t="shared" si="0"/>
        <v>-32.721757361743926</v>
      </c>
      <c r="D57" s="2">
        <f t="shared" si="1"/>
        <v>0.125</v>
      </c>
      <c r="E57" s="2">
        <f t="shared" si="2"/>
        <v>-11.979499775022308</v>
      </c>
      <c r="F57" s="2">
        <f t="shared" si="3"/>
        <v>536.91756854954554</v>
      </c>
      <c r="G57" s="2">
        <f t="shared" si="4"/>
        <v>29.828753808308083</v>
      </c>
      <c r="H57" s="2">
        <f t="shared" si="5"/>
        <v>519.06831451625976</v>
      </c>
      <c r="I57" s="2">
        <f t="shared" si="6"/>
        <v>2.2902714569938481E-3</v>
      </c>
    </row>
    <row r="58" spans="1:9">
      <c r="A58">
        <v>48</v>
      </c>
      <c r="B58" s="2">
        <v>138.75218280764531</v>
      </c>
      <c r="C58" s="2">
        <f t="shared" si="0"/>
        <v>-27.185877886127628</v>
      </c>
      <c r="D58" s="2">
        <f t="shared" si="1"/>
        <v>0.125</v>
      </c>
      <c r="E58" s="2">
        <f t="shared" si="2"/>
        <v>-9.8418550351719638</v>
      </c>
      <c r="F58" s="2">
        <f t="shared" si="3"/>
        <v>482.26295521852842</v>
      </c>
      <c r="G58" s="2">
        <f t="shared" si="4"/>
        <v>26.792386401029354</v>
      </c>
      <c r="H58" s="2">
        <f t="shared" si="5"/>
        <v>465.31242385267103</v>
      </c>
      <c r="I58" s="2">
        <f t="shared" si="6"/>
        <v>1.5792967353996351E-3</v>
      </c>
    </row>
    <row r="59" spans="1:9">
      <c r="A59">
        <v>49</v>
      </c>
      <c r="B59" s="2">
        <v>115.79640055116323</v>
      </c>
      <c r="C59" s="2">
        <f t="shared" si="0"/>
        <v>-22.955782256482081</v>
      </c>
      <c r="D59" s="2">
        <f t="shared" si="1"/>
        <v>0.125</v>
      </c>
      <c r="E59" s="2">
        <f t="shared" si="2"/>
        <v>-8.4812321875866772</v>
      </c>
      <c r="F59" s="2">
        <f t="shared" si="3"/>
        <v>432.67026000931219</v>
      </c>
      <c r="G59" s="2">
        <f t="shared" si="4"/>
        <v>24.037236667184008</v>
      </c>
      <c r="H59" s="2">
        <f t="shared" si="5"/>
        <v>417.11425552971485</v>
      </c>
      <c r="I59" s="2">
        <f t="shared" si="6"/>
        <v>1.0890072467414889E-3</v>
      </c>
    </row>
    <row r="60" spans="1:9">
      <c r="A60">
        <v>50</v>
      </c>
      <c r="B60" s="2">
        <v>96.635439189182577</v>
      </c>
      <c r="C60" s="2">
        <f t="shared" si="0"/>
        <v>-19.160961361980654</v>
      </c>
      <c r="D60" s="2">
        <f t="shared" si="1"/>
        <v>0.125</v>
      </c>
      <c r="E60" s="2">
        <f t="shared" si="2"/>
        <v>-7.0815314633328317</v>
      </c>
      <c r="F60" s="2">
        <f t="shared" si="3"/>
        <v>388.169907003643</v>
      </c>
      <c r="G60" s="2">
        <f t="shared" si="4"/>
        <v>21.564994833535721</v>
      </c>
      <c r="H60" s="2">
        <f t="shared" si="5"/>
        <v>373.68644363344015</v>
      </c>
      <c r="I60" s="2">
        <f t="shared" si="6"/>
        <v>7.5048104507235167E-4</v>
      </c>
    </row>
    <row r="61" spans="1:9">
      <c r="A61">
        <v>51</v>
      </c>
      <c r="B61" s="2">
        <v>81.004099321301254</v>
      </c>
      <c r="C61" s="2">
        <f t="shared" si="0"/>
        <v>-15.631339867881323</v>
      </c>
      <c r="D61" s="2">
        <f t="shared" si="1"/>
        <v>0.125</v>
      </c>
      <c r="E61" s="2">
        <f t="shared" si="2"/>
        <v>-5.5058274527186661</v>
      </c>
      <c r="F61" s="2">
        <f t="shared" si="3"/>
        <v>349.17585654633763</v>
      </c>
      <c r="G61" s="2">
        <f t="shared" si="4"/>
        <v>19.398658697018757</v>
      </c>
      <c r="H61" s="2">
        <f t="shared" si="5"/>
        <v>335.28302530203757</v>
      </c>
      <c r="I61" s="2">
        <f t="shared" si="6"/>
        <v>5.1796521987607189E-4</v>
      </c>
    </row>
    <row r="62" spans="1:9">
      <c r="A62">
        <v>52</v>
      </c>
      <c r="B62" s="2">
        <v>67.151747920395835</v>
      </c>
      <c r="C62" s="2">
        <f t="shared" si="0"/>
        <v>-13.85235140090542</v>
      </c>
      <c r="D62" s="2">
        <f t="shared" si="1"/>
        <v>0.125</v>
      </c>
      <c r="E62" s="2">
        <f t="shared" si="2"/>
        <v>-5.4583829108559403</v>
      </c>
      <c r="F62" s="2">
        <f t="shared" si="3"/>
        <v>312.01423023568913</v>
      </c>
      <c r="G62" s="2">
        <f t="shared" si="4"/>
        <v>17.334123901982728</v>
      </c>
      <c r="H62" s="2">
        <f t="shared" si="5"/>
        <v>300.13848924456238</v>
      </c>
      <c r="I62" s="2">
        <f t="shared" si="6"/>
        <v>3.5667064916455058E-4</v>
      </c>
    </row>
    <row r="63" spans="1:9">
      <c r="A63">
        <v>53</v>
      </c>
      <c r="B63" s="2">
        <v>56.048457087985348</v>
      </c>
      <c r="C63" s="2">
        <f t="shared" si="0"/>
        <v>-11.103290832410487</v>
      </c>
      <c r="D63" s="2">
        <f t="shared" si="1"/>
        <v>0.125</v>
      </c>
      <c r="E63" s="2">
        <f t="shared" si="2"/>
        <v>-4.0972336964123182</v>
      </c>
      <c r="F63" s="2">
        <f t="shared" si="3"/>
        <v>279.94853925369824</v>
      </c>
      <c r="G63" s="2">
        <f t="shared" si="4"/>
        <v>15.552696625205456</v>
      </c>
      <c r="H63" s="2">
        <f t="shared" si="5"/>
        <v>268.49307632490513</v>
      </c>
      <c r="I63" s="2">
        <f t="shared" si="6"/>
        <v>2.4543439179084558E-4</v>
      </c>
    </row>
    <row r="64" spans="1:9">
      <c r="A64">
        <v>54</v>
      </c>
      <c r="B64" s="2">
        <v>46.520113231171571</v>
      </c>
      <c r="C64" s="2">
        <f t="shared" si="0"/>
        <v>-9.5283438568137768</v>
      </c>
      <c r="D64" s="2">
        <f t="shared" si="1"/>
        <v>0.125</v>
      </c>
      <c r="E64" s="2">
        <f t="shared" si="2"/>
        <v>-3.7133297029173304</v>
      </c>
      <c r="F64" s="2">
        <f t="shared" si="3"/>
        <v>250.33666749010854</v>
      </c>
      <c r="G64" s="2">
        <f t="shared" si="4"/>
        <v>13.907592638339363</v>
      </c>
      <c r="H64" s="2">
        <f t="shared" si="5"/>
        <v>240.14240455468649</v>
      </c>
      <c r="I64" s="2">
        <f t="shared" si="6"/>
        <v>1.6886040647482801E-4</v>
      </c>
    </row>
    <row r="65" spans="1:9">
      <c r="A65">
        <v>55</v>
      </c>
      <c r="B65" s="2">
        <v>38.91930740162389</v>
      </c>
      <c r="C65" s="2">
        <f>B65-B64</f>
        <v>-7.6008058295476815</v>
      </c>
      <c r="D65" s="2">
        <f t="shared" si="1"/>
        <v>0.125</v>
      </c>
      <c r="E65" s="2">
        <f t="shared" si="2"/>
        <v>-2.7358924043446953</v>
      </c>
      <c r="F65" s="2">
        <f t="shared" si="3"/>
        <v>224.92569470420034</v>
      </c>
      <c r="G65" s="2">
        <f t="shared" si="4"/>
        <v>12.495871928011129</v>
      </c>
      <c r="H65" s="2">
        <f t="shared" si="5"/>
        <v>215.16571518053391</v>
      </c>
      <c r="I65" s="2">
        <f t="shared" si="6"/>
        <v>1.1638277133682373E-4</v>
      </c>
    </row>
    <row r="66" spans="1:9">
      <c r="A66">
        <v>56</v>
      </c>
      <c r="B66" s="2">
        <v>32.605371678912086</v>
      </c>
      <c r="C66" s="2">
        <f t="shared" si="0"/>
        <v>-6.313935722711804</v>
      </c>
      <c r="D66" s="2">
        <f t="shared" si="1"/>
        <v>0.125</v>
      </c>
      <c r="E66" s="2">
        <f t="shared" si="2"/>
        <v>-2.2382642628477933</v>
      </c>
      <c r="F66" s="2">
        <f t="shared" si="3"/>
        <v>202.26162952020795</v>
      </c>
      <c r="G66" s="2">
        <f t="shared" si="4"/>
        <v>11.236757195567108</v>
      </c>
      <c r="H66" s="2">
        <f t="shared" si="5"/>
        <v>193.26313658748865</v>
      </c>
      <c r="I66" s="2">
        <f t="shared" si="6"/>
        <v>8.0412079714847436E-5</v>
      </c>
    </row>
    <row r="67" spans="1:9">
      <c r="A67">
        <v>57</v>
      </c>
      <c r="B67" s="2">
        <v>27.905527090988958</v>
      </c>
      <c r="C67" s="2">
        <f t="shared" si="0"/>
        <v>-4.6998445879231276</v>
      </c>
      <c r="D67" s="2">
        <f t="shared" si="1"/>
        <v>0.125</v>
      </c>
      <c r="E67" s="2">
        <f t="shared" si="2"/>
        <v>-1.2116537015495079</v>
      </c>
      <c r="F67" s="2">
        <f t="shared" si="3"/>
        <v>184.22736765858781</v>
      </c>
      <c r="G67" s="2">
        <f t="shared" si="4"/>
        <v>10.234853758810432</v>
      </c>
      <c r="H67" s="2">
        <f t="shared" si="5"/>
        <v>175.20416760132687</v>
      </c>
      <c r="I67" s="2">
        <f t="shared" si="6"/>
        <v>5.6075525358436016E-5</v>
      </c>
    </row>
    <row r="68" spans="1:9">
      <c r="A68">
        <v>58</v>
      </c>
      <c r="B68" s="2">
        <v>22.81797556041543</v>
      </c>
      <c r="C68" s="2">
        <f t="shared" si="0"/>
        <v>-5.0875515305735277</v>
      </c>
      <c r="D68" s="2">
        <f t="shared" si="1"/>
        <v>0.125</v>
      </c>
      <c r="E68" s="2">
        <f t="shared" si="2"/>
        <v>-2.2353045855215989</v>
      </c>
      <c r="F68" s="2">
        <f t="shared" si="3"/>
        <v>163.2699557529665</v>
      </c>
      <c r="G68" s="2">
        <f t="shared" si="4"/>
        <v>9.0705530973870268</v>
      </c>
      <c r="H68" s="2">
        <f t="shared" si="5"/>
        <v>156.43470724110105</v>
      </c>
      <c r="I68" s="2">
        <f t="shared" si="6"/>
        <v>3.8514004779220359E-5</v>
      </c>
    </row>
    <row r="69" spans="1:9">
      <c r="A69">
        <v>59</v>
      </c>
      <c r="B69" s="2">
        <v>19.344788855864415</v>
      </c>
      <c r="C69" s="2">
        <f t="shared" si="0"/>
        <v>-3.473186704551015</v>
      </c>
      <c r="D69" s="2">
        <f t="shared" si="1"/>
        <v>0.125</v>
      </c>
      <c r="E69" s="2">
        <f t="shared" si="2"/>
        <v>-1.0550880975679631</v>
      </c>
      <c r="F69" s="2">
        <f t="shared" si="3"/>
        <v>147.86943211247379</v>
      </c>
      <c r="G69" s="2">
        <f t="shared" si="4"/>
        <v>8.2149684506929876</v>
      </c>
      <c r="H69" s="2">
        <f t="shared" si="5"/>
        <v>140.70955175934876</v>
      </c>
      <c r="I69" s="2">
        <f t="shared" si="6"/>
        <v>2.6648072022244695E-5</v>
      </c>
    </row>
    <row r="70" spans="1:9">
      <c r="A70">
        <v>60</v>
      </c>
      <c r="B70" s="2">
        <v>13.990541447722627</v>
      </c>
      <c r="C70" s="2">
        <f t="shared" si="0"/>
        <v>-5.3542474081417879</v>
      </c>
      <c r="D70" s="2">
        <f t="shared" si="1"/>
        <v>0.125</v>
      </c>
      <c r="E70" s="2">
        <f t="shared" si="2"/>
        <v>-3.6054297271764595</v>
      </c>
      <c r="F70" s="2">
        <f>$A$1*B70^(0.6)</f>
        <v>121.74208129075711</v>
      </c>
      <c r="G70" s="2">
        <f t="shared" si="4"/>
        <v>6.7634489605976169</v>
      </c>
      <c r="H70" s="2">
        <f t="shared" si="5"/>
        <v>118.58406205733596</v>
      </c>
      <c r="I70" s="2">
        <f t="shared" si="6"/>
        <v>1.7275283550586185E-5</v>
      </c>
    </row>
    <row r="71" spans="1:9">
      <c r="B71" s="2"/>
      <c r="C71" s="2"/>
      <c r="D71" s="2"/>
      <c r="E71" s="2"/>
      <c r="F71" s="2"/>
      <c r="G71" s="2"/>
      <c r="H71" s="2"/>
      <c r="I71" s="2">
        <f>SUM(I11:I70)</f>
        <v>9796.7022253098621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979B-FD99-E74B-B782-9F499399922B}">
  <dimension ref="A1:I71"/>
  <sheetViews>
    <sheetView topLeftCell="B35" zoomScale="89" workbookViewId="0">
      <selection activeCell="I71" sqref="I71"/>
    </sheetView>
  </sheetViews>
  <sheetFormatPr baseColWidth="10" defaultRowHeight="16"/>
  <cols>
    <col min="9" max="9" width="13.1640625" bestFit="1" customWidth="1"/>
  </cols>
  <sheetData>
    <row r="1" spans="1:9">
      <c r="A1">
        <v>25</v>
      </c>
      <c r="B1">
        <v>16</v>
      </c>
      <c r="C1">
        <v>3</v>
      </c>
    </row>
    <row r="2" spans="1:9">
      <c r="A2">
        <v>6</v>
      </c>
      <c r="B2">
        <v>13</v>
      </c>
      <c r="C2">
        <v>13</v>
      </c>
    </row>
    <row r="3" spans="1:9">
      <c r="A3">
        <v>18</v>
      </c>
      <c r="B3">
        <v>6</v>
      </c>
      <c r="C3">
        <v>1</v>
      </c>
    </row>
    <row r="9" spans="1:9">
      <c r="A9" t="s">
        <v>25</v>
      </c>
      <c r="B9" t="s">
        <v>0</v>
      </c>
      <c r="C9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>
      <c r="A10">
        <v>0</v>
      </c>
      <c r="B10">
        <f>100*A1+10*A2+A3</f>
        <v>2578</v>
      </c>
    </row>
    <row r="11" spans="1:9">
      <c r="A11">
        <v>1</v>
      </c>
      <c r="B11" s="2">
        <v>6279.0526155234847</v>
      </c>
      <c r="C11" s="2">
        <f>B11-B10</f>
        <v>3701.0526155234847</v>
      </c>
      <c r="D11" s="2">
        <f>1/(5+$C$1)</f>
        <v>0.125</v>
      </c>
      <c r="E11" s="2">
        <f>C11+D11*B11</f>
        <v>4485.9341924639202</v>
      </c>
      <c r="F11" s="2">
        <f>$A$1*B11^(0.6)</f>
        <v>4749.8126743735629</v>
      </c>
      <c r="G11" s="2">
        <f>1/(5+$C$2)*F11</f>
        <v>263.87848190964235</v>
      </c>
      <c r="H11" s="2">
        <f>F11-E11-G11</f>
        <v>0</v>
      </c>
      <c r="I11" s="2">
        <f>H11/(1+0.3)^A11</f>
        <v>0</v>
      </c>
    </row>
    <row r="12" spans="1:9">
      <c r="A12">
        <v>2</v>
      </c>
      <c r="B12" s="2">
        <v>10005.845897281819</v>
      </c>
      <c r="C12" s="2">
        <f t="shared" ref="C12:C70" si="0">B12-B11</f>
        <v>3726.7932817583342</v>
      </c>
      <c r="D12" s="2">
        <f t="shared" ref="D12:D70" si="1">1/(5+$C$1)</f>
        <v>0.125</v>
      </c>
      <c r="E12" s="2">
        <f t="shared" ref="E12:E70" si="2">C12+D12*B12</f>
        <v>4977.5240189185615</v>
      </c>
      <c r="F12" s="2">
        <f t="shared" ref="F12:F69" si="3">$A$1*B12^(0.6)</f>
        <v>6281.9184558260058</v>
      </c>
      <c r="G12" s="2">
        <f t="shared" ref="G12:G70" si="4">1/(5+$C$2)*F12</f>
        <v>348.99546976811143</v>
      </c>
      <c r="H12" s="2">
        <f t="shared" ref="H12:H70" si="5">F12-E12-G12</f>
        <v>955.39896713933285</v>
      </c>
      <c r="I12" s="2">
        <f>H12/(1+0.3)^A12</f>
        <v>565.3248326268241</v>
      </c>
    </row>
    <row r="13" spans="1:9">
      <c r="A13">
        <v>3</v>
      </c>
      <c r="B13" s="2">
        <v>1905.4365460406348</v>
      </c>
      <c r="C13" s="2">
        <f t="shared" si="0"/>
        <v>-8100.4093512411837</v>
      </c>
      <c r="D13" s="2">
        <f t="shared" si="1"/>
        <v>0.125</v>
      </c>
      <c r="E13" s="2">
        <f t="shared" si="2"/>
        <v>-7862.2297829861045</v>
      </c>
      <c r="F13" s="2">
        <f t="shared" si="3"/>
        <v>2322.3982901535915</v>
      </c>
      <c r="G13" s="2">
        <f t="shared" si="4"/>
        <v>129.02212723075507</v>
      </c>
      <c r="H13" s="2">
        <f t="shared" si="5"/>
        <v>10055.605945908941</v>
      </c>
      <c r="I13" s="2">
        <f t="shared" ref="I13:I70" si="6">H13/(1+0.3)^A13</f>
        <v>4576.9712999130352</v>
      </c>
    </row>
    <row r="14" spans="1:9">
      <c r="A14">
        <v>4</v>
      </c>
      <c r="B14" s="2">
        <v>5292.5740486556833</v>
      </c>
      <c r="C14" s="2">
        <f t="shared" si="0"/>
        <v>3387.1375026150486</v>
      </c>
      <c r="D14" s="2">
        <f t="shared" si="1"/>
        <v>0.125</v>
      </c>
      <c r="E14" s="2">
        <f t="shared" si="2"/>
        <v>4048.7092586970089</v>
      </c>
      <c r="F14" s="2">
        <f t="shared" si="3"/>
        <v>4286.8686258817679</v>
      </c>
      <c r="G14" s="2">
        <f t="shared" si="4"/>
        <v>238.15936810454264</v>
      </c>
      <c r="H14" s="2">
        <f t="shared" si="5"/>
        <v>-9.1978358796040993E-7</v>
      </c>
      <c r="I14" s="2">
        <f>H14/(1+0.5)^A14</f>
        <v>-1.8168564700452543E-7</v>
      </c>
    </row>
    <row r="15" spans="1:9">
      <c r="A15">
        <v>5</v>
      </c>
      <c r="B15" s="2">
        <v>5261.4069399665632</v>
      </c>
      <c r="C15" s="2">
        <f t="shared" si="0"/>
        <v>-31.167108689120141</v>
      </c>
      <c r="D15" s="2">
        <f t="shared" si="1"/>
        <v>0.125</v>
      </c>
      <c r="E15" s="2">
        <f t="shared" si="2"/>
        <v>626.50875880670026</v>
      </c>
      <c r="F15" s="2">
        <f t="shared" si="3"/>
        <v>4271.7039335590016</v>
      </c>
      <c r="G15" s="2">
        <f t="shared" si="4"/>
        <v>237.31688519772229</v>
      </c>
      <c r="H15" s="2">
        <f t="shared" si="5"/>
        <v>3407.8782895545792</v>
      </c>
      <c r="I15" s="2">
        <f>H15/(1+0.5)^A15</f>
        <v>448.77409574381289</v>
      </c>
    </row>
    <row r="16" spans="1:9">
      <c r="A16">
        <v>6</v>
      </c>
      <c r="B16" s="2">
        <v>5261.5292009535624</v>
      </c>
      <c r="C16" s="2">
        <f t="shared" si="0"/>
        <v>0.1222609869992084</v>
      </c>
      <c r="D16" s="2">
        <f t="shared" si="1"/>
        <v>0.125</v>
      </c>
      <c r="E16" s="2">
        <f t="shared" si="2"/>
        <v>657.81341110619451</v>
      </c>
      <c r="F16" s="2">
        <f t="shared" si="3"/>
        <v>4271.7634910482302</v>
      </c>
      <c r="G16" s="2">
        <f t="shared" si="4"/>
        <v>237.3201939471239</v>
      </c>
      <c r="H16" s="2">
        <f t="shared" si="5"/>
        <v>3376.629885994912</v>
      </c>
      <c r="I16" s="2">
        <f>H16/(1+0.5)^A16</f>
        <v>296.43938642479338</v>
      </c>
    </row>
    <row r="17" spans="1:9">
      <c r="A17">
        <v>7</v>
      </c>
      <c r="B17" s="2">
        <v>5472.7636331387266</v>
      </c>
      <c r="C17" s="2">
        <f t="shared" si="0"/>
        <v>211.23443218516422</v>
      </c>
      <c r="D17" s="2">
        <f t="shared" si="1"/>
        <v>0.125</v>
      </c>
      <c r="E17" s="2">
        <f t="shared" si="2"/>
        <v>895.32988632750505</v>
      </c>
      <c r="F17" s="2">
        <f t="shared" si="3"/>
        <v>4373.8513962014667</v>
      </c>
      <c r="G17" s="2">
        <f t="shared" si="4"/>
        <v>242.99174423341481</v>
      </c>
      <c r="H17" s="2">
        <f t="shared" si="5"/>
        <v>3235.5297656405469</v>
      </c>
      <c r="I17" s="2">
        <f>H17/(1+0.5)^A17</f>
        <v>189.36799725742569</v>
      </c>
    </row>
    <row r="18" spans="1:9">
      <c r="A18">
        <v>8</v>
      </c>
      <c r="B18" s="2">
        <v>5170.4512128288043</v>
      </c>
      <c r="C18" s="2">
        <f t="shared" si="0"/>
        <v>-302.31242030992235</v>
      </c>
      <c r="D18" s="2">
        <f t="shared" si="1"/>
        <v>0.125</v>
      </c>
      <c r="E18" s="2">
        <f t="shared" si="2"/>
        <v>343.99398129367819</v>
      </c>
      <c r="F18" s="2">
        <f t="shared" si="3"/>
        <v>4227.241654534897</v>
      </c>
      <c r="G18" s="2">
        <f t="shared" si="4"/>
        <v>234.84675858527203</v>
      </c>
      <c r="H18" s="2">
        <f t="shared" si="5"/>
        <v>3648.4009146559465</v>
      </c>
      <c r="I18" s="2">
        <f t="shared" ref="I15:I70" si="7">H18/(1+0.5)^A18</f>
        <v>142.35492061452862</v>
      </c>
    </row>
    <row r="19" spans="1:9">
      <c r="A19">
        <v>9</v>
      </c>
      <c r="B19" s="2">
        <v>5325.202044660683</v>
      </c>
      <c r="C19" s="2">
        <f t="shared" si="0"/>
        <v>154.75083183187871</v>
      </c>
      <c r="D19" s="2">
        <f t="shared" si="1"/>
        <v>0.125</v>
      </c>
      <c r="E19" s="2">
        <f t="shared" si="2"/>
        <v>820.40108741446409</v>
      </c>
      <c r="F19" s="2">
        <f t="shared" si="3"/>
        <v>4302.7059066265647</v>
      </c>
      <c r="G19" s="2">
        <f t="shared" si="4"/>
        <v>239.03921703480913</v>
      </c>
      <c r="H19" s="2">
        <f t="shared" si="5"/>
        <v>3243.2656021772914</v>
      </c>
      <c r="I19" s="2">
        <f t="shared" si="7"/>
        <v>84.364781197722564</v>
      </c>
    </row>
    <row r="20" spans="1:9">
      <c r="A20">
        <v>10</v>
      </c>
      <c r="B20" s="2">
        <v>5801.0186539273955</v>
      </c>
      <c r="C20" s="2">
        <f t="shared" si="0"/>
        <v>475.81660926671248</v>
      </c>
      <c r="D20" s="2">
        <f t="shared" si="1"/>
        <v>0.125</v>
      </c>
      <c r="E20" s="2">
        <f t="shared" si="2"/>
        <v>1200.943941007637</v>
      </c>
      <c r="F20" s="2">
        <f t="shared" si="3"/>
        <v>4529.4197126941035</v>
      </c>
      <c r="G20" s="2">
        <f t="shared" si="4"/>
        <v>251.63442848300573</v>
      </c>
      <c r="H20" s="2">
        <f t="shared" si="5"/>
        <v>3076.8413432034608</v>
      </c>
      <c r="I20" s="2">
        <f t="shared" si="7"/>
        <v>53.35713619943342</v>
      </c>
    </row>
    <row r="21" spans="1:9">
      <c r="A21">
        <v>11</v>
      </c>
      <c r="B21" s="2">
        <v>6063.1166884300274</v>
      </c>
      <c r="C21" s="2">
        <f t="shared" si="0"/>
        <v>262.09803450263189</v>
      </c>
      <c r="D21" s="2">
        <f t="shared" si="1"/>
        <v>0.125</v>
      </c>
      <c r="E21" s="2">
        <f t="shared" si="2"/>
        <v>1019.9876205563853</v>
      </c>
      <c r="F21" s="2">
        <f t="shared" si="3"/>
        <v>4651.1202148775656</v>
      </c>
      <c r="G21" s="2">
        <f t="shared" si="4"/>
        <v>258.39556749319809</v>
      </c>
      <c r="H21" s="2">
        <f t="shared" si="5"/>
        <v>3372.7370268279824</v>
      </c>
      <c r="I21" s="2">
        <f t="shared" si="7"/>
        <v>38.992280032649198</v>
      </c>
    </row>
    <row r="22" spans="1:9">
      <c r="A22">
        <v>12</v>
      </c>
      <c r="B22" s="2">
        <v>5942.0205260859175</v>
      </c>
      <c r="C22" s="2">
        <f t="shared" si="0"/>
        <v>-121.09616234410987</v>
      </c>
      <c r="D22" s="2">
        <f t="shared" si="1"/>
        <v>0.125</v>
      </c>
      <c r="E22" s="2">
        <f t="shared" si="2"/>
        <v>621.65640341662981</v>
      </c>
      <c r="F22" s="2">
        <f t="shared" si="3"/>
        <v>4595.1585133819663</v>
      </c>
      <c r="G22" s="2">
        <f t="shared" si="4"/>
        <v>255.28658407677588</v>
      </c>
      <c r="H22" s="2">
        <f t="shared" si="5"/>
        <v>3718.2155258885605</v>
      </c>
      <c r="I22" s="2">
        <f t="shared" si="7"/>
        <v>28.65757590031545</v>
      </c>
    </row>
    <row r="23" spans="1:9">
      <c r="A23">
        <v>13</v>
      </c>
      <c r="B23" s="2">
        <v>5508.4575024675059</v>
      </c>
      <c r="C23" s="2">
        <f t="shared" si="0"/>
        <v>-433.56302361841153</v>
      </c>
      <c r="D23" s="2">
        <f t="shared" si="1"/>
        <v>0.125</v>
      </c>
      <c r="E23" s="2">
        <f t="shared" si="2"/>
        <v>254.99416419002671</v>
      </c>
      <c r="F23" s="2">
        <f t="shared" si="3"/>
        <v>4390.9451348683006</v>
      </c>
      <c r="G23" s="2">
        <f t="shared" si="4"/>
        <v>243.94139638157225</v>
      </c>
      <c r="H23" s="2">
        <f t="shared" si="5"/>
        <v>3892.0095742967014</v>
      </c>
      <c r="I23" s="2">
        <f t="shared" si="7"/>
        <v>19.998044582332803</v>
      </c>
    </row>
    <row r="24" spans="1:9">
      <c r="A24">
        <v>14</v>
      </c>
      <c r="B24" s="2">
        <v>4892.1521011355971</v>
      </c>
      <c r="C24" s="2">
        <f t="shared" si="0"/>
        <v>-616.3054013319088</v>
      </c>
      <c r="D24" s="2">
        <f t="shared" si="1"/>
        <v>0.125</v>
      </c>
      <c r="E24" s="2">
        <f t="shared" si="2"/>
        <v>-4.7863886899591535</v>
      </c>
      <c r="F24" s="2">
        <f t="shared" si="3"/>
        <v>4089.2153217119544</v>
      </c>
      <c r="G24" s="2">
        <f t="shared" si="4"/>
        <v>227.17862898399744</v>
      </c>
      <c r="H24" s="2">
        <f t="shared" si="5"/>
        <v>3866.823081417916</v>
      </c>
      <c r="I24" s="2">
        <f t="shared" si="7"/>
        <v>13.245753707780906</v>
      </c>
    </row>
    <row r="25" spans="1:9">
      <c r="A25">
        <v>15</v>
      </c>
      <c r="B25" s="2">
        <v>4205.8146380521994</v>
      </c>
      <c r="C25" s="2">
        <f t="shared" si="0"/>
        <v>-686.33746308339778</v>
      </c>
      <c r="D25" s="2">
        <f t="shared" si="1"/>
        <v>0.125</v>
      </c>
      <c r="E25" s="2">
        <f t="shared" si="2"/>
        <v>-160.61063332687286</v>
      </c>
      <c r="F25" s="2">
        <f t="shared" si="3"/>
        <v>3734.6515331854739</v>
      </c>
      <c r="G25" s="2">
        <f t="shared" si="4"/>
        <v>207.48064073252633</v>
      </c>
      <c r="H25" s="2">
        <f t="shared" si="5"/>
        <v>3687.7815257798206</v>
      </c>
      <c r="I25" s="2">
        <f t="shared" si="7"/>
        <v>8.421632744344441</v>
      </c>
    </row>
    <row r="26" spans="1:9">
      <c r="A26">
        <v>16</v>
      </c>
      <c r="B26" s="2">
        <v>3526.9922875176535</v>
      </c>
      <c r="C26" s="2">
        <f t="shared" si="0"/>
        <v>-678.82235053454588</v>
      </c>
      <c r="D26" s="2">
        <f t="shared" si="1"/>
        <v>0.125</v>
      </c>
      <c r="E26" s="2">
        <f t="shared" si="2"/>
        <v>-237.94831459483919</v>
      </c>
      <c r="F26" s="2">
        <f t="shared" si="3"/>
        <v>3360.3360773961649</v>
      </c>
      <c r="G26" s="2">
        <f t="shared" si="4"/>
        <v>186.68533763312027</v>
      </c>
      <c r="H26" s="2">
        <f t="shared" si="5"/>
        <v>3411.5990543578841</v>
      </c>
      <c r="I26" s="2">
        <f t="shared" si="7"/>
        <v>5.1939509080470563</v>
      </c>
    </row>
    <row r="27" spans="1:9">
      <c r="A27">
        <v>17</v>
      </c>
      <c r="B27" s="2">
        <v>2901.1863346591404</v>
      </c>
      <c r="C27" s="2">
        <f t="shared" si="0"/>
        <v>-625.80595285851314</v>
      </c>
      <c r="D27" s="2">
        <f t="shared" si="1"/>
        <v>0.125</v>
      </c>
      <c r="E27" s="2">
        <f t="shared" si="2"/>
        <v>-263.15766102612059</v>
      </c>
      <c r="F27" s="2">
        <f t="shared" si="3"/>
        <v>2988.7210512275483</v>
      </c>
      <c r="G27" s="2">
        <f t="shared" si="4"/>
        <v>166.04005840153044</v>
      </c>
      <c r="H27" s="2">
        <f t="shared" si="5"/>
        <v>3085.8386538521381</v>
      </c>
      <c r="I27" s="2">
        <f t="shared" si="7"/>
        <v>3.132000414446646</v>
      </c>
    </row>
    <row r="28" spans="1:9">
      <c r="A28">
        <v>18</v>
      </c>
      <c r="B28" s="2">
        <v>2350.3324892010178</v>
      </c>
      <c r="C28" s="2">
        <f t="shared" si="0"/>
        <v>-550.85384545812258</v>
      </c>
      <c r="D28" s="2">
        <f t="shared" si="1"/>
        <v>0.125</v>
      </c>
      <c r="E28" s="2">
        <f t="shared" si="2"/>
        <v>-257.06228430799536</v>
      </c>
      <c r="F28" s="2">
        <f t="shared" si="3"/>
        <v>2634.0110409686204</v>
      </c>
      <c r="G28" s="2">
        <f t="shared" si="4"/>
        <v>146.33394672047891</v>
      </c>
      <c r="H28" s="2">
        <f t="shared" si="5"/>
        <v>2744.7393785561371</v>
      </c>
      <c r="I28" s="2">
        <f t="shared" si="7"/>
        <v>1.8571990384644319</v>
      </c>
    </row>
    <row r="29" spans="1:9">
      <c r="A29">
        <v>19</v>
      </c>
      <c r="B29" s="2">
        <v>1880.9463328526122</v>
      </c>
      <c r="C29" s="2">
        <f t="shared" si="0"/>
        <v>-469.38615634840562</v>
      </c>
      <c r="D29" s="2">
        <f t="shared" si="1"/>
        <v>0.125</v>
      </c>
      <c r="E29" s="2">
        <f t="shared" si="2"/>
        <v>-234.2678647418291</v>
      </c>
      <c r="F29" s="2">
        <f t="shared" si="3"/>
        <v>2304.442368256171</v>
      </c>
      <c r="G29" s="2">
        <f t="shared" si="4"/>
        <v>128.02457601423171</v>
      </c>
      <c r="H29" s="2">
        <f t="shared" si="5"/>
        <v>2410.6856569837687</v>
      </c>
      <c r="I29" s="2">
        <f t="shared" si="7"/>
        <v>1.0874434003142479</v>
      </c>
    </row>
    <row r="30" spans="1:9">
      <c r="A30">
        <v>20</v>
      </c>
      <c r="B30" s="2">
        <v>1490.4286291072535</v>
      </c>
      <c r="C30" s="2">
        <f t="shared" si="0"/>
        <v>-390.51770374535863</v>
      </c>
      <c r="D30" s="2">
        <f t="shared" si="1"/>
        <v>0.125</v>
      </c>
      <c r="E30" s="2">
        <f t="shared" si="2"/>
        <v>-204.21412510695194</v>
      </c>
      <c r="F30" s="2">
        <f t="shared" si="3"/>
        <v>2004.1338306479961</v>
      </c>
      <c r="G30" s="2">
        <f t="shared" si="4"/>
        <v>111.34076836933311</v>
      </c>
      <c r="H30" s="2">
        <f t="shared" si="5"/>
        <v>2097.007187385615</v>
      </c>
      <c r="I30" s="2">
        <f t="shared" si="7"/>
        <v>0.63063016109898518</v>
      </c>
    </row>
    <row r="31" spans="1:9">
      <c r="A31">
        <v>21</v>
      </c>
      <c r="B31" s="2">
        <v>1171.3772404333229</v>
      </c>
      <c r="C31" s="2">
        <f t="shared" si="0"/>
        <v>-319.05138867393066</v>
      </c>
      <c r="D31" s="2">
        <f t="shared" si="1"/>
        <v>0.125</v>
      </c>
      <c r="E31" s="2">
        <f t="shared" si="2"/>
        <v>-172.6292336197653</v>
      </c>
      <c r="F31" s="2">
        <f t="shared" si="3"/>
        <v>1734.4351949400664</v>
      </c>
      <c r="G31" s="2">
        <f t="shared" si="4"/>
        <v>96.357510830003676</v>
      </c>
      <c r="H31" s="2">
        <f t="shared" si="5"/>
        <v>1810.7069177298279</v>
      </c>
      <c r="I31" s="2">
        <f t="shared" si="7"/>
        <v>0.36302097646586934</v>
      </c>
    </row>
    <row r="32" spans="1:9">
      <c r="A32">
        <v>22</v>
      </c>
      <c r="B32" s="2">
        <v>914.38314990239985</v>
      </c>
      <c r="C32" s="2">
        <f t="shared" si="0"/>
        <v>-256.99409053092302</v>
      </c>
      <c r="D32" s="2">
        <f t="shared" si="1"/>
        <v>0.125</v>
      </c>
      <c r="E32" s="2">
        <f t="shared" si="2"/>
        <v>-142.69619679312302</v>
      </c>
      <c r="F32" s="2">
        <f t="shared" si="3"/>
        <v>1494.9165064850233</v>
      </c>
      <c r="G32" s="2">
        <f t="shared" si="4"/>
        <v>83.05091702694574</v>
      </c>
      <c r="H32" s="2">
        <f t="shared" si="5"/>
        <v>1554.5617862512008</v>
      </c>
      <c r="I32" s="2">
        <f t="shared" si="7"/>
        <v>0.20777834781750174</v>
      </c>
    </row>
    <row r="33" spans="1:9">
      <c r="A33">
        <v>23</v>
      </c>
      <c r="B33" s="2">
        <v>709.71120774211022</v>
      </c>
      <c r="C33" s="2">
        <f t="shared" si="0"/>
        <v>-204.67194216028963</v>
      </c>
      <c r="D33" s="2">
        <f t="shared" si="1"/>
        <v>0.125</v>
      </c>
      <c r="E33" s="2">
        <f t="shared" si="2"/>
        <v>-115.95804119252585</v>
      </c>
      <c r="F33" s="2">
        <f t="shared" si="3"/>
        <v>1284.0709085429087</v>
      </c>
      <c r="G33" s="2">
        <f t="shared" si="4"/>
        <v>71.337272696828251</v>
      </c>
      <c r="H33" s="2">
        <f t="shared" si="5"/>
        <v>1328.6916770386063</v>
      </c>
      <c r="I33" s="2">
        <f t="shared" si="7"/>
        <v>0.11839279032654529</v>
      </c>
    </row>
    <row r="34" spans="1:9">
      <c r="A34">
        <v>24</v>
      </c>
      <c r="B34" s="2">
        <v>548.21075147018689</v>
      </c>
      <c r="C34" s="2">
        <f t="shared" si="0"/>
        <v>-161.50045627192333</v>
      </c>
      <c r="D34" s="2">
        <f t="shared" si="1"/>
        <v>0.125</v>
      </c>
      <c r="E34" s="2">
        <f t="shared" si="2"/>
        <v>-92.974112338149965</v>
      </c>
      <c r="F34" s="2">
        <f t="shared" si="3"/>
        <v>1099.7868886896345</v>
      </c>
      <c r="G34" s="2">
        <f t="shared" si="4"/>
        <v>61.099271593868579</v>
      </c>
      <c r="H34" s="2">
        <f t="shared" si="5"/>
        <v>1131.661729433916</v>
      </c>
      <c r="I34" s="2">
        <f t="shared" si="7"/>
        <v>6.722431906453108E-2</v>
      </c>
    </row>
    <row r="35" spans="1:9">
      <c r="A35">
        <v>25</v>
      </c>
      <c r="B35" s="2">
        <v>421.73831522271428</v>
      </c>
      <c r="C35" s="2">
        <f t="shared" si="0"/>
        <v>-126.47243624747261</v>
      </c>
      <c r="D35" s="2">
        <f t="shared" si="1"/>
        <v>0.125</v>
      </c>
      <c r="E35" s="2">
        <f t="shared" si="2"/>
        <v>-73.75514684463333</v>
      </c>
      <c r="F35" s="2">
        <f t="shared" si="3"/>
        <v>939.64940681382222</v>
      </c>
      <c r="G35" s="2">
        <f t="shared" si="4"/>
        <v>52.20274482299012</v>
      </c>
      <c r="H35" s="2">
        <f t="shared" si="5"/>
        <v>961.2018088354655</v>
      </c>
      <c r="I35" s="2">
        <f t="shared" si="7"/>
        <v>3.8065637108056001E-2</v>
      </c>
    </row>
    <row r="36" spans="1:9">
      <c r="A36">
        <v>26</v>
      </c>
      <c r="B36" s="2">
        <v>323.32845186067374</v>
      </c>
      <c r="C36" s="2">
        <f t="shared" si="0"/>
        <v>-98.409863362040539</v>
      </c>
      <c r="D36" s="2">
        <f t="shared" si="1"/>
        <v>0.125</v>
      </c>
      <c r="E36" s="2">
        <f t="shared" si="2"/>
        <v>-57.993806879456322</v>
      </c>
      <c r="F36" s="2">
        <f t="shared" si="3"/>
        <v>801.17310601245106</v>
      </c>
      <c r="G36" s="2">
        <f t="shared" si="4"/>
        <v>44.509617000691726</v>
      </c>
      <c r="H36" s="2">
        <f t="shared" si="5"/>
        <v>814.65729589121565</v>
      </c>
      <c r="I36" s="2">
        <f t="shared" si="7"/>
        <v>2.1508108361687761E-2</v>
      </c>
    </row>
    <row r="37" spans="1:9">
      <c r="A37">
        <v>27</v>
      </c>
      <c r="B37" s="2">
        <v>247.12246532958383</v>
      </c>
      <c r="C37" s="2">
        <f t="shared" si="0"/>
        <v>-76.205986531089906</v>
      </c>
      <c r="D37" s="2">
        <f t="shared" si="1"/>
        <v>0.125</v>
      </c>
      <c r="E37" s="2">
        <f t="shared" si="2"/>
        <v>-45.315678364891923</v>
      </c>
      <c r="F37" s="2">
        <f t="shared" si="3"/>
        <v>681.84764588114194</v>
      </c>
      <c r="G37" s="2">
        <f t="shared" si="4"/>
        <v>37.880424771174553</v>
      </c>
      <c r="H37" s="2">
        <f t="shared" si="5"/>
        <v>689.28289947485928</v>
      </c>
      <c r="I37" s="2">
        <f t="shared" si="7"/>
        <v>1.2132030952185215E-2</v>
      </c>
    </row>
    <row r="38" spans="1:9">
      <c r="A38">
        <v>28</v>
      </c>
      <c r="B38" s="2">
        <v>188.39687092287625</v>
      </c>
      <c r="C38" s="2">
        <f t="shared" si="0"/>
        <v>-58.725594406707586</v>
      </c>
      <c r="D38" s="2">
        <f t="shared" si="1"/>
        <v>0.125</v>
      </c>
      <c r="E38" s="2">
        <f t="shared" si="2"/>
        <v>-35.175985541348055</v>
      </c>
      <c r="F38" s="2">
        <f t="shared" si="3"/>
        <v>579.40764321813356</v>
      </c>
      <c r="G38" s="2">
        <f t="shared" si="4"/>
        <v>32.189313512118531</v>
      </c>
      <c r="H38" s="2">
        <f t="shared" si="5"/>
        <v>582.39431524736301</v>
      </c>
      <c r="I38" s="2">
        <f t="shared" si="7"/>
        <v>6.833793849947316E-3</v>
      </c>
    </row>
    <row r="39" spans="1:9">
      <c r="A39">
        <v>29</v>
      </c>
      <c r="B39" s="2">
        <v>143.30096489349484</v>
      </c>
      <c r="C39" s="2">
        <f t="shared" si="0"/>
        <v>-45.09590602938141</v>
      </c>
      <c r="D39" s="2">
        <f t="shared" si="1"/>
        <v>0.125</v>
      </c>
      <c r="E39" s="2">
        <f t="shared" si="2"/>
        <v>-27.183285417694556</v>
      </c>
      <c r="F39" s="2">
        <f t="shared" si="3"/>
        <v>491.68785091464378</v>
      </c>
      <c r="G39" s="2">
        <f t="shared" si="4"/>
        <v>27.315991717480209</v>
      </c>
      <c r="H39" s="2">
        <f t="shared" si="5"/>
        <v>491.55514461485814</v>
      </c>
      <c r="I39" s="2">
        <f t="shared" si="7"/>
        <v>3.8452602028486702E-3</v>
      </c>
    </row>
    <row r="40" spans="1:9">
      <c r="A40">
        <v>30</v>
      </c>
      <c r="B40" s="2">
        <v>108.81220760253912</v>
      </c>
      <c r="C40" s="2">
        <f t="shared" si="0"/>
        <v>-34.488757290955718</v>
      </c>
      <c r="D40" s="2">
        <f t="shared" si="1"/>
        <v>0.125</v>
      </c>
      <c r="E40" s="2">
        <f t="shared" si="2"/>
        <v>-20.88723134063833</v>
      </c>
      <c r="F40" s="2">
        <f t="shared" si="3"/>
        <v>416.81811145516201</v>
      </c>
      <c r="G40" s="2">
        <f t="shared" si="4"/>
        <v>23.156561747508999</v>
      </c>
      <c r="H40" s="2">
        <f t="shared" si="5"/>
        <v>414.54878104829135</v>
      </c>
      <c r="I40" s="2">
        <f t="shared" si="7"/>
        <v>2.1619112963794196E-3</v>
      </c>
    </row>
    <row r="41" spans="1:9">
      <c r="A41">
        <v>31</v>
      </c>
      <c r="B41" s="2">
        <v>82.46762449660207</v>
      </c>
      <c r="C41" s="2">
        <f t="shared" si="0"/>
        <v>-26.344583105937048</v>
      </c>
      <c r="D41" s="2">
        <f t="shared" si="1"/>
        <v>0.125</v>
      </c>
      <c r="E41" s="2">
        <f t="shared" si="2"/>
        <v>-16.036130043861789</v>
      </c>
      <c r="F41" s="2">
        <f t="shared" si="3"/>
        <v>352.94749145632255</v>
      </c>
      <c r="G41" s="2">
        <f t="shared" si="4"/>
        <v>19.608193969795696</v>
      </c>
      <c r="H41" s="2">
        <f t="shared" si="5"/>
        <v>349.37542753038861</v>
      </c>
      <c r="I41" s="2">
        <f t="shared" si="7"/>
        <v>1.2146840420007546E-3</v>
      </c>
    </row>
    <row r="42" spans="1:9">
      <c r="A42">
        <v>32</v>
      </c>
      <c r="B42" s="2">
        <v>62.446438147953288</v>
      </c>
      <c r="C42" s="2">
        <f t="shared" si="0"/>
        <v>-20.021186348648783</v>
      </c>
      <c r="D42" s="2">
        <f t="shared" si="1"/>
        <v>0.125</v>
      </c>
      <c r="E42" s="2">
        <f t="shared" si="2"/>
        <v>-12.215381580154622</v>
      </c>
      <c r="F42" s="2">
        <f t="shared" si="3"/>
        <v>298.7064578014847</v>
      </c>
      <c r="G42" s="2">
        <f t="shared" si="4"/>
        <v>16.594803211193593</v>
      </c>
      <c r="H42" s="2">
        <f t="shared" si="5"/>
        <v>294.32703617044569</v>
      </c>
      <c r="I42" s="2">
        <f t="shared" si="7"/>
        <v>6.8219709762792392E-4</v>
      </c>
    </row>
    <row r="43" spans="1:9">
      <c r="A43">
        <v>33</v>
      </c>
      <c r="B43" s="2">
        <v>47.157520070422095</v>
      </c>
      <c r="C43" s="2">
        <f t="shared" si="0"/>
        <v>-15.288918077531193</v>
      </c>
      <c r="D43" s="2">
        <f t="shared" si="1"/>
        <v>0.125</v>
      </c>
      <c r="E43" s="2">
        <f t="shared" si="2"/>
        <v>-9.394228068728431</v>
      </c>
      <c r="F43" s="2">
        <f t="shared" si="3"/>
        <v>252.38909340220522</v>
      </c>
      <c r="G43" s="2">
        <f t="shared" si="4"/>
        <v>14.021616300122512</v>
      </c>
      <c r="H43" s="2">
        <f t="shared" si="5"/>
        <v>247.76170517081113</v>
      </c>
      <c r="I43" s="2">
        <f t="shared" si="7"/>
        <v>3.8284469405203033E-4</v>
      </c>
    </row>
    <row r="44" spans="1:9">
      <c r="A44">
        <v>34</v>
      </c>
      <c r="B44" s="2">
        <v>35.591129311848434</v>
      </c>
      <c r="C44" s="2">
        <f t="shared" si="0"/>
        <v>-11.566390758573661</v>
      </c>
      <c r="D44" s="2">
        <f t="shared" si="1"/>
        <v>0.125</v>
      </c>
      <c r="E44" s="2">
        <f t="shared" si="2"/>
        <v>-7.1174995945926067</v>
      </c>
      <c r="F44" s="2">
        <f t="shared" si="3"/>
        <v>213.17931861643973</v>
      </c>
      <c r="G44" s="2">
        <f t="shared" si="4"/>
        <v>11.843295478691095</v>
      </c>
      <c r="H44" s="2">
        <f t="shared" si="5"/>
        <v>208.45352273234124</v>
      </c>
      <c r="I44" s="2">
        <f t="shared" si="7"/>
        <v>2.1473677723120286E-4</v>
      </c>
    </row>
    <row r="45" spans="1:9">
      <c r="A45">
        <v>35</v>
      </c>
      <c r="B45" s="2">
        <v>27.015897265473011</v>
      </c>
      <c r="C45" s="2">
        <f t="shared" si="0"/>
        <v>-8.5752320463754224</v>
      </c>
      <c r="D45" s="2">
        <f t="shared" si="1"/>
        <v>0.125</v>
      </c>
      <c r="E45" s="2">
        <f t="shared" si="2"/>
        <v>-5.1982448881912955</v>
      </c>
      <c r="F45" s="2">
        <f t="shared" si="3"/>
        <v>180.6806508629316</v>
      </c>
      <c r="G45" s="2">
        <f t="shared" si="4"/>
        <v>10.037813936829533</v>
      </c>
      <c r="H45" s="2">
        <f t="shared" si="5"/>
        <v>175.84108181429335</v>
      </c>
      <c r="I45" s="2">
        <f t="shared" si="7"/>
        <v>1.207608830294949E-4</v>
      </c>
    </row>
    <row r="46" spans="1:9">
      <c r="A46">
        <v>36</v>
      </c>
      <c r="B46" s="2">
        <v>20.195481876859755</v>
      </c>
      <c r="C46" s="2">
        <f t="shared" si="0"/>
        <v>-6.8204153886132559</v>
      </c>
      <c r="D46" s="2">
        <f t="shared" si="1"/>
        <v>0.125</v>
      </c>
      <c r="E46" s="2">
        <f t="shared" si="2"/>
        <v>-4.295980154005786</v>
      </c>
      <c r="F46" s="2">
        <f t="shared" si="3"/>
        <v>151.73736595522672</v>
      </c>
      <c r="G46" s="2">
        <f t="shared" si="4"/>
        <v>8.4298536641792623</v>
      </c>
      <c r="H46" s="2">
        <f t="shared" si="5"/>
        <v>147.60349244505323</v>
      </c>
      <c r="I46" s="2">
        <f t="shared" si="7"/>
        <v>6.7578929421156881E-5</v>
      </c>
    </row>
    <row r="47" spans="1:9">
      <c r="A47">
        <v>37</v>
      </c>
      <c r="B47" s="2">
        <v>15.609937881173014</v>
      </c>
      <c r="C47" s="2">
        <f t="shared" si="0"/>
        <v>-4.5855439956867414</v>
      </c>
      <c r="D47" s="2">
        <f t="shared" si="1"/>
        <v>0.125</v>
      </c>
      <c r="E47" s="2">
        <f t="shared" si="2"/>
        <v>-2.6343017605401147</v>
      </c>
      <c r="F47" s="2">
        <f t="shared" si="3"/>
        <v>130.01118405205264</v>
      </c>
      <c r="G47" s="2">
        <f t="shared" si="4"/>
        <v>7.2228435584473685</v>
      </c>
      <c r="H47" s="2">
        <f t="shared" si="5"/>
        <v>125.4226422541454</v>
      </c>
      <c r="I47" s="2">
        <f t="shared" si="7"/>
        <v>3.8282417975817406E-5</v>
      </c>
    </row>
    <row r="48" spans="1:9">
      <c r="A48">
        <v>38</v>
      </c>
      <c r="B48" s="2">
        <v>11.860405230837779</v>
      </c>
      <c r="C48" s="2">
        <f t="shared" si="0"/>
        <v>-3.7495326503352349</v>
      </c>
      <c r="D48" s="2">
        <f t="shared" si="1"/>
        <v>0.125</v>
      </c>
      <c r="E48" s="2">
        <f t="shared" si="2"/>
        <v>-2.2669819964805127</v>
      </c>
      <c r="F48" s="2">
        <f t="shared" si="3"/>
        <v>110.25536346768547</v>
      </c>
      <c r="G48" s="2">
        <f t="shared" si="4"/>
        <v>6.1252979704269706</v>
      </c>
      <c r="H48" s="2">
        <f t="shared" si="5"/>
        <v>106.39704749373901</v>
      </c>
      <c r="I48" s="2">
        <f t="shared" si="7"/>
        <v>2.1650191014658891E-5</v>
      </c>
    </row>
    <row r="49" spans="1:9">
      <c r="A49">
        <v>39</v>
      </c>
      <c r="B49" s="2">
        <v>8.5729234645110974</v>
      </c>
      <c r="C49" s="2">
        <f t="shared" si="0"/>
        <v>-3.2874817663266818</v>
      </c>
      <c r="D49" s="2">
        <f t="shared" si="1"/>
        <v>0.125</v>
      </c>
      <c r="E49" s="2">
        <f t="shared" si="2"/>
        <v>-2.2158663332627944</v>
      </c>
      <c r="F49" s="2">
        <f t="shared" si="3"/>
        <v>90.743886652041894</v>
      </c>
      <c r="G49" s="2">
        <f t="shared" si="4"/>
        <v>5.0413270362245495</v>
      </c>
      <c r="H49" s="2">
        <f t="shared" si="5"/>
        <v>87.918425949080145</v>
      </c>
      <c r="I49" s="2">
        <f t="shared" si="7"/>
        <v>1.1926713885036691E-5</v>
      </c>
    </row>
    <row r="50" spans="1:9">
      <c r="A50">
        <v>40</v>
      </c>
      <c r="B50" s="2">
        <v>7.0468061795623393</v>
      </c>
      <c r="C50" s="2">
        <f t="shared" si="0"/>
        <v>-1.5261172849487581</v>
      </c>
      <c r="D50" s="2">
        <f t="shared" si="1"/>
        <v>0.125</v>
      </c>
      <c r="E50" s="2">
        <f t="shared" si="2"/>
        <v>-0.64526651250346567</v>
      </c>
      <c r="F50" s="2">
        <f t="shared" si="3"/>
        <v>80.674336929371776</v>
      </c>
      <c r="G50" s="2">
        <f t="shared" si="4"/>
        <v>4.4819076071873205</v>
      </c>
      <c r="H50" s="2">
        <f t="shared" si="5"/>
        <v>76.837695834687921</v>
      </c>
      <c r="I50" s="2">
        <f t="shared" si="7"/>
        <v>6.9490265467716134E-6</v>
      </c>
    </row>
    <row r="51" spans="1:9">
      <c r="A51">
        <v>41</v>
      </c>
      <c r="B51" s="2">
        <v>5.2213897456167961</v>
      </c>
      <c r="C51" s="2">
        <f t="shared" si="0"/>
        <v>-1.8254164339455432</v>
      </c>
      <c r="D51" s="2">
        <f t="shared" si="1"/>
        <v>0.125</v>
      </c>
      <c r="E51" s="2">
        <f t="shared" si="2"/>
        <v>-1.1727427157434436</v>
      </c>
      <c r="F51" s="2">
        <f t="shared" si="3"/>
        <v>67.392516838534917</v>
      </c>
      <c r="G51" s="2">
        <f t="shared" si="4"/>
        <v>3.7440287132519394</v>
      </c>
      <c r="H51" s="2">
        <f t="shared" si="5"/>
        <v>64.82123084102642</v>
      </c>
      <c r="I51" s="2">
        <f t="shared" si="7"/>
        <v>3.9081898454096442E-6</v>
      </c>
    </row>
    <row r="52" spans="1:9">
      <c r="A52">
        <v>42</v>
      </c>
      <c r="B52" s="2">
        <v>3.9428044592678884</v>
      </c>
      <c r="C52" s="2">
        <f t="shared" si="0"/>
        <v>-1.2785852863489078</v>
      </c>
      <c r="D52" s="2">
        <f t="shared" si="1"/>
        <v>0.125</v>
      </c>
      <c r="E52" s="2">
        <f t="shared" si="2"/>
        <v>-0.78573472894042173</v>
      </c>
      <c r="F52" s="2">
        <f t="shared" si="3"/>
        <v>56.940745924437039</v>
      </c>
      <c r="G52" s="2">
        <f t="shared" si="4"/>
        <v>3.1633747735798354</v>
      </c>
      <c r="H52" s="2">
        <f t="shared" si="5"/>
        <v>54.563105879797625</v>
      </c>
      <c r="I52" s="2">
        <f t="shared" si="7"/>
        <v>2.193139228888481E-6</v>
      </c>
    </row>
    <row r="53" spans="1:9">
      <c r="A53">
        <v>43</v>
      </c>
      <c r="B53" s="2">
        <v>2.8904879244176769</v>
      </c>
      <c r="C53" s="2">
        <f t="shared" si="0"/>
        <v>-1.0523165348502115</v>
      </c>
      <c r="D53" s="2">
        <f t="shared" si="1"/>
        <v>0.125</v>
      </c>
      <c r="E53" s="2">
        <f t="shared" si="2"/>
        <v>-0.69100554429800187</v>
      </c>
      <c r="F53" s="2">
        <f t="shared" si="3"/>
        <v>47.263154474954376</v>
      </c>
      <c r="G53" s="2">
        <f t="shared" si="4"/>
        <v>2.6257308041641321</v>
      </c>
      <c r="H53" s="2">
        <f t="shared" si="5"/>
        <v>45.328429215088242</v>
      </c>
      <c r="I53" s="2">
        <f t="shared" si="7"/>
        <v>1.2146370664762392E-6</v>
      </c>
    </row>
    <row r="54" spans="1:9">
      <c r="A54">
        <v>44</v>
      </c>
      <c r="B54" s="2">
        <v>1.75996406068947</v>
      </c>
      <c r="C54" s="2">
        <f t="shared" si="0"/>
        <v>-1.1305238637282069</v>
      </c>
      <c r="D54" s="2">
        <f t="shared" si="1"/>
        <v>0.125</v>
      </c>
      <c r="E54" s="2">
        <f t="shared" si="2"/>
        <v>-0.91052835614202321</v>
      </c>
      <c r="F54" s="2">
        <f t="shared" si="3"/>
        <v>35.094760932027484</v>
      </c>
      <c r="G54" s="2">
        <f t="shared" si="4"/>
        <v>1.9497089406681933</v>
      </c>
      <c r="H54" s="2">
        <f t="shared" si="5"/>
        <v>34.055580347501312</v>
      </c>
      <c r="I54" s="2">
        <f t="shared" si="7"/>
        <v>6.083771403027255E-7</v>
      </c>
    </row>
    <row r="55" spans="1:9">
      <c r="A55">
        <v>45</v>
      </c>
      <c r="B55" s="2">
        <v>1.4709637641041413</v>
      </c>
      <c r="C55" s="2">
        <f t="shared" si="0"/>
        <v>-0.28900029658532866</v>
      </c>
      <c r="D55" s="2">
        <f t="shared" si="1"/>
        <v>0.125</v>
      </c>
      <c r="E55" s="2">
        <f t="shared" si="2"/>
        <v>-0.105129826072311</v>
      </c>
      <c r="F55" s="2">
        <f t="shared" si="3"/>
        <v>31.513830392448796</v>
      </c>
      <c r="G55" s="2">
        <f t="shared" si="4"/>
        <v>1.750768355136044</v>
      </c>
      <c r="H55" s="2">
        <f t="shared" si="5"/>
        <v>29.868191863385064</v>
      </c>
      <c r="I55" s="2">
        <f t="shared" si="7"/>
        <v>3.5571507843828931E-7</v>
      </c>
    </row>
    <row r="56" spans="1:9">
      <c r="A56">
        <v>46</v>
      </c>
      <c r="B56" s="2">
        <v>1.0227962682181273</v>
      </c>
      <c r="C56" s="2">
        <f t="shared" si="0"/>
        <v>-0.44816749588601401</v>
      </c>
      <c r="D56" s="2">
        <f t="shared" si="1"/>
        <v>0.125</v>
      </c>
      <c r="E56" s="2">
        <f t="shared" si="2"/>
        <v>-0.3203179623587481</v>
      </c>
      <c r="F56" s="2">
        <f t="shared" si="3"/>
        <v>25.340401375495354</v>
      </c>
      <c r="G56" s="2">
        <f t="shared" si="4"/>
        <v>1.4078000764164085</v>
      </c>
      <c r="H56" s="2">
        <f t="shared" si="5"/>
        <v>24.252919261437693</v>
      </c>
      <c r="I56" s="2">
        <f t="shared" si="7"/>
        <v>1.925600120444667E-7</v>
      </c>
    </row>
    <row r="57" spans="1:9">
      <c r="A57">
        <v>47</v>
      </c>
      <c r="B57" s="2">
        <v>1.0024013458326211</v>
      </c>
      <c r="C57" s="2">
        <f t="shared" si="0"/>
        <v>-2.039492238550622E-2</v>
      </c>
      <c r="D57" s="2">
        <f t="shared" si="1"/>
        <v>0.125</v>
      </c>
      <c r="E57" s="2">
        <f t="shared" si="2"/>
        <v>0.10490524584357142</v>
      </c>
      <c r="F57" s="2">
        <f t="shared" si="3"/>
        <v>25.036002907462183</v>
      </c>
      <c r="G57" s="2">
        <f t="shared" si="4"/>
        <v>1.3908890504145657</v>
      </c>
      <c r="H57" s="2">
        <f t="shared" si="5"/>
        <v>23.540208611204047</v>
      </c>
      <c r="I57" s="2">
        <f t="shared" si="7"/>
        <v>1.2460088631914529E-7</v>
      </c>
    </row>
    <row r="58" spans="1:9">
      <c r="A58">
        <v>48</v>
      </c>
      <c r="B58" s="2">
        <v>1</v>
      </c>
      <c r="C58" s="2">
        <f t="shared" si="0"/>
        <v>-2.4013458326210824E-3</v>
      </c>
      <c r="D58" s="2">
        <f t="shared" si="1"/>
        <v>0.125</v>
      </c>
      <c r="E58" s="2">
        <f t="shared" si="2"/>
        <v>0.12259865416737892</v>
      </c>
      <c r="F58" s="2">
        <f t="shared" si="3"/>
        <v>25</v>
      </c>
      <c r="G58" s="2">
        <f t="shared" si="4"/>
        <v>1.3888888888888888</v>
      </c>
      <c r="H58" s="2">
        <f t="shared" si="5"/>
        <v>23.488512456943731</v>
      </c>
      <c r="I58" s="2">
        <f t="shared" si="7"/>
        <v>8.2884835298655904E-8</v>
      </c>
    </row>
    <row r="59" spans="1:9">
      <c r="A59">
        <v>49</v>
      </c>
      <c r="B59" s="2">
        <v>1</v>
      </c>
      <c r="C59" s="2">
        <f t="shared" si="0"/>
        <v>0</v>
      </c>
      <c r="D59" s="2">
        <f t="shared" si="1"/>
        <v>0.125</v>
      </c>
      <c r="E59" s="2">
        <f t="shared" si="2"/>
        <v>0.125</v>
      </c>
      <c r="F59" s="2">
        <f t="shared" si="3"/>
        <v>25</v>
      </c>
      <c r="G59" s="2">
        <f t="shared" si="4"/>
        <v>1.3888888888888888</v>
      </c>
      <c r="H59" s="2">
        <f t="shared" si="5"/>
        <v>23.486111111111111</v>
      </c>
      <c r="I59" s="2">
        <f t="shared" si="7"/>
        <v>5.5250907716945293E-8</v>
      </c>
    </row>
    <row r="60" spans="1:9">
      <c r="A60">
        <v>50</v>
      </c>
      <c r="B60" s="2">
        <v>1.0000670842759325</v>
      </c>
      <c r="C60" s="2">
        <f t="shared" si="0"/>
        <v>6.7084275932494108E-5</v>
      </c>
      <c r="D60" s="2">
        <f t="shared" si="1"/>
        <v>0.125</v>
      </c>
      <c r="E60" s="2">
        <f t="shared" si="2"/>
        <v>0.12507546981042406</v>
      </c>
      <c r="F60" s="2">
        <f t="shared" si="3"/>
        <v>25.001006250638508</v>
      </c>
      <c r="G60" s="2">
        <f t="shared" si="4"/>
        <v>1.3889447917021391</v>
      </c>
      <c r="H60" s="2">
        <f t="shared" si="5"/>
        <v>23.486985989125944</v>
      </c>
      <c r="I60" s="2">
        <f t="shared" si="7"/>
        <v>3.6835310574128009E-8</v>
      </c>
    </row>
    <row r="61" spans="1:9">
      <c r="A61">
        <v>51</v>
      </c>
      <c r="B61" s="2">
        <v>1</v>
      </c>
      <c r="C61" s="2">
        <f t="shared" si="0"/>
        <v>-6.7084275932494108E-5</v>
      </c>
      <c r="D61" s="2">
        <f t="shared" si="1"/>
        <v>0.125</v>
      </c>
      <c r="E61" s="2">
        <f t="shared" si="2"/>
        <v>0.12493291572406751</v>
      </c>
      <c r="F61" s="2">
        <f t="shared" si="3"/>
        <v>25</v>
      </c>
      <c r="G61" s="2">
        <f t="shared" si="4"/>
        <v>1.3888888888888888</v>
      </c>
      <c r="H61" s="2">
        <f t="shared" si="5"/>
        <v>23.486178195387044</v>
      </c>
      <c r="I61" s="2">
        <f t="shared" si="7"/>
        <v>2.4556029125432286E-8</v>
      </c>
    </row>
    <row r="62" spans="1:9">
      <c r="A62">
        <v>52</v>
      </c>
      <c r="B62" s="2">
        <v>1</v>
      </c>
      <c r="C62" s="2">
        <f t="shared" si="0"/>
        <v>0</v>
      </c>
      <c r="D62" s="2">
        <f t="shared" si="1"/>
        <v>0.125</v>
      </c>
      <c r="E62" s="2">
        <f t="shared" si="2"/>
        <v>0.125</v>
      </c>
      <c r="F62" s="2">
        <f t="shared" si="3"/>
        <v>25</v>
      </c>
      <c r="G62" s="2">
        <f t="shared" si="4"/>
        <v>1.3888888888888888</v>
      </c>
      <c r="H62" s="2">
        <f t="shared" si="5"/>
        <v>23.486111111111111</v>
      </c>
      <c r="I62" s="2">
        <f t="shared" si="7"/>
        <v>1.6370639323539347E-8</v>
      </c>
    </row>
    <row r="63" spans="1:9">
      <c r="A63">
        <v>53</v>
      </c>
      <c r="B63" s="2">
        <v>1</v>
      </c>
      <c r="C63" s="2">
        <f t="shared" si="0"/>
        <v>0</v>
      </c>
      <c r="D63" s="2">
        <f t="shared" si="1"/>
        <v>0.125</v>
      </c>
      <c r="E63" s="2">
        <f t="shared" si="2"/>
        <v>0.125</v>
      </c>
      <c r="F63" s="2">
        <f t="shared" si="3"/>
        <v>25</v>
      </c>
      <c r="G63" s="2">
        <f t="shared" si="4"/>
        <v>1.3888888888888888</v>
      </c>
      <c r="H63" s="2">
        <f t="shared" si="5"/>
        <v>23.486111111111111</v>
      </c>
      <c r="I63" s="2">
        <f t="shared" si="7"/>
        <v>1.0913759549026231E-8</v>
      </c>
    </row>
    <row r="64" spans="1:9">
      <c r="A64">
        <v>54</v>
      </c>
      <c r="B64" s="2">
        <v>1.0000670842759325</v>
      </c>
      <c r="C64" s="2">
        <f t="shared" si="0"/>
        <v>6.7084275932494108E-5</v>
      </c>
      <c r="D64" s="2">
        <f t="shared" si="1"/>
        <v>0.125</v>
      </c>
      <c r="E64" s="2">
        <f t="shared" si="2"/>
        <v>0.12507546981042406</v>
      </c>
      <c r="F64" s="2">
        <f t="shared" si="3"/>
        <v>25.001006250638508</v>
      </c>
      <c r="G64" s="2">
        <f t="shared" si="4"/>
        <v>1.3889447917021391</v>
      </c>
      <c r="H64" s="2">
        <f t="shared" si="5"/>
        <v>23.486985989125944</v>
      </c>
      <c r="I64" s="2">
        <f t="shared" si="7"/>
        <v>7.2761107306919516E-9</v>
      </c>
    </row>
    <row r="65" spans="1:9">
      <c r="A65">
        <v>55</v>
      </c>
      <c r="B65" s="2">
        <v>1</v>
      </c>
      <c r="C65" s="2">
        <f>B65-B64</f>
        <v>-6.7084275932494108E-5</v>
      </c>
      <c r="D65" s="2">
        <f t="shared" si="1"/>
        <v>0.125</v>
      </c>
      <c r="E65" s="2">
        <f t="shared" si="2"/>
        <v>0.12493291572406751</v>
      </c>
      <c r="F65" s="2">
        <f t="shared" si="3"/>
        <v>25</v>
      </c>
      <c r="G65" s="2">
        <f t="shared" si="4"/>
        <v>1.3888888888888888</v>
      </c>
      <c r="H65" s="2">
        <f t="shared" si="5"/>
        <v>23.486178195387044</v>
      </c>
      <c r="I65" s="2">
        <f t="shared" si="7"/>
        <v>4.8505736544063775E-9</v>
      </c>
    </row>
    <row r="66" spans="1:9">
      <c r="A66">
        <v>56</v>
      </c>
      <c r="B66" s="2">
        <v>1.0000270510217415</v>
      </c>
      <c r="C66" s="2">
        <f t="shared" si="0"/>
        <v>2.7051021741497649E-5</v>
      </c>
      <c r="D66" s="2">
        <f t="shared" si="1"/>
        <v>0.125</v>
      </c>
      <c r="E66" s="2">
        <f t="shared" si="2"/>
        <v>0.12503043239945918</v>
      </c>
      <c r="F66" s="2">
        <f t="shared" si="3"/>
        <v>25.000405763130878</v>
      </c>
      <c r="G66" s="2">
        <f t="shared" si="4"/>
        <v>1.3889114312850488</v>
      </c>
      <c r="H66" s="2">
        <f t="shared" si="5"/>
        <v>23.48646389944637</v>
      </c>
      <c r="I66" s="2">
        <f t="shared" si="7"/>
        <v>3.2337551070270708E-9</v>
      </c>
    </row>
    <row r="67" spans="1:9">
      <c r="A67">
        <v>57</v>
      </c>
      <c r="B67" s="2">
        <v>1</v>
      </c>
      <c r="C67" s="2">
        <f t="shared" si="0"/>
        <v>-2.7051021741497649E-5</v>
      </c>
      <c r="D67" s="2">
        <f t="shared" si="1"/>
        <v>0.125</v>
      </c>
      <c r="E67" s="2">
        <f t="shared" si="2"/>
        <v>0.1249729489782585</v>
      </c>
      <c r="F67" s="2">
        <f t="shared" si="3"/>
        <v>25</v>
      </c>
      <c r="G67" s="2">
        <f t="shared" si="4"/>
        <v>1.3888888888888888</v>
      </c>
      <c r="H67" s="2">
        <f t="shared" si="5"/>
        <v>23.486138162132853</v>
      </c>
      <c r="I67" s="2">
        <f t="shared" si="7"/>
        <v>2.155806838392866E-9</v>
      </c>
    </row>
    <row r="68" spans="1:9">
      <c r="A68">
        <v>58</v>
      </c>
      <c r="B68" s="2">
        <v>1</v>
      </c>
      <c r="C68" s="2">
        <f t="shared" si="0"/>
        <v>0</v>
      </c>
      <c r="D68" s="2">
        <f t="shared" si="1"/>
        <v>0.125</v>
      </c>
      <c r="E68" s="2">
        <f t="shared" si="2"/>
        <v>0.125</v>
      </c>
      <c r="F68" s="2">
        <f t="shared" si="3"/>
        <v>25</v>
      </c>
      <c r="G68" s="2">
        <f t="shared" si="4"/>
        <v>1.3888888888888888</v>
      </c>
      <c r="H68" s="2">
        <f t="shared" si="5"/>
        <v>23.486111111111111</v>
      </c>
      <c r="I68" s="2">
        <f t="shared" si="7"/>
        <v>1.4372029035754707E-9</v>
      </c>
    </row>
    <row r="69" spans="1:9">
      <c r="A69">
        <v>59</v>
      </c>
      <c r="B69" s="2">
        <v>1</v>
      </c>
      <c r="C69" s="2">
        <f t="shared" si="0"/>
        <v>0</v>
      </c>
      <c r="D69" s="2">
        <f t="shared" si="1"/>
        <v>0.125</v>
      </c>
      <c r="E69" s="2">
        <f t="shared" si="2"/>
        <v>0.125</v>
      </c>
      <c r="F69" s="2">
        <f t="shared" si="3"/>
        <v>25</v>
      </c>
      <c r="G69" s="2">
        <f t="shared" si="4"/>
        <v>1.3888888888888888</v>
      </c>
      <c r="H69" s="2">
        <f t="shared" si="5"/>
        <v>23.486111111111111</v>
      </c>
      <c r="I69" s="2">
        <f t="shared" si="7"/>
        <v>9.5813526905031372E-10</v>
      </c>
    </row>
    <row r="70" spans="1:9">
      <c r="A70">
        <v>60</v>
      </c>
      <c r="B70" s="2">
        <v>1</v>
      </c>
      <c r="C70" s="2">
        <f t="shared" si="0"/>
        <v>0</v>
      </c>
      <c r="D70" s="2">
        <f t="shared" si="1"/>
        <v>0.125</v>
      </c>
      <c r="E70" s="2">
        <f t="shared" si="2"/>
        <v>0.125</v>
      </c>
      <c r="F70" s="2">
        <f>$A$1*B70^(0.6)</f>
        <v>25</v>
      </c>
      <c r="G70" s="2">
        <f t="shared" si="4"/>
        <v>1.3888888888888888</v>
      </c>
      <c r="H70" s="2">
        <f t="shared" si="5"/>
        <v>23.486111111111111</v>
      </c>
      <c r="I70" s="2">
        <f t="shared" si="7"/>
        <v>6.3875684603354251E-10</v>
      </c>
    </row>
    <row r="71" spans="1:9">
      <c r="B71" s="2"/>
      <c r="C71" s="2"/>
      <c r="D71" s="2"/>
      <c r="E71" s="2"/>
      <c r="F71" s="2"/>
      <c r="G71" s="2"/>
      <c r="H71" s="2"/>
      <c r="I71" s="2">
        <f>SUM(I11:I70)</f>
        <v>6479.0146943164846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0C8-FF7F-3D49-B6A5-AA217C6CDEE2}">
  <dimension ref="A1:I71"/>
  <sheetViews>
    <sheetView topLeftCell="C44" zoomScale="89" workbookViewId="0">
      <selection activeCell="V40" sqref="V40"/>
    </sheetView>
  </sheetViews>
  <sheetFormatPr baseColWidth="10" defaultRowHeight="16"/>
  <cols>
    <col min="9" max="9" width="13.1640625" bestFit="1" customWidth="1"/>
  </cols>
  <sheetData>
    <row r="1" spans="1:9">
      <c r="A1">
        <v>25</v>
      </c>
      <c r="B1">
        <v>16</v>
      </c>
      <c r="C1">
        <v>3</v>
      </c>
    </row>
    <row r="2" spans="1:9">
      <c r="A2">
        <v>6</v>
      </c>
      <c r="B2">
        <v>13</v>
      </c>
      <c r="C2">
        <v>13</v>
      </c>
    </row>
    <row r="3" spans="1:9">
      <c r="A3">
        <v>18</v>
      </c>
      <c r="B3">
        <v>6</v>
      </c>
      <c r="C3">
        <v>1</v>
      </c>
    </row>
    <row r="9" spans="1:9">
      <c r="A9" t="s">
        <v>25</v>
      </c>
      <c r="B9" t="s">
        <v>0</v>
      </c>
      <c r="C9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>
      <c r="A10">
        <v>0</v>
      </c>
      <c r="B10">
        <f>100*A1+10*A2+A3</f>
        <v>2578</v>
      </c>
    </row>
    <row r="11" spans="1:9">
      <c r="A11">
        <v>1</v>
      </c>
      <c r="B11" s="2">
        <v>6471.2720409613394</v>
      </c>
      <c r="C11" s="2">
        <f>B11-B10</f>
        <v>3893.2720409613394</v>
      </c>
      <c r="D11" s="2">
        <f>1/(5+$C$1)</f>
        <v>0.125</v>
      </c>
      <c r="E11" s="2">
        <f>C11+D11*B11</f>
        <v>4702.1810460815068</v>
      </c>
      <c r="F11" s="2">
        <f>$A$1*B11^(0.6)</f>
        <v>4836.5290759695472</v>
      </c>
      <c r="G11" s="2">
        <f>1/(2*(5+$C$2))*F11</f>
        <v>134.34802988804296</v>
      </c>
      <c r="H11" s="2">
        <f>F11-E11-G11</f>
        <v>-2.5579538487363607E-12</v>
      </c>
      <c r="I11" s="2">
        <f>H11/(1+0.3)^A11</f>
        <v>-1.9676568067202773E-12</v>
      </c>
    </row>
    <row r="12" spans="1:9">
      <c r="A12">
        <v>2</v>
      </c>
      <c r="B12" s="2">
        <v>10750.39733088291</v>
      </c>
      <c r="C12" s="2">
        <f t="shared" ref="C12:C70" si="0">B12-B11</f>
        <v>4279.1252899215706</v>
      </c>
      <c r="D12" s="2">
        <f t="shared" ref="D12:D70" si="1">1/(5+$C$1)</f>
        <v>0.125</v>
      </c>
      <c r="E12" s="2">
        <f t="shared" ref="E12:E70" si="2">C12+D12*B12</f>
        <v>5622.9249562819341</v>
      </c>
      <c r="F12" s="2">
        <f t="shared" ref="F12:F69" si="3">$A$1*B12^(0.6)</f>
        <v>6558.351936608592</v>
      </c>
      <c r="G12" s="2">
        <f t="shared" ref="G12:G70" si="4">1/(2*(5+$C$2))*F12</f>
        <v>182.17644268357199</v>
      </c>
      <c r="H12" s="2">
        <f t="shared" ref="H12:H70" si="5">F12-E12-G12</f>
        <v>753.25053764308598</v>
      </c>
      <c r="I12" s="2">
        <f>H12/(1+0.3)^A12</f>
        <v>445.71037730360115</v>
      </c>
    </row>
    <row r="13" spans="1:9">
      <c r="A13">
        <v>3</v>
      </c>
      <c r="B13" s="2">
        <v>10755.655213275295</v>
      </c>
      <c r="C13" s="2">
        <f t="shared" si="0"/>
        <v>5.2578823923849995</v>
      </c>
      <c r="D13" s="2">
        <f t="shared" si="1"/>
        <v>0.125</v>
      </c>
      <c r="E13" s="2">
        <f t="shared" si="2"/>
        <v>1349.7147840517969</v>
      </c>
      <c r="F13" s="2">
        <f t="shared" si="3"/>
        <v>6560.2763122294509</v>
      </c>
      <c r="G13" s="2">
        <f t="shared" si="4"/>
        <v>182.22989756192919</v>
      </c>
      <c r="H13" s="2">
        <f t="shared" si="5"/>
        <v>5028.3316306157249</v>
      </c>
      <c r="I13" s="2">
        <f t="shared" ref="I13:I70" si="6">H13/(1+0.3)^A13</f>
        <v>2288.7262770212669</v>
      </c>
    </row>
    <row r="14" spans="1:9">
      <c r="A14">
        <v>4</v>
      </c>
      <c r="B14" s="2">
        <v>10767.567359760627</v>
      </c>
      <c r="C14" s="2">
        <f t="shared" si="0"/>
        <v>11.912146485332414</v>
      </c>
      <c r="D14" s="2">
        <f t="shared" si="1"/>
        <v>0.125</v>
      </c>
      <c r="E14" s="2">
        <f t="shared" si="2"/>
        <v>1357.8580664554108</v>
      </c>
      <c r="F14" s="2">
        <f t="shared" si="3"/>
        <v>6564.6347452515411</v>
      </c>
      <c r="G14" s="2">
        <f t="shared" si="4"/>
        <v>182.35096514587613</v>
      </c>
      <c r="H14" s="2">
        <f t="shared" si="5"/>
        <v>5024.4257136502538</v>
      </c>
      <c r="I14" s="2">
        <f t="shared" si="6"/>
        <v>1759.1911045307422</v>
      </c>
    </row>
    <row r="15" spans="1:9">
      <c r="A15">
        <v>5</v>
      </c>
      <c r="B15" s="2">
        <v>10663.053189321126</v>
      </c>
      <c r="C15" s="2">
        <f t="shared" si="0"/>
        <v>-104.51417043950096</v>
      </c>
      <c r="D15" s="2">
        <f t="shared" si="1"/>
        <v>0.125</v>
      </c>
      <c r="E15" s="2">
        <f t="shared" si="2"/>
        <v>1228.3674782256398</v>
      </c>
      <c r="F15" s="2">
        <f t="shared" si="3"/>
        <v>6526.3288602552575</v>
      </c>
      <c r="G15" s="2">
        <f t="shared" si="4"/>
        <v>181.28691278486826</v>
      </c>
      <c r="H15" s="2">
        <f t="shared" si="5"/>
        <v>5116.6744692447501</v>
      </c>
      <c r="I15" s="2">
        <f t="shared" si="6"/>
        <v>1378.0691985156598</v>
      </c>
    </row>
    <row r="16" spans="1:9">
      <c r="A16">
        <v>6</v>
      </c>
      <c r="B16" s="2">
        <v>10533.657423053352</v>
      </c>
      <c r="C16" s="2">
        <f t="shared" si="0"/>
        <v>-129.39576626777489</v>
      </c>
      <c r="D16" s="2">
        <f t="shared" si="1"/>
        <v>0.125</v>
      </c>
      <c r="E16" s="2">
        <f t="shared" si="2"/>
        <v>1187.3114116138941</v>
      </c>
      <c r="F16" s="2">
        <f t="shared" si="3"/>
        <v>6478.6948170365467</v>
      </c>
      <c r="G16" s="2">
        <f t="shared" si="4"/>
        <v>179.96374491768185</v>
      </c>
      <c r="H16" s="2">
        <f t="shared" si="5"/>
        <v>5111.419660504971</v>
      </c>
      <c r="I16" s="2">
        <f t="shared" si="6"/>
        <v>1058.9645582630201</v>
      </c>
    </row>
    <row r="17" spans="1:9">
      <c r="A17">
        <v>7</v>
      </c>
      <c r="B17" s="2">
        <v>10982.531156577837</v>
      </c>
      <c r="C17" s="2">
        <f t="shared" si="0"/>
        <v>448.87373352448594</v>
      </c>
      <c r="D17" s="2">
        <f t="shared" si="1"/>
        <v>0.125</v>
      </c>
      <c r="E17" s="2">
        <f t="shared" si="2"/>
        <v>1821.6901280967156</v>
      </c>
      <c r="F17" s="2">
        <f t="shared" si="3"/>
        <v>6642.9575172751884</v>
      </c>
      <c r="G17" s="2">
        <f t="shared" si="4"/>
        <v>184.52659770208857</v>
      </c>
      <c r="H17" s="2">
        <f t="shared" si="5"/>
        <v>4636.7407914763844</v>
      </c>
      <c r="I17" s="2">
        <f t="shared" si="6"/>
        <v>738.94029901557394</v>
      </c>
    </row>
    <row r="18" spans="1:9">
      <c r="A18">
        <v>8</v>
      </c>
      <c r="B18" s="2">
        <v>10817.407657393493</v>
      </c>
      <c r="C18" s="2">
        <f t="shared" si="0"/>
        <v>-165.12349918434484</v>
      </c>
      <c r="D18" s="2">
        <f t="shared" si="1"/>
        <v>0.125</v>
      </c>
      <c r="E18" s="2">
        <f t="shared" si="2"/>
        <v>1187.0524579898417</v>
      </c>
      <c r="F18" s="2">
        <f t="shared" si="3"/>
        <v>6582.8495063903974</v>
      </c>
      <c r="G18" s="2">
        <f t="shared" si="4"/>
        <v>182.85693073306658</v>
      </c>
      <c r="H18" s="2">
        <f t="shared" si="5"/>
        <v>5212.9401176674892</v>
      </c>
      <c r="I18" s="2">
        <f t="shared" si="6"/>
        <v>639.05158693508213</v>
      </c>
    </row>
    <row r="19" spans="1:9">
      <c r="A19">
        <v>9</v>
      </c>
      <c r="B19" s="2">
        <v>10829.509992461948</v>
      </c>
      <c r="C19" s="2">
        <f t="shared" si="0"/>
        <v>12.102335068455432</v>
      </c>
      <c r="D19" s="2">
        <f t="shared" si="1"/>
        <v>0.125</v>
      </c>
      <c r="E19" s="2">
        <f t="shared" si="2"/>
        <v>1365.7910841261989</v>
      </c>
      <c r="F19" s="2">
        <f t="shared" si="3"/>
        <v>6587.2673874230459</v>
      </c>
      <c r="G19" s="2">
        <f t="shared" si="4"/>
        <v>182.97964965064014</v>
      </c>
      <c r="H19" s="2">
        <f t="shared" si="5"/>
        <v>5038.4966536462061</v>
      </c>
      <c r="I19" s="2">
        <f t="shared" si="6"/>
        <v>475.12819572366294</v>
      </c>
    </row>
    <row r="20" spans="1:9">
      <c r="A20">
        <v>10</v>
      </c>
      <c r="B20" s="2">
        <v>11065.686135543234</v>
      </c>
      <c r="C20" s="2">
        <f t="shared" si="0"/>
        <v>236.17614308128577</v>
      </c>
      <c r="D20" s="2">
        <f t="shared" si="1"/>
        <v>0.125</v>
      </c>
      <c r="E20" s="2">
        <f t="shared" si="2"/>
        <v>1619.38691002419</v>
      </c>
      <c r="F20" s="2">
        <f t="shared" si="3"/>
        <v>6673.0905400467946</v>
      </c>
      <c r="G20" s="2">
        <f t="shared" si="4"/>
        <v>185.36362611241094</v>
      </c>
      <c r="H20" s="2">
        <f t="shared" si="5"/>
        <v>4868.3400039101934</v>
      </c>
      <c r="I20" s="2">
        <f t="shared" si="6"/>
        <v>353.14037884895851</v>
      </c>
    </row>
    <row r="21" spans="1:9">
      <c r="A21">
        <v>11</v>
      </c>
      <c r="B21" s="2">
        <v>10831.498184998885</v>
      </c>
      <c r="C21" s="2">
        <f t="shared" si="0"/>
        <v>-234.1879505443485</v>
      </c>
      <c r="D21" s="2">
        <f t="shared" si="1"/>
        <v>0.125</v>
      </c>
      <c r="E21" s="2">
        <f t="shared" si="2"/>
        <v>1119.7493225805122</v>
      </c>
      <c r="F21" s="2">
        <f t="shared" si="3"/>
        <v>6587.99297565491</v>
      </c>
      <c r="G21" s="2">
        <f t="shared" si="4"/>
        <v>182.99980487930304</v>
      </c>
      <c r="H21" s="2">
        <f t="shared" si="5"/>
        <v>5285.2438481950949</v>
      </c>
      <c r="I21" s="2">
        <f t="shared" si="6"/>
        <v>294.90908658513609</v>
      </c>
    </row>
    <row r="22" spans="1:9">
      <c r="A22">
        <v>12</v>
      </c>
      <c r="B22" s="2">
        <v>10376.532008861008</v>
      </c>
      <c r="C22" s="2">
        <f t="shared" si="0"/>
        <v>-454.96617613787748</v>
      </c>
      <c r="D22" s="2">
        <f t="shared" si="1"/>
        <v>0.125</v>
      </c>
      <c r="E22" s="2">
        <f t="shared" si="2"/>
        <v>842.1003249697485</v>
      </c>
      <c r="F22" s="2">
        <f t="shared" si="3"/>
        <v>6420.5369065417126</v>
      </c>
      <c r="G22" s="2">
        <f t="shared" si="4"/>
        <v>178.34824740393645</v>
      </c>
      <c r="H22" s="2">
        <f t="shared" si="5"/>
        <v>5400.0883341680274</v>
      </c>
      <c r="I22" s="2">
        <f t="shared" si="6"/>
        <v>231.78249653476124</v>
      </c>
    </row>
    <row r="23" spans="1:9">
      <c r="A23">
        <v>13</v>
      </c>
      <c r="B23" s="2">
        <v>10228.141673020604</v>
      </c>
      <c r="C23" s="2">
        <f t="shared" si="0"/>
        <v>-148.39033584040408</v>
      </c>
      <c r="D23" s="2">
        <f t="shared" si="1"/>
        <v>0.125</v>
      </c>
      <c r="E23" s="2">
        <f t="shared" si="2"/>
        <v>1130.1273732871714</v>
      </c>
      <c r="F23" s="2">
        <f t="shared" si="3"/>
        <v>6365.2878735555878</v>
      </c>
      <c r="G23" s="2">
        <f t="shared" si="4"/>
        <v>176.81355204321076</v>
      </c>
      <c r="H23" s="2">
        <f t="shared" si="5"/>
        <v>5058.3469482252058</v>
      </c>
      <c r="I23" s="2">
        <f t="shared" si="6"/>
        <v>167.01098367371029</v>
      </c>
    </row>
    <row r="24" spans="1:9">
      <c r="A24">
        <v>14</v>
      </c>
      <c r="B24" s="2">
        <v>10571.876698016144</v>
      </c>
      <c r="C24" s="2">
        <f t="shared" si="0"/>
        <v>343.73502499553979</v>
      </c>
      <c r="D24" s="2">
        <f t="shared" si="1"/>
        <v>0.125</v>
      </c>
      <c r="E24" s="2">
        <f t="shared" si="2"/>
        <v>1665.2196122475577</v>
      </c>
      <c r="F24" s="2">
        <f t="shared" si="3"/>
        <v>6492.7885907836962</v>
      </c>
      <c r="G24" s="2">
        <f t="shared" si="4"/>
        <v>180.35523863288043</v>
      </c>
      <c r="H24" s="2">
        <f t="shared" si="5"/>
        <v>4647.2137399032581</v>
      </c>
      <c r="I24" s="2">
        <f t="shared" si="6"/>
        <v>118.02818132353626</v>
      </c>
    </row>
    <row r="25" spans="1:9">
      <c r="A25">
        <v>15</v>
      </c>
      <c r="B25" s="2">
        <v>11192.537135883962</v>
      </c>
      <c r="C25" s="2">
        <f t="shared" si="0"/>
        <v>620.66043786781847</v>
      </c>
      <c r="D25" s="2">
        <f t="shared" si="1"/>
        <v>0.125</v>
      </c>
      <c r="E25" s="2">
        <f t="shared" si="2"/>
        <v>2019.7275798533137</v>
      </c>
      <c r="F25" s="2">
        <f t="shared" si="3"/>
        <v>6718.8838749762435</v>
      </c>
      <c r="G25" s="2">
        <f t="shared" si="4"/>
        <v>186.63566319378452</v>
      </c>
      <c r="H25" s="2">
        <f t="shared" si="5"/>
        <v>4512.5206319291456</v>
      </c>
      <c r="I25" s="2">
        <f t="shared" si="6"/>
        <v>88.159458909643504</v>
      </c>
    </row>
    <row r="26" spans="1:9">
      <c r="A26">
        <v>16</v>
      </c>
      <c r="B26" s="2">
        <v>11770.774084776689</v>
      </c>
      <c r="C26" s="2">
        <f t="shared" si="0"/>
        <v>578.23694889272701</v>
      </c>
      <c r="D26" s="2">
        <f t="shared" si="1"/>
        <v>0.125</v>
      </c>
      <c r="E26" s="2">
        <f t="shared" si="2"/>
        <v>2049.5837094898134</v>
      </c>
      <c r="F26" s="2">
        <f t="shared" si="3"/>
        <v>6925.0517523392073</v>
      </c>
      <c r="G26" s="2">
        <f t="shared" si="4"/>
        <v>192.36254867608909</v>
      </c>
      <c r="H26" s="2">
        <f t="shared" si="5"/>
        <v>4683.1054941733046</v>
      </c>
      <c r="I26" s="2">
        <f t="shared" si="6"/>
        <v>70.378548258991657</v>
      </c>
    </row>
    <row r="27" spans="1:9">
      <c r="A27">
        <v>17</v>
      </c>
      <c r="B27" s="2">
        <v>12097.523334578862</v>
      </c>
      <c r="C27" s="2">
        <f t="shared" si="0"/>
        <v>326.74924980217293</v>
      </c>
      <c r="D27" s="2">
        <f t="shared" si="1"/>
        <v>0.125</v>
      </c>
      <c r="E27" s="2">
        <f t="shared" si="2"/>
        <v>1838.9396666245307</v>
      </c>
      <c r="F27" s="2">
        <f t="shared" si="3"/>
        <v>7039.7605894486442</v>
      </c>
      <c r="G27" s="2">
        <f t="shared" si="4"/>
        <v>195.54890526246234</v>
      </c>
      <c r="H27" s="2">
        <f t="shared" si="5"/>
        <v>5005.2720175616514</v>
      </c>
      <c r="I27" s="2">
        <f t="shared" si="6"/>
        <v>57.86163421746334</v>
      </c>
    </row>
    <row r="28" spans="1:9">
      <c r="A28">
        <v>18</v>
      </c>
      <c r="B28" s="2">
        <v>12100.613547571846</v>
      </c>
      <c r="C28" s="2">
        <f t="shared" si="0"/>
        <v>3.0902129929836519</v>
      </c>
      <c r="D28" s="2">
        <f t="shared" si="1"/>
        <v>0.125</v>
      </c>
      <c r="E28" s="2">
        <f t="shared" si="2"/>
        <v>1515.6669064394644</v>
      </c>
      <c r="F28" s="2">
        <f t="shared" si="3"/>
        <v>7040.8394837534088</v>
      </c>
      <c r="G28" s="2">
        <f t="shared" si="4"/>
        <v>195.57887454870578</v>
      </c>
      <c r="H28" s="2">
        <f t="shared" si="5"/>
        <v>5329.593702765238</v>
      </c>
      <c r="I28" s="2">
        <f t="shared" si="6"/>
        <v>47.392951990668749</v>
      </c>
    </row>
    <row r="29" spans="1:9">
      <c r="A29">
        <v>19</v>
      </c>
      <c r="B29" s="2">
        <v>11797.533037736692</v>
      </c>
      <c r="C29" s="2">
        <f t="shared" si="0"/>
        <v>-303.08050983515386</v>
      </c>
      <c r="D29" s="2">
        <f t="shared" si="1"/>
        <v>0.125</v>
      </c>
      <c r="E29" s="2">
        <f t="shared" si="2"/>
        <v>1171.6111198819326</v>
      </c>
      <c r="F29" s="2">
        <f t="shared" si="3"/>
        <v>6934.4932539183847</v>
      </c>
      <c r="G29" s="2">
        <f t="shared" si="4"/>
        <v>192.624812608844</v>
      </c>
      <c r="H29" s="2">
        <f t="shared" si="5"/>
        <v>5570.2573214276081</v>
      </c>
      <c r="I29" s="2">
        <f t="shared" si="6"/>
        <v>38.10233265178271</v>
      </c>
    </row>
    <row r="30" spans="1:9">
      <c r="A30">
        <v>20</v>
      </c>
      <c r="B30" s="2">
        <v>11247.93682390187</v>
      </c>
      <c r="C30" s="2">
        <f t="shared" si="0"/>
        <v>-549.59621383482227</v>
      </c>
      <c r="D30" s="2">
        <f t="shared" si="1"/>
        <v>0.125</v>
      </c>
      <c r="E30" s="2">
        <f t="shared" si="2"/>
        <v>856.39588915291142</v>
      </c>
      <c r="F30" s="2">
        <f t="shared" si="3"/>
        <v>6738.8180383492681</v>
      </c>
      <c r="G30" s="2">
        <f t="shared" si="4"/>
        <v>187.18938995414632</v>
      </c>
      <c r="H30" s="2">
        <f t="shared" si="5"/>
        <v>5695.2327592422098</v>
      </c>
      <c r="I30" s="2">
        <f t="shared" si="6"/>
        <v>29.967080320193485</v>
      </c>
    </row>
    <row r="31" spans="1:9">
      <c r="A31">
        <v>21</v>
      </c>
      <c r="B31" s="2">
        <v>10523.194990355576</v>
      </c>
      <c r="C31" s="2">
        <f t="shared" si="0"/>
        <v>-724.74183354629349</v>
      </c>
      <c r="D31" s="2">
        <f t="shared" si="1"/>
        <v>0.125</v>
      </c>
      <c r="E31" s="2">
        <f t="shared" si="2"/>
        <v>590.65754024815351</v>
      </c>
      <c r="F31" s="2">
        <f t="shared" si="3"/>
        <v>6474.8331167591359</v>
      </c>
      <c r="G31" s="2">
        <f t="shared" si="4"/>
        <v>179.85647546553153</v>
      </c>
      <c r="H31" s="2">
        <f t="shared" si="5"/>
        <v>5704.3191010454511</v>
      </c>
      <c r="I31" s="2">
        <f t="shared" si="6"/>
        <v>23.08837744713081</v>
      </c>
    </row>
    <row r="32" spans="1:9">
      <c r="A32">
        <v>22</v>
      </c>
      <c r="B32" s="2">
        <v>9690.5005257130433</v>
      </c>
      <c r="C32" s="2">
        <f t="shared" si="0"/>
        <v>-832.69446464253269</v>
      </c>
      <c r="D32" s="2">
        <f t="shared" si="1"/>
        <v>0.125</v>
      </c>
      <c r="E32" s="2">
        <f t="shared" si="2"/>
        <v>378.61810107159772</v>
      </c>
      <c r="F32" s="2">
        <f t="shared" si="3"/>
        <v>6162.3694854984624</v>
      </c>
      <c r="G32" s="2">
        <f t="shared" si="4"/>
        <v>171.17693015273505</v>
      </c>
      <c r="H32" s="2">
        <f t="shared" si="5"/>
        <v>5612.5744542741304</v>
      </c>
      <c r="I32" s="2">
        <f t="shared" si="6"/>
        <v>17.474645109993634</v>
      </c>
    </row>
    <row r="33" spans="1:9">
      <c r="A33">
        <v>23</v>
      </c>
      <c r="B33" s="2">
        <v>8806.1175225838106</v>
      </c>
      <c r="C33" s="2">
        <f t="shared" si="0"/>
        <v>-884.38300312923275</v>
      </c>
      <c r="D33" s="2">
        <f t="shared" si="1"/>
        <v>0.125</v>
      </c>
      <c r="E33" s="2">
        <f t="shared" si="2"/>
        <v>216.38168719374357</v>
      </c>
      <c r="F33" s="2">
        <f t="shared" si="3"/>
        <v>5818.4953946583573</v>
      </c>
      <c r="G33" s="2">
        <f t="shared" si="4"/>
        <v>161.62487207384325</v>
      </c>
      <c r="H33" s="2">
        <f t="shared" si="5"/>
        <v>5440.4888353907709</v>
      </c>
      <c r="I33" s="2">
        <f t="shared" si="6"/>
        <v>13.029892129906129</v>
      </c>
    </row>
    <row r="34" spans="1:9">
      <c r="A34">
        <v>24</v>
      </c>
      <c r="B34" s="2">
        <v>7913.6633002653098</v>
      </c>
      <c r="C34" s="2">
        <f t="shared" si="0"/>
        <v>-892.4542223185008</v>
      </c>
      <c r="D34" s="2">
        <f t="shared" si="1"/>
        <v>0.125</v>
      </c>
      <c r="E34" s="2">
        <f t="shared" si="2"/>
        <v>96.753690214662925</v>
      </c>
      <c r="F34" s="2">
        <f t="shared" si="3"/>
        <v>5457.1582739141986</v>
      </c>
      <c r="G34" s="2">
        <f t="shared" si="4"/>
        <v>151.58772983094994</v>
      </c>
      <c r="H34" s="2">
        <f t="shared" si="5"/>
        <v>5208.8168538685859</v>
      </c>
      <c r="I34" s="2">
        <f t="shared" si="6"/>
        <v>9.5961854480715854</v>
      </c>
    </row>
    <row r="35" spans="1:9">
      <c r="A35">
        <v>25</v>
      </c>
      <c r="B35" s="2">
        <v>7044.8369773786089</v>
      </c>
      <c r="C35" s="2">
        <f t="shared" si="0"/>
        <v>-868.82632288670084</v>
      </c>
      <c r="D35" s="2">
        <f t="shared" si="1"/>
        <v>0.125</v>
      </c>
      <c r="E35" s="2">
        <f t="shared" si="2"/>
        <v>11.77829928562528</v>
      </c>
      <c r="F35" s="2">
        <f t="shared" si="3"/>
        <v>5089.3530290796161</v>
      </c>
      <c r="G35" s="2">
        <f t="shared" si="4"/>
        <v>141.37091747443378</v>
      </c>
      <c r="H35" s="2">
        <f t="shared" si="5"/>
        <v>4936.2038123195571</v>
      </c>
      <c r="I35" s="2">
        <f t="shared" si="6"/>
        <v>6.9953472118537574</v>
      </c>
    </row>
    <row r="36" spans="1:9">
      <c r="A36">
        <v>26</v>
      </c>
      <c r="B36" s="2">
        <v>6221.1677513979448</v>
      </c>
      <c r="C36" s="2">
        <f t="shared" si="0"/>
        <v>-823.66922598066412</v>
      </c>
      <c r="D36" s="2">
        <f t="shared" si="1"/>
        <v>0.125</v>
      </c>
      <c r="E36" s="2">
        <f t="shared" si="2"/>
        <v>-46.023257055921022</v>
      </c>
      <c r="F36" s="2">
        <f t="shared" si="3"/>
        <v>4723.4916930505042</v>
      </c>
      <c r="G36" s="2">
        <f t="shared" si="4"/>
        <v>131.20810258473622</v>
      </c>
      <c r="H36" s="2">
        <f t="shared" si="5"/>
        <v>4638.3068475216887</v>
      </c>
      <c r="I36" s="2">
        <f t="shared" si="6"/>
        <v>5.056293974882907</v>
      </c>
    </row>
    <row r="37" spans="1:9">
      <c r="A37">
        <v>27</v>
      </c>
      <c r="B37" s="2">
        <v>5456.0596814209448</v>
      </c>
      <c r="C37" s="2">
        <f t="shared" si="0"/>
        <v>-765.10806997700001</v>
      </c>
      <c r="D37" s="2">
        <f t="shared" si="1"/>
        <v>0.125</v>
      </c>
      <c r="E37" s="2">
        <f t="shared" si="2"/>
        <v>-83.100609799381914</v>
      </c>
      <c r="F37" s="2">
        <f t="shared" si="3"/>
        <v>4365.8365864834477</v>
      </c>
      <c r="G37" s="2">
        <f t="shared" si="4"/>
        <v>121.27323851342909</v>
      </c>
      <c r="H37" s="2">
        <f t="shared" si="5"/>
        <v>4327.6639577694004</v>
      </c>
      <c r="I37" s="2">
        <f t="shared" si="6"/>
        <v>3.6289669939961544</v>
      </c>
    </row>
    <row r="38" spans="1:9">
      <c r="A38">
        <v>28</v>
      </c>
      <c r="B38" s="2">
        <v>4756.6555441056053</v>
      </c>
      <c r="C38" s="2">
        <f t="shared" si="0"/>
        <v>-699.40413731533954</v>
      </c>
      <c r="D38" s="2">
        <f t="shared" si="1"/>
        <v>0.125</v>
      </c>
      <c r="E38" s="2">
        <f t="shared" si="2"/>
        <v>-104.82219430213888</v>
      </c>
      <c r="F38" s="2">
        <f t="shared" si="3"/>
        <v>4020.8792434025381</v>
      </c>
      <c r="G38" s="2">
        <f t="shared" si="4"/>
        <v>111.69109009451495</v>
      </c>
      <c r="H38" s="2">
        <f t="shared" si="5"/>
        <v>4014.0103476101622</v>
      </c>
      <c r="I38" s="2">
        <f t="shared" si="6"/>
        <v>2.5891941858387022</v>
      </c>
    </row>
    <row r="39" spans="1:9">
      <c r="A39">
        <v>29</v>
      </c>
      <c r="B39" s="2">
        <v>4125.5363560529004</v>
      </c>
      <c r="C39" s="2">
        <f t="shared" si="0"/>
        <v>-631.11918805270489</v>
      </c>
      <c r="D39" s="2">
        <f t="shared" si="1"/>
        <v>0.125</v>
      </c>
      <c r="E39" s="2">
        <f t="shared" si="2"/>
        <v>-115.42714354609234</v>
      </c>
      <c r="F39" s="2">
        <f t="shared" si="3"/>
        <v>3691.715796574239</v>
      </c>
      <c r="G39" s="2">
        <f t="shared" si="4"/>
        <v>102.54766101595108</v>
      </c>
      <c r="H39" s="2">
        <f t="shared" si="5"/>
        <v>3704.5952791043801</v>
      </c>
      <c r="I39" s="2">
        <f t="shared" si="6"/>
        <v>1.8381610192780706</v>
      </c>
    </row>
    <row r="40" spans="1:9">
      <c r="A40">
        <v>30</v>
      </c>
      <c r="B40" s="2">
        <v>3562.0350686700963</v>
      </c>
      <c r="C40" s="2">
        <f t="shared" si="0"/>
        <v>-563.50128738280409</v>
      </c>
      <c r="D40" s="2">
        <f t="shared" si="1"/>
        <v>0.125</v>
      </c>
      <c r="E40" s="2">
        <f t="shared" si="2"/>
        <v>-118.24690379904206</v>
      </c>
      <c r="F40" s="2">
        <f t="shared" si="3"/>
        <v>3380.3286256694314</v>
      </c>
      <c r="G40" s="2">
        <f t="shared" si="4"/>
        <v>93.898017379706417</v>
      </c>
      <c r="H40" s="2">
        <f t="shared" si="5"/>
        <v>3404.6775120887673</v>
      </c>
      <c r="I40" s="2">
        <f t="shared" si="6"/>
        <v>1.2994973943337054</v>
      </c>
    </row>
    <row r="41" spans="1:9">
      <c r="A41">
        <v>31</v>
      </c>
      <c r="B41" s="2">
        <v>3063.3470046502962</v>
      </c>
      <c r="C41" s="2">
        <f t="shared" si="0"/>
        <v>-498.68806401980009</v>
      </c>
      <c r="D41" s="2">
        <f t="shared" si="1"/>
        <v>0.125</v>
      </c>
      <c r="E41" s="2">
        <f t="shared" si="2"/>
        <v>-115.76968843851307</v>
      </c>
      <c r="F41" s="2">
        <f t="shared" si="3"/>
        <v>3087.8608808903277</v>
      </c>
      <c r="G41" s="2">
        <f t="shared" si="4"/>
        <v>85.773913358064661</v>
      </c>
      <c r="H41" s="2">
        <f t="shared" si="5"/>
        <v>3117.856655970776</v>
      </c>
      <c r="I41" s="2">
        <f t="shared" si="6"/>
        <v>0.91540277161778061</v>
      </c>
    </row>
    <row r="42" spans="1:9">
      <c r="A42">
        <v>32</v>
      </c>
      <c r="B42" s="2">
        <v>2625.2795665437825</v>
      </c>
      <c r="C42" s="2">
        <f t="shared" si="0"/>
        <v>-438.06743810651369</v>
      </c>
      <c r="D42" s="2">
        <f t="shared" si="1"/>
        <v>0.125</v>
      </c>
      <c r="E42" s="2">
        <f t="shared" si="2"/>
        <v>-109.90749228854088</v>
      </c>
      <c r="F42" s="2">
        <f t="shared" si="3"/>
        <v>2814.7857495847115</v>
      </c>
      <c r="G42" s="2">
        <f t="shared" si="4"/>
        <v>78.188493044019765</v>
      </c>
      <c r="H42" s="2">
        <f t="shared" si="5"/>
        <v>2846.5047488292325</v>
      </c>
      <c r="I42" s="2">
        <f t="shared" si="6"/>
        <v>0.64287218975635174</v>
      </c>
    </row>
    <row r="43" spans="1:9">
      <c r="A43">
        <v>33</v>
      </c>
      <c r="B43" s="2">
        <v>2242.8970033140522</v>
      </c>
      <c r="C43" s="2">
        <f t="shared" si="0"/>
        <v>-382.38256322973029</v>
      </c>
      <c r="D43" s="2">
        <f t="shared" si="1"/>
        <v>0.125</v>
      </c>
      <c r="E43" s="2">
        <f t="shared" si="2"/>
        <v>-102.02043781547377</v>
      </c>
      <c r="F43" s="2">
        <f t="shared" si="3"/>
        <v>2561.0945212102615</v>
      </c>
      <c r="G43" s="2">
        <f t="shared" si="4"/>
        <v>71.141514478062817</v>
      </c>
      <c r="H43" s="2">
        <f t="shared" si="5"/>
        <v>2591.9734445476729</v>
      </c>
      <c r="I43" s="2">
        <f t="shared" si="6"/>
        <v>0.45029790003445413</v>
      </c>
    </row>
    <row r="44" spans="1:9">
      <c r="A44">
        <v>34</v>
      </c>
      <c r="B44" s="2">
        <v>1910.95264895886</v>
      </c>
      <c r="C44" s="2">
        <f t="shared" si="0"/>
        <v>-331.94435435519222</v>
      </c>
      <c r="D44" s="2">
        <f t="shared" si="1"/>
        <v>0.125</v>
      </c>
      <c r="E44" s="2">
        <f t="shared" si="2"/>
        <v>-93.07527323533472</v>
      </c>
      <c r="F44" s="2">
        <f t="shared" si="3"/>
        <v>2326.4298641886598</v>
      </c>
      <c r="G44" s="2">
        <f t="shared" si="4"/>
        <v>64.623051783018326</v>
      </c>
      <c r="H44" s="2">
        <f t="shared" si="5"/>
        <v>2354.8820856409766</v>
      </c>
      <c r="I44" s="2">
        <f t="shared" si="6"/>
        <v>0.31469887287959347</v>
      </c>
    </row>
    <row r="45" spans="1:9">
      <c r="A45">
        <v>35</v>
      </c>
      <c r="B45" s="2">
        <v>1624.1395682086645</v>
      </c>
      <c r="C45" s="2">
        <f t="shared" si="0"/>
        <v>-286.81308075019547</v>
      </c>
      <c r="D45" s="2">
        <f t="shared" si="1"/>
        <v>0.125</v>
      </c>
      <c r="E45" s="2">
        <f t="shared" si="2"/>
        <v>-83.795634724112404</v>
      </c>
      <c r="F45" s="2">
        <f t="shared" si="3"/>
        <v>2110.1533460757973</v>
      </c>
      <c r="G45" s="2">
        <f t="shared" si="4"/>
        <v>58.615370724327704</v>
      </c>
      <c r="H45" s="2">
        <f t="shared" si="5"/>
        <v>2135.3336100755823</v>
      </c>
      <c r="I45" s="2">
        <f t="shared" si="6"/>
        <v>0.21950701559707916</v>
      </c>
    </row>
    <row r="46" spans="1:9">
      <c r="A46">
        <v>36</v>
      </c>
      <c r="B46" s="2">
        <v>1377.3368993858114</v>
      </c>
      <c r="C46" s="2">
        <f t="shared" si="0"/>
        <v>-246.80266882285309</v>
      </c>
      <c r="D46" s="2">
        <f t="shared" si="1"/>
        <v>0.125</v>
      </c>
      <c r="E46" s="2">
        <f t="shared" si="2"/>
        <v>-74.635556399626665</v>
      </c>
      <c r="F46" s="2">
        <f t="shared" si="3"/>
        <v>1911.4551761029284</v>
      </c>
      <c r="G46" s="2">
        <f t="shared" si="4"/>
        <v>53.095977113970228</v>
      </c>
      <c r="H46" s="2">
        <f t="shared" si="5"/>
        <v>1932.9947553885847</v>
      </c>
      <c r="I46" s="2">
        <f t="shared" si="6"/>
        <v>0.15285160123784541</v>
      </c>
    </row>
    <row r="47" spans="1:9">
      <c r="A47">
        <v>37</v>
      </c>
      <c r="B47" s="2">
        <v>1165.770805218463</v>
      </c>
      <c r="C47" s="2">
        <f t="shared" si="0"/>
        <v>-211.56609416734841</v>
      </c>
      <c r="D47" s="2">
        <f t="shared" si="1"/>
        <v>0.125</v>
      </c>
      <c r="E47" s="2">
        <f t="shared" si="2"/>
        <v>-65.844743515040534</v>
      </c>
      <c r="F47" s="2">
        <f t="shared" si="3"/>
        <v>1729.4496135652719</v>
      </c>
      <c r="G47" s="2">
        <f t="shared" si="4"/>
        <v>48.040267043479773</v>
      </c>
      <c r="H47" s="2">
        <f t="shared" si="5"/>
        <v>1747.2540900368326</v>
      </c>
      <c r="I47" s="2">
        <f t="shared" si="6"/>
        <v>0.10628011860750711</v>
      </c>
    </row>
    <row r="48" spans="1:9">
      <c r="A48">
        <v>38</v>
      </c>
      <c r="B48" s="2">
        <v>984.95522793854695</v>
      </c>
      <c r="C48" s="2">
        <f t="shared" si="0"/>
        <v>-180.81557727991606</v>
      </c>
      <c r="D48" s="2">
        <f t="shared" si="1"/>
        <v>0.125</v>
      </c>
      <c r="E48" s="2">
        <f t="shared" si="2"/>
        <v>-57.696173787597687</v>
      </c>
      <c r="F48" s="2">
        <f t="shared" si="3"/>
        <v>1563.111299266352</v>
      </c>
      <c r="G48" s="2">
        <f t="shared" si="4"/>
        <v>43.419758312954222</v>
      </c>
      <c r="H48" s="2">
        <f t="shared" si="5"/>
        <v>1577.3877147409955</v>
      </c>
      <c r="I48" s="2">
        <f t="shared" si="6"/>
        <v>7.380589761194227E-2</v>
      </c>
    </row>
    <row r="49" spans="1:9">
      <c r="A49">
        <v>39</v>
      </c>
      <c r="B49" s="2">
        <v>830.86555533481453</v>
      </c>
      <c r="C49" s="2">
        <f t="shared" si="0"/>
        <v>-154.08967260373242</v>
      </c>
      <c r="D49" s="2">
        <f t="shared" si="1"/>
        <v>0.125</v>
      </c>
      <c r="E49" s="2">
        <f t="shared" si="2"/>
        <v>-50.231478186880608</v>
      </c>
      <c r="F49" s="2">
        <f t="shared" si="3"/>
        <v>1411.4271321689548</v>
      </c>
      <c r="G49" s="2">
        <f t="shared" si="4"/>
        <v>39.206309226915408</v>
      </c>
      <c r="H49" s="2">
        <f t="shared" si="5"/>
        <v>1422.45230112892</v>
      </c>
      <c r="I49" s="2">
        <f t="shared" si="6"/>
        <v>5.1197289872599056E-2</v>
      </c>
    </row>
    <row r="50" spans="1:9">
      <c r="A50">
        <v>40</v>
      </c>
      <c r="B50" s="2">
        <v>699.92425025280897</v>
      </c>
      <c r="C50" s="2">
        <f t="shared" si="0"/>
        <v>-130.94130508200556</v>
      </c>
      <c r="D50" s="2">
        <f t="shared" si="1"/>
        <v>0.125</v>
      </c>
      <c r="E50" s="2">
        <f t="shared" si="2"/>
        <v>-43.450773800404434</v>
      </c>
      <c r="F50" s="2">
        <f t="shared" si="3"/>
        <v>1273.4169700059135</v>
      </c>
      <c r="G50" s="2">
        <f t="shared" si="4"/>
        <v>35.372693611275373</v>
      </c>
      <c r="H50" s="2">
        <f t="shared" si="5"/>
        <v>1281.4950501950427</v>
      </c>
      <c r="I50" s="2">
        <f t="shared" si="6"/>
        <v>3.5479937063113989E-2</v>
      </c>
    </row>
    <row r="51" spans="1:9">
      <c r="A51">
        <v>41</v>
      </c>
      <c r="B51" s="2">
        <v>588.81647780873266</v>
      </c>
      <c r="C51" s="2">
        <f t="shared" si="0"/>
        <v>-111.10777244407632</v>
      </c>
      <c r="D51" s="2">
        <f t="shared" si="1"/>
        <v>0.125</v>
      </c>
      <c r="E51" s="2">
        <f t="shared" si="2"/>
        <v>-37.505712717984736</v>
      </c>
      <c r="F51" s="2">
        <f t="shared" si="3"/>
        <v>1147.9632409946569</v>
      </c>
      <c r="G51" s="2">
        <f t="shared" si="4"/>
        <v>31.887867805407133</v>
      </c>
      <c r="H51" s="2">
        <f t="shared" si="5"/>
        <v>1153.5810859072346</v>
      </c>
      <c r="I51" s="2">
        <f t="shared" si="6"/>
        <v>2.4568049709990037E-2</v>
      </c>
    </row>
    <row r="52" spans="1:9">
      <c r="A52">
        <v>42</v>
      </c>
      <c r="B52" s="2">
        <v>494.83108627856569</v>
      </c>
      <c r="C52" s="2">
        <f t="shared" si="0"/>
        <v>-93.985391530166964</v>
      </c>
      <c r="D52" s="2">
        <f t="shared" si="1"/>
        <v>0.125</v>
      </c>
      <c r="E52" s="2">
        <f t="shared" si="2"/>
        <v>-32.131505745346253</v>
      </c>
      <c r="F52" s="2">
        <f t="shared" si="3"/>
        <v>1034.2230045881988</v>
      </c>
      <c r="G52" s="2">
        <f t="shared" si="4"/>
        <v>28.728416794116633</v>
      </c>
      <c r="H52" s="2">
        <f t="shared" si="5"/>
        <v>1037.6260935394284</v>
      </c>
      <c r="I52" s="2">
        <f t="shared" si="6"/>
        <v>1.6998871372665175E-2</v>
      </c>
    </row>
    <row r="53" spans="1:9">
      <c r="A53">
        <v>43</v>
      </c>
      <c r="B53" s="2">
        <v>415.36287372385425</v>
      </c>
      <c r="C53" s="2">
        <f t="shared" si="0"/>
        <v>-79.468212554711442</v>
      </c>
      <c r="D53" s="2">
        <f t="shared" si="1"/>
        <v>0.125</v>
      </c>
      <c r="E53" s="2">
        <f t="shared" si="2"/>
        <v>-27.547853339229661</v>
      </c>
      <c r="F53" s="2">
        <f t="shared" si="3"/>
        <v>931.10061600219308</v>
      </c>
      <c r="G53" s="2">
        <f t="shared" si="4"/>
        <v>25.863906000060918</v>
      </c>
      <c r="H53" s="2">
        <f t="shared" si="5"/>
        <v>932.78456334136183</v>
      </c>
      <c r="I53" s="2">
        <f t="shared" si="6"/>
        <v>1.1754852964839239E-2</v>
      </c>
    </row>
    <row r="54" spans="1:9">
      <c r="A54">
        <v>44</v>
      </c>
      <c r="B54" s="2">
        <v>348.33642467483742</v>
      </c>
      <c r="C54" s="2">
        <f t="shared" si="0"/>
        <v>-67.026449049016833</v>
      </c>
      <c r="D54" s="2">
        <f t="shared" si="1"/>
        <v>0.125</v>
      </c>
      <c r="E54" s="2">
        <f t="shared" si="2"/>
        <v>-23.484395964662156</v>
      </c>
      <c r="F54" s="2">
        <f t="shared" si="3"/>
        <v>837.79804505369077</v>
      </c>
      <c r="G54" s="2">
        <f t="shared" si="4"/>
        <v>23.272167918158075</v>
      </c>
      <c r="H54" s="2">
        <f t="shared" si="5"/>
        <v>838.01027310019492</v>
      </c>
      <c r="I54" s="2">
        <f t="shared" si="6"/>
        <v>8.1234748667523612E-3</v>
      </c>
    </row>
    <row r="55" spans="1:9">
      <c r="A55">
        <v>45</v>
      </c>
      <c r="B55" s="2">
        <v>291.80580606264891</v>
      </c>
      <c r="C55" s="2">
        <f t="shared" si="0"/>
        <v>-56.530618612188505</v>
      </c>
      <c r="D55" s="2">
        <f t="shared" si="1"/>
        <v>0.125</v>
      </c>
      <c r="E55" s="2">
        <f t="shared" si="2"/>
        <v>-20.054892854357391</v>
      </c>
      <c r="F55" s="2">
        <f t="shared" si="3"/>
        <v>753.3492599078744</v>
      </c>
      <c r="G55" s="2">
        <f t="shared" si="4"/>
        <v>20.926368330774288</v>
      </c>
      <c r="H55" s="2">
        <f t="shared" si="5"/>
        <v>752.47778443145751</v>
      </c>
      <c r="I55" s="2">
        <f t="shared" si="6"/>
        <v>5.6110330770166592E-3</v>
      </c>
    </row>
    <row r="56" spans="1:9">
      <c r="A56">
        <v>46</v>
      </c>
      <c r="B56" s="2">
        <v>244.28323929816847</v>
      </c>
      <c r="C56" s="2">
        <f t="shared" si="0"/>
        <v>-47.522566764480445</v>
      </c>
      <c r="D56" s="2">
        <f t="shared" si="1"/>
        <v>0.125</v>
      </c>
      <c r="E56" s="2">
        <f t="shared" si="2"/>
        <v>-16.987161852209386</v>
      </c>
      <c r="F56" s="2">
        <f t="shared" si="3"/>
        <v>677.1364788607309</v>
      </c>
      <c r="G56" s="2">
        <f t="shared" si="4"/>
        <v>18.809346635020301</v>
      </c>
      <c r="H56" s="2">
        <f t="shared" si="5"/>
        <v>675.31429407791995</v>
      </c>
      <c r="I56" s="2">
        <f t="shared" si="6"/>
        <v>3.8735729222239201E-3</v>
      </c>
    </row>
    <row r="57" spans="1:9">
      <c r="A57">
        <v>47</v>
      </c>
      <c r="B57" s="2">
        <v>204.37994475305536</v>
      </c>
      <c r="C57" s="2">
        <f t="shared" si="0"/>
        <v>-39.903294545113113</v>
      </c>
      <c r="D57" s="2">
        <f t="shared" si="1"/>
        <v>0.125</v>
      </c>
      <c r="E57" s="2">
        <f t="shared" si="2"/>
        <v>-14.355801450981193</v>
      </c>
      <c r="F57" s="2">
        <f t="shared" si="3"/>
        <v>608.41929023899411</v>
      </c>
      <c r="G57" s="2">
        <f t="shared" si="4"/>
        <v>16.900535839972058</v>
      </c>
      <c r="H57" s="2">
        <f t="shared" si="5"/>
        <v>605.87455585000328</v>
      </c>
      <c r="I57" s="2">
        <f t="shared" si="6"/>
        <v>2.6732843500094261E-3</v>
      </c>
    </row>
    <row r="58" spans="1:9">
      <c r="A58">
        <v>48</v>
      </c>
      <c r="B58" s="2">
        <v>170.9315489771254</v>
      </c>
      <c r="C58" s="2">
        <f t="shared" si="0"/>
        <v>-33.448395775929953</v>
      </c>
      <c r="D58" s="2">
        <f t="shared" si="1"/>
        <v>0.125</v>
      </c>
      <c r="E58" s="2">
        <f t="shared" si="2"/>
        <v>-12.081952153789278</v>
      </c>
      <c r="F58" s="2">
        <f t="shared" si="3"/>
        <v>546.55433793966665</v>
      </c>
      <c r="G58" s="2">
        <f t="shared" si="4"/>
        <v>15.182064942768518</v>
      </c>
      <c r="H58" s="2">
        <f t="shared" si="5"/>
        <v>543.45422515068742</v>
      </c>
      <c r="I58" s="2">
        <f t="shared" si="6"/>
        <v>1.8445144372318959E-3</v>
      </c>
    </row>
    <row r="59" spans="1:9">
      <c r="A59">
        <v>49</v>
      </c>
      <c r="B59" s="2">
        <v>142.89711580755898</v>
      </c>
      <c r="C59" s="2">
        <f t="shared" si="0"/>
        <v>-28.034433169566427</v>
      </c>
      <c r="D59" s="2">
        <f t="shared" si="1"/>
        <v>0.125</v>
      </c>
      <c r="E59" s="2">
        <f t="shared" si="2"/>
        <v>-10.172293693621555</v>
      </c>
      <c r="F59" s="2">
        <f t="shared" si="3"/>
        <v>490.85598035339484</v>
      </c>
      <c r="G59" s="2">
        <f t="shared" si="4"/>
        <v>13.634888343149855</v>
      </c>
      <c r="H59" s="2">
        <f t="shared" si="5"/>
        <v>487.39338570386656</v>
      </c>
      <c r="I59" s="2">
        <f t="shared" si="6"/>
        <v>1.2724929009470605E-3</v>
      </c>
    </row>
    <row r="60" spans="1:9">
      <c r="A60">
        <v>50</v>
      </c>
      <c r="B60" s="2">
        <v>119.38960817489621</v>
      </c>
      <c r="C60" s="2">
        <f t="shared" si="0"/>
        <v>-23.507507632662765</v>
      </c>
      <c r="D60" s="2">
        <f t="shared" si="1"/>
        <v>0.125</v>
      </c>
      <c r="E60" s="2">
        <f t="shared" si="2"/>
        <v>-8.5838066108007389</v>
      </c>
      <c r="F60" s="2">
        <f t="shared" si="3"/>
        <v>440.67653383283795</v>
      </c>
      <c r="G60" s="2">
        <f t="shared" si="4"/>
        <v>12.241014828689943</v>
      </c>
      <c r="H60" s="2">
        <f t="shared" si="5"/>
        <v>437.01932561494874</v>
      </c>
      <c r="I60" s="2">
        <f t="shared" si="6"/>
        <v>8.7767358380825015E-4</v>
      </c>
    </row>
    <row r="61" spans="1:9">
      <c r="A61">
        <v>51</v>
      </c>
      <c r="B61" s="2">
        <v>99.215454693442311</v>
      </c>
      <c r="C61" s="2">
        <f t="shared" si="0"/>
        <v>-20.174153481453899</v>
      </c>
      <c r="D61" s="2">
        <f t="shared" si="1"/>
        <v>0.125</v>
      </c>
      <c r="E61" s="2">
        <f t="shared" si="2"/>
        <v>-7.7722216447736105</v>
      </c>
      <c r="F61" s="2">
        <f t="shared" si="3"/>
        <v>394.35523001731889</v>
      </c>
      <c r="G61" s="2">
        <f t="shared" si="4"/>
        <v>10.954311944925523</v>
      </c>
      <c r="H61" s="2">
        <f t="shared" si="5"/>
        <v>391.17313971716698</v>
      </c>
      <c r="I61" s="2">
        <f t="shared" si="6"/>
        <v>6.0430760292947187E-4</v>
      </c>
    </row>
    <row r="62" spans="1:9">
      <c r="A62">
        <v>52</v>
      </c>
      <c r="B62" s="2">
        <v>82.764633087561094</v>
      </c>
      <c r="C62" s="2">
        <f t="shared" si="0"/>
        <v>-16.450821605881217</v>
      </c>
      <c r="D62" s="2">
        <f t="shared" si="1"/>
        <v>0.125</v>
      </c>
      <c r="E62" s="2">
        <f t="shared" si="2"/>
        <v>-6.1052424699360799</v>
      </c>
      <c r="F62" s="2">
        <f t="shared" si="3"/>
        <v>353.70963094636039</v>
      </c>
      <c r="G62" s="2">
        <f t="shared" si="4"/>
        <v>9.8252675262877887</v>
      </c>
      <c r="H62" s="2">
        <f t="shared" si="5"/>
        <v>349.98960589000865</v>
      </c>
      <c r="I62" s="2">
        <f t="shared" si="6"/>
        <v>4.1591140225910285E-4</v>
      </c>
    </row>
    <row r="63" spans="1:9">
      <c r="A63">
        <v>53</v>
      </c>
      <c r="B63" s="2">
        <v>68.919942582377388</v>
      </c>
      <c r="C63" s="2">
        <f t="shared" si="0"/>
        <v>-13.844690505183706</v>
      </c>
      <c r="D63" s="2">
        <f t="shared" si="1"/>
        <v>0.125</v>
      </c>
      <c r="E63" s="2">
        <f t="shared" si="2"/>
        <v>-5.2296976823865329</v>
      </c>
      <c r="F63" s="2">
        <f t="shared" si="3"/>
        <v>316.91803380385619</v>
      </c>
      <c r="G63" s="2">
        <f t="shared" si="4"/>
        <v>8.8032787167737823</v>
      </c>
      <c r="H63" s="2">
        <f t="shared" si="5"/>
        <v>313.34445276946894</v>
      </c>
      <c r="I63" s="2">
        <f t="shared" si="6"/>
        <v>2.8643384864586273E-4</v>
      </c>
    </row>
    <row r="64" spans="1:9">
      <c r="A64">
        <v>54</v>
      </c>
      <c r="B64" s="2">
        <v>57.046938381085894</v>
      </c>
      <c r="C64" s="2">
        <f t="shared" si="0"/>
        <v>-11.873004201291494</v>
      </c>
      <c r="D64" s="2">
        <f t="shared" si="1"/>
        <v>0.125</v>
      </c>
      <c r="E64" s="2">
        <f t="shared" si="2"/>
        <v>-4.7421369036557568</v>
      </c>
      <c r="F64" s="2">
        <f t="shared" si="3"/>
        <v>282.93026970106393</v>
      </c>
      <c r="G64" s="2">
        <f t="shared" si="4"/>
        <v>7.8591741583628867</v>
      </c>
      <c r="H64" s="2">
        <f t="shared" si="5"/>
        <v>279.81323244635684</v>
      </c>
      <c r="I64" s="2">
        <f t="shared" si="6"/>
        <v>1.9675565527689832E-4</v>
      </c>
    </row>
    <row r="65" spans="1:9">
      <c r="A65">
        <v>55</v>
      </c>
      <c r="B65" s="2">
        <v>47.681555766650796</v>
      </c>
      <c r="C65" s="2">
        <f>B65-B64</f>
        <v>-9.3653826144350987</v>
      </c>
      <c r="D65" s="2">
        <f t="shared" si="1"/>
        <v>0.125</v>
      </c>
      <c r="E65" s="2">
        <f t="shared" si="2"/>
        <v>-3.4051881436037492</v>
      </c>
      <c r="F65" s="2">
        <f t="shared" si="3"/>
        <v>254.0681697376132</v>
      </c>
      <c r="G65" s="2">
        <f t="shared" si="4"/>
        <v>7.0574491593781445</v>
      </c>
      <c r="H65" s="2">
        <f t="shared" si="5"/>
        <v>250.4159087218388</v>
      </c>
      <c r="I65" s="2">
        <f t="shared" si="6"/>
        <v>1.3544954138917277E-4</v>
      </c>
    </row>
    <row r="66" spans="1:9">
      <c r="A66">
        <v>56</v>
      </c>
      <c r="B66" s="2">
        <v>39.936418438204484</v>
      </c>
      <c r="C66" s="2">
        <f t="shared" si="0"/>
        <v>-7.7451373284463116</v>
      </c>
      <c r="D66" s="2">
        <f t="shared" si="1"/>
        <v>0.125</v>
      </c>
      <c r="E66" s="2">
        <f t="shared" si="2"/>
        <v>-2.7530850236707511</v>
      </c>
      <c r="F66" s="2">
        <f t="shared" si="3"/>
        <v>228.43438531498995</v>
      </c>
      <c r="G66" s="2">
        <f t="shared" si="4"/>
        <v>6.3453995920830542</v>
      </c>
      <c r="H66" s="2">
        <f t="shared" si="5"/>
        <v>224.84207074657766</v>
      </c>
      <c r="I66" s="2">
        <f t="shared" si="6"/>
        <v>9.3551304378941877E-5</v>
      </c>
    </row>
    <row r="67" spans="1:9">
      <c r="A67">
        <v>57</v>
      </c>
      <c r="B67" s="2">
        <v>33.137912048127113</v>
      </c>
      <c r="C67" s="2">
        <f t="shared" si="0"/>
        <v>-6.798506390077371</v>
      </c>
      <c r="D67" s="2">
        <f t="shared" si="1"/>
        <v>0.125</v>
      </c>
      <c r="E67" s="2">
        <f t="shared" si="2"/>
        <v>-2.6562673840614819</v>
      </c>
      <c r="F67" s="2">
        <f t="shared" si="3"/>
        <v>204.23731539631183</v>
      </c>
      <c r="G67" s="2">
        <f t="shared" si="4"/>
        <v>5.673258761008662</v>
      </c>
      <c r="H67" s="2">
        <f t="shared" si="5"/>
        <v>201.22032401936465</v>
      </c>
      <c r="I67" s="2">
        <f t="shared" si="6"/>
        <v>6.4402208786813939E-5</v>
      </c>
    </row>
    <row r="68" spans="1:9">
      <c r="A68">
        <v>58</v>
      </c>
      <c r="B68" s="2">
        <v>27.898605977022196</v>
      </c>
      <c r="C68" s="2">
        <f t="shared" si="0"/>
        <v>-5.2393060711049166</v>
      </c>
      <c r="D68" s="2">
        <f t="shared" si="1"/>
        <v>0.125</v>
      </c>
      <c r="E68" s="2">
        <f t="shared" si="2"/>
        <v>-1.7519803239771421</v>
      </c>
      <c r="F68" s="2">
        <f t="shared" si="3"/>
        <v>184.19995111436566</v>
      </c>
      <c r="G68" s="2">
        <f t="shared" si="4"/>
        <v>5.1166653087323795</v>
      </c>
      <c r="H68" s="2">
        <f t="shared" si="5"/>
        <v>180.83526612961043</v>
      </c>
      <c r="I68" s="2">
        <f t="shared" si="6"/>
        <v>4.4521388039760564E-5</v>
      </c>
    </row>
    <row r="69" spans="1:9">
      <c r="A69">
        <v>59</v>
      </c>
      <c r="B69" s="2">
        <v>22.443954763680829</v>
      </c>
      <c r="C69" s="2">
        <f t="shared" si="0"/>
        <v>-5.4546512133413678</v>
      </c>
      <c r="D69" s="2">
        <f t="shared" si="1"/>
        <v>0.125</v>
      </c>
      <c r="E69" s="2">
        <f t="shared" si="2"/>
        <v>-2.6491568678812643</v>
      </c>
      <c r="F69" s="2">
        <f t="shared" si="3"/>
        <v>161.6589075026362</v>
      </c>
      <c r="G69" s="2">
        <f t="shared" si="4"/>
        <v>4.4905252084065603</v>
      </c>
      <c r="H69" s="2">
        <f t="shared" si="5"/>
        <v>159.8175391621109</v>
      </c>
      <c r="I69" s="2">
        <f t="shared" si="6"/>
        <v>3.0266810182819634E-5</v>
      </c>
    </row>
    <row r="70" spans="1:9">
      <c r="A70">
        <v>60</v>
      </c>
      <c r="B70" s="2">
        <v>17.430495688674274</v>
      </c>
      <c r="C70" s="2">
        <f t="shared" si="0"/>
        <v>-5.0134590750065549</v>
      </c>
      <c r="D70" s="2">
        <f t="shared" si="1"/>
        <v>0.125</v>
      </c>
      <c r="E70" s="2">
        <f t="shared" si="2"/>
        <v>-2.8346471139222706</v>
      </c>
      <c r="F70" s="2">
        <f>$A$1*B70^(0.6)</f>
        <v>138.90754995881895</v>
      </c>
      <c r="G70" s="2">
        <f t="shared" si="4"/>
        <v>3.858543054411637</v>
      </c>
      <c r="H70" s="2">
        <f t="shared" si="5"/>
        <v>137.88365401832959</v>
      </c>
      <c r="I70" s="2">
        <f t="shared" si="6"/>
        <v>2.0086841172685313E-5</v>
      </c>
    </row>
    <row r="71" spans="1:9">
      <c r="B71" s="2"/>
      <c r="C71" s="2"/>
      <c r="D71" s="2"/>
      <c r="E71" s="2"/>
      <c r="F71" s="2"/>
      <c r="G71" s="2"/>
      <c r="H71" s="2"/>
      <c r="I71" s="2">
        <f>SUM(I11:I70)</f>
        <v>10368.153174639807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415F-5606-8E44-8ED6-D5098F9F7C02}">
  <dimension ref="A1:I71"/>
  <sheetViews>
    <sheetView topLeftCell="B41" zoomScale="89" workbookViewId="0">
      <selection activeCell="T65" sqref="T65"/>
    </sheetView>
  </sheetViews>
  <sheetFormatPr baseColWidth="10" defaultRowHeight="16"/>
  <cols>
    <col min="9" max="9" width="13.1640625" bestFit="1" customWidth="1"/>
  </cols>
  <sheetData>
    <row r="1" spans="1:9">
      <c r="A1">
        <v>25</v>
      </c>
      <c r="B1">
        <v>16</v>
      </c>
      <c r="C1">
        <v>3</v>
      </c>
    </row>
    <row r="2" spans="1:9">
      <c r="A2">
        <v>6</v>
      </c>
      <c r="B2">
        <v>13</v>
      </c>
      <c r="C2">
        <v>13</v>
      </c>
    </row>
    <row r="3" spans="1:9">
      <c r="A3">
        <v>18</v>
      </c>
      <c r="B3">
        <v>6</v>
      </c>
      <c r="C3">
        <v>1</v>
      </c>
    </row>
    <row r="9" spans="1:9">
      <c r="A9" t="s">
        <v>25</v>
      </c>
      <c r="B9" t="s">
        <v>0</v>
      </c>
      <c r="C9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>
      <c r="A10">
        <v>0</v>
      </c>
      <c r="B10">
        <f>100*A1+10*A2+A3</f>
        <v>2578</v>
      </c>
    </row>
    <row r="11" spans="1:9">
      <c r="A11">
        <v>1</v>
      </c>
      <c r="B11" s="2">
        <v>4714.0296310276917</v>
      </c>
      <c r="C11" s="2">
        <f>B11-B10</f>
        <v>2136.0296310276917</v>
      </c>
      <c r="D11" s="2">
        <f>2/(5+$C$1)</f>
        <v>0.25</v>
      </c>
      <c r="E11" s="2">
        <f>C11+D11*B11</f>
        <v>3314.5370387846147</v>
      </c>
      <c r="F11" s="2">
        <f>$A$1*B11^(0.6)</f>
        <v>3999.2209010932165</v>
      </c>
      <c r="G11" s="2">
        <f>1/(5+$C$2)*F11</f>
        <v>222.17893894962313</v>
      </c>
      <c r="H11" s="2">
        <f>F11-E11-G11</f>
        <v>462.50492335897877</v>
      </c>
      <c r="I11" s="2">
        <f>H11/(1+0.3)^A11</f>
        <v>355.77301796844517</v>
      </c>
    </row>
    <row r="12" spans="1:9">
      <c r="A12">
        <v>2</v>
      </c>
      <c r="B12" s="2">
        <v>4712.6276258663347</v>
      </c>
      <c r="C12" s="2">
        <f t="shared" ref="C12:C70" si="0">B12-B11</f>
        <v>-1.4020051613570104</v>
      </c>
      <c r="D12" s="2">
        <f t="shared" ref="D12:D70" si="1">2/(5+$C$1)</f>
        <v>0.25</v>
      </c>
      <c r="E12" s="2">
        <f t="shared" ref="E12:E70" si="2">C12+D12*B12</f>
        <v>1176.7549013052267</v>
      </c>
      <c r="F12" s="2">
        <f t="shared" ref="F12:F69" si="3">$A$1*B12^(0.6)</f>
        <v>3998.5072108100553</v>
      </c>
      <c r="G12" s="2">
        <f t="shared" ref="G12:G70" si="4">1/(5+$C$2)*F12</f>
        <v>222.13928948944749</v>
      </c>
      <c r="H12" s="2">
        <f t="shared" ref="H12:H70" si="5">F12-E12-G12</f>
        <v>2599.6130200153812</v>
      </c>
      <c r="I12" s="2">
        <f>H12/(1+0.3)^A12</f>
        <v>1538.2325562221188</v>
      </c>
    </row>
    <row r="13" spans="1:9">
      <c r="A13">
        <v>3</v>
      </c>
      <c r="B13" s="2">
        <v>4713.9589555661451</v>
      </c>
      <c r="C13" s="2">
        <f t="shared" si="0"/>
        <v>1.3313296998103397</v>
      </c>
      <c r="D13" s="2">
        <f t="shared" si="1"/>
        <v>0.25</v>
      </c>
      <c r="E13" s="2">
        <f t="shared" si="2"/>
        <v>1179.8210685913466</v>
      </c>
      <c r="F13" s="2">
        <f t="shared" si="3"/>
        <v>3999.1849258042203</v>
      </c>
      <c r="G13" s="2">
        <f t="shared" si="4"/>
        <v>222.17694032245666</v>
      </c>
      <c r="H13" s="2">
        <f t="shared" si="5"/>
        <v>2597.1869168904173</v>
      </c>
      <c r="I13" s="2">
        <f t="shared" ref="I13:I70" si="6">H13/(1+0.3)^A13</f>
        <v>1182.1515324945001</v>
      </c>
    </row>
    <row r="14" spans="1:9">
      <c r="A14">
        <v>4</v>
      </c>
      <c r="B14" s="2">
        <v>4713.9727139198976</v>
      </c>
      <c r="C14" s="2">
        <f t="shared" si="0"/>
        <v>1.375835375256429E-2</v>
      </c>
      <c r="D14" s="2">
        <f t="shared" si="1"/>
        <v>0.25</v>
      </c>
      <c r="E14" s="2">
        <f t="shared" si="2"/>
        <v>1178.506936833727</v>
      </c>
      <c r="F14" s="2">
        <f t="shared" si="3"/>
        <v>3999.1919291111203</v>
      </c>
      <c r="G14" s="2">
        <f t="shared" si="4"/>
        <v>222.17732939506223</v>
      </c>
      <c r="H14" s="2">
        <f t="shared" si="5"/>
        <v>2598.5076628823313</v>
      </c>
      <c r="I14" s="2">
        <f t="shared" si="6"/>
        <v>909.80976257215457</v>
      </c>
    </row>
    <row r="15" spans="1:9">
      <c r="A15">
        <v>5</v>
      </c>
      <c r="B15" s="2">
        <v>4623.1302398088264</v>
      </c>
      <c r="C15" s="2">
        <f t="shared" si="0"/>
        <v>-90.842474111071169</v>
      </c>
      <c r="D15" s="2">
        <f t="shared" si="1"/>
        <v>0.25</v>
      </c>
      <c r="E15" s="2">
        <f t="shared" si="2"/>
        <v>1064.9400858411354</v>
      </c>
      <c r="F15" s="2">
        <f t="shared" si="3"/>
        <v>3952.7712821277928</v>
      </c>
      <c r="G15" s="2">
        <f t="shared" si="4"/>
        <v>219.59840456265513</v>
      </c>
      <c r="H15" s="2">
        <f t="shared" si="5"/>
        <v>2668.2327917240023</v>
      </c>
      <c r="I15" s="2">
        <f t="shared" si="6"/>
        <v>718.632667926409</v>
      </c>
    </row>
    <row r="16" spans="1:9">
      <c r="A16">
        <v>6</v>
      </c>
      <c r="B16" s="2">
        <v>4668.8976478091399</v>
      </c>
      <c r="C16" s="2">
        <f t="shared" si="0"/>
        <v>45.76740800031348</v>
      </c>
      <c r="D16" s="2">
        <f t="shared" si="1"/>
        <v>0.25</v>
      </c>
      <c r="E16" s="2">
        <f t="shared" si="2"/>
        <v>1212.9918199525985</v>
      </c>
      <c r="F16" s="2">
        <f t="shared" si="3"/>
        <v>3976.2036596701455</v>
      </c>
      <c r="G16" s="2">
        <f t="shared" si="4"/>
        <v>220.90020331500807</v>
      </c>
      <c r="H16" s="2">
        <f t="shared" si="5"/>
        <v>2542.3116364025391</v>
      </c>
      <c r="I16" s="2">
        <f t="shared" si="6"/>
        <v>526.70649209499243</v>
      </c>
    </row>
    <row r="17" spans="1:9">
      <c r="A17">
        <v>7</v>
      </c>
      <c r="B17" s="2">
        <v>4769.2161086019923</v>
      </c>
      <c r="C17" s="2">
        <f t="shared" si="0"/>
        <v>100.31846079285242</v>
      </c>
      <c r="D17" s="2">
        <f t="shared" si="1"/>
        <v>0.25</v>
      </c>
      <c r="E17" s="2">
        <f t="shared" si="2"/>
        <v>1292.6224879433505</v>
      </c>
      <c r="F17" s="2">
        <f t="shared" si="3"/>
        <v>4027.2464742449338</v>
      </c>
      <c r="G17" s="2">
        <f t="shared" si="4"/>
        <v>223.73591523582965</v>
      </c>
      <c r="H17" s="2">
        <f t="shared" si="5"/>
        <v>2510.888071065754</v>
      </c>
      <c r="I17" s="2">
        <f t="shared" si="6"/>
        <v>400.15098222413019</v>
      </c>
    </row>
    <row r="18" spans="1:9">
      <c r="A18">
        <v>8</v>
      </c>
      <c r="B18" s="2">
        <v>4649.749203412649</v>
      </c>
      <c r="C18" s="2">
        <f t="shared" si="0"/>
        <v>-119.46690518934338</v>
      </c>
      <c r="D18" s="2">
        <f t="shared" si="1"/>
        <v>0.25</v>
      </c>
      <c r="E18" s="2">
        <f t="shared" si="2"/>
        <v>1042.9703956638189</v>
      </c>
      <c r="F18" s="2">
        <f t="shared" si="3"/>
        <v>3966.4111099551719</v>
      </c>
      <c r="G18" s="2">
        <f t="shared" si="4"/>
        <v>220.35617277528732</v>
      </c>
      <c r="H18" s="2">
        <f t="shared" si="5"/>
        <v>2703.0845415160661</v>
      </c>
      <c r="I18" s="2">
        <f t="shared" si="6"/>
        <v>331.36971207880561</v>
      </c>
    </row>
    <row r="19" spans="1:9">
      <c r="A19">
        <v>9</v>
      </c>
      <c r="B19" s="2">
        <v>4668.3166128574658</v>
      </c>
      <c r="C19" s="2">
        <f t="shared" si="0"/>
        <v>18.567409444816803</v>
      </c>
      <c r="D19" s="2">
        <f t="shared" si="1"/>
        <v>0.25</v>
      </c>
      <c r="E19" s="2">
        <f t="shared" si="2"/>
        <v>1185.6465626591832</v>
      </c>
      <c r="F19" s="2">
        <f t="shared" si="3"/>
        <v>3975.9067539358603</v>
      </c>
      <c r="G19" s="2">
        <f t="shared" si="4"/>
        <v>220.88370855199221</v>
      </c>
      <c r="H19" s="2">
        <f t="shared" si="5"/>
        <v>2569.3764827246846</v>
      </c>
      <c r="I19" s="2">
        <f t="shared" si="6"/>
        <v>242.29116268011154</v>
      </c>
    </row>
    <row r="20" spans="1:9">
      <c r="A20">
        <v>10</v>
      </c>
      <c r="B20" s="2">
        <v>4826.1698625315857</v>
      </c>
      <c r="C20" s="2">
        <f t="shared" si="0"/>
        <v>157.85324967411998</v>
      </c>
      <c r="D20" s="2">
        <f t="shared" si="1"/>
        <v>0.25</v>
      </c>
      <c r="E20" s="2">
        <f t="shared" si="2"/>
        <v>1364.3957153070164</v>
      </c>
      <c r="F20" s="2">
        <f t="shared" si="3"/>
        <v>4056.0338489274804</v>
      </c>
      <c r="G20" s="2">
        <f t="shared" si="4"/>
        <v>225.33521382930445</v>
      </c>
      <c r="H20" s="2">
        <f t="shared" si="5"/>
        <v>2466.3029197911596</v>
      </c>
      <c r="I20" s="2">
        <f t="shared" si="6"/>
        <v>178.90105184761231</v>
      </c>
    </row>
    <row r="21" spans="1:9">
      <c r="A21">
        <v>11</v>
      </c>
      <c r="B21" s="2">
        <v>4727.8490716548004</v>
      </c>
      <c r="C21" s="2">
        <f t="shared" si="0"/>
        <v>-98.320790876785395</v>
      </c>
      <c r="D21" s="2">
        <f t="shared" si="1"/>
        <v>0.25</v>
      </c>
      <c r="E21" s="2">
        <f t="shared" si="2"/>
        <v>1083.6414770369147</v>
      </c>
      <c r="F21" s="2">
        <f t="shared" si="3"/>
        <v>4006.2511457947421</v>
      </c>
      <c r="G21" s="2">
        <f t="shared" si="4"/>
        <v>222.56950809970789</v>
      </c>
      <c r="H21" s="2">
        <f t="shared" si="5"/>
        <v>2700.0401606581195</v>
      </c>
      <c r="I21" s="2">
        <f t="shared" si="6"/>
        <v>150.65839919473046</v>
      </c>
    </row>
    <row r="22" spans="1:9">
      <c r="A22">
        <v>12</v>
      </c>
      <c r="B22" s="2">
        <v>4497.3042099165914</v>
      </c>
      <c r="C22" s="2">
        <f t="shared" si="0"/>
        <v>-230.54486173820897</v>
      </c>
      <c r="D22" s="2">
        <f t="shared" si="1"/>
        <v>0.25</v>
      </c>
      <c r="E22" s="2">
        <f t="shared" si="2"/>
        <v>893.78119074093888</v>
      </c>
      <c r="F22" s="2">
        <f t="shared" si="3"/>
        <v>3887.8667152630269</v>
      </c>
      <c r="G22" s="2">
        <f t="shared" si="4"/>
        <v>215.99259529239038</v>
      </c>
      <c r="H22" s="2">
        <f t="shared" si="5"/>
        <v>2778.0929292296978</v>
      </c>
      <c r="I22" s="2">
        <f t="shared" si="6"/>
        <v>119.24125586394366</v>
      </c>
    </row>
    <row r="23" spans="1:9">
      <c r="A23">
        <v>13</v>
      </c>
      <c r="B23" s="2">
        <v>4425.8519827328491</v>
      </c>
      <c r="C23" s="2">
        <f t="shared" si="0"/>
        <v>-71.452227183742252</v>
      </c>
      <c r="D23" s="2">
        <f t="shared" si="1"/>
        <v>0.25</v>
      </c>
      <c r="E23" s="2">
        <f t="shared" si="2"/>
        <v>1035.01076849947</v>
      </c>
      <c r="F23" s="2">
        <f t="shared" si="3"/>
        <v>3850.6863006170252</v>
      </c>
      <c r="G23" s="2">
        <f t="shared" si="4"/>
        <v>213.92701670094584</v>
      </c>
      <c r="H23" s="2">
        <f t="shared" si="5"/>
        <v>2601.7485154166093</v>
      </c>
      <c r="I23" s="2">
        <f t="shared" si="6"/>
        <v>85.901695411344036</v>
      </c>
    </row>
    <row r="24" spans="1:9">
      <c r="A24">
        <v>14</v>
      </c>
      <c r="B24" s="2">
        <v>4591.7388750341561</v>
      </c>
      <c r="C24" s="2">
        <f t="shared" si="0"/>
        <v>165.88689230130694</v>
      </c>
      <c r="D24" s="2">
        <f t="shared" si="1"/>
        <v>0.25</v>
      </c>
      <c r="E24" s="2">
        <f t="shared" si="2"/>
        <v>1313.821611059846</v>
      </c>
      <c r="F24" s="2">
        <f t="shared" si="3"/>
        <v>3936.6455939773482</v>
      </c>
      <c r="G24" s="2">
        <f t="shared" si="4"/>
        <v>218.70253299874156</v>
      </c>
      <c r="H24" s="2">
        <f t="shared" si="5"/>
        <v>2404.1214499187608</v>
      </c>
      <c r="I24" s="2">
        <f t="shared" si="6"/>
        <v>61.058969588242213</v>
      </c>
    </row>
    <row r="25" spans="1:9">
      <c r="A25">
        <v>15</v>
      </c>
      <c r="B25" s="2">
        <v>4878.3751288439589</v>
      </c>
      <c r="C25" s="2">
        <f t="shared" si="0"/>
        <v>286.63625380980284</v>
      </c>
      <c r="D25" s="2">
        <f t="shared" si="1"/>
        <v>0.25</v>
      </c>
      <c r="E25" s="2">
        <f t="shared" si="2"/>
        <v>1506.2300360207926</v>
      </c>
      <c r="F25" s="2">
        <f t="shared" si="3"/>
        <v>4082.3019497639693</v>
      </c>
      <c r="G25" s="2">
        <f t="shared" si="4"/>
        <v>226.79455276466496</v>
      </c>
      <c r="H25" s="2">
        <f t="shared" si="5"/>
        <v>2349.2773609785122</v>
      </c>
      <c r="I25" s="2">
        <f t="shared" si="6"/>
        <v>45.89696931402149</v>
      </c>
    </row>
    <row r="26" spans="1:9">
      <c r="A26">
        <v>16</v>
      </c>
      <c r="B26" s="2">
        <v>5138.0567302695144</v>
      </c>
      <c r="C26" s="2">
        <f t="shared" si="0"/>
        <v>259.68160142555553</v>
      </c>
      <c r="D26" s="2">
        <f t="shared" si="1"/>
        <v>0.25</v>
      </c>
      <c r="E26" s="2">
        <f t="shared" si="2"/>
        <v>1544.1957839929341</v>
      </c>
      <c r="F26" s="2">
        <f t="shared" si="3"/>
        <v>4211.3306946439852</v>
      </c>
      <c r="G26" s="2">
        <f t="shared" si="4"/>
        <v>233.96281636911027</v>
      </c>
      <c r="H26" s="2">
        <f t="shared" si="5"/>
        <v>2433.1720942819406</v>
      </c>
      <c r="I26" s="2">
        <f t="shared" si="6"/>
        <v>36.566146091074216</v>
      </c>
    </row>
    <row r="27" spans="1:9">
      <c r="A27">
        <v>17</v>
      </c>
      <c r="B27" s="2">
        <v>5281.0194902900676</v>
      </c>
      <c r="C27" s="2">
        <f t="shared" si="0"/>
        <v>142.96276002055311</v>
      </c>
      <c r="D27" s="2">
        <f t="shared" si="1"/>
        <v>0.25</v>
      </c>
      <c r="E27" s="2">
        <f t="shared" si="2"/>
        <v>1463.21763259307</v>
      </c>
      <c r="F27" s="2">
        <f t="shared" si="3"/>
        <v>4281.2508085742329</v>
      </c>
      <c r="G27" s="2">
        <f t="shared" si="4"/>
        <v>237.84726714301291</v>
      </c>
      <c r="H27" s="2">
        <f t="shared" si="5"/>
        <v>2580.1859088381498</v>
      </c>
      <c r="I27" s="2">
        <f t="shared" si="6"/>
        <v>29.827304639274249</v>
      </c>
    </row>
    <row r="28" spans="1:9">
      <c r="A28">
        <v>18</v>
      </c>
      <c r="B28" s="2">
        <v>5279.1875647782217</v>
      </c>
      <c r="C28" s="2">
        <f t="shared" si="0"/>
        <v>-1.8319255118458386</v>
      </c>
      <c r="D28" s="2">
        <f t="shared" si="1"/>
        <v>0.25</v>
      </c>
      <c r="E28" s="2">
        <f t="shared" si="2"/>
        <v>1317.9649656827096</v>
      </c>
      <c r="F28" s="2">
        <f t="shared" si="3"/>
        <v>4280.3596764578524</v>
      </c>
      <c r="G28" s="2">
        <f t="shared" si="4"/>
        <v>237.79775980321401</v>
      </c>
      <c r="H28" s="2">
        <f t="shared" si="5"/>
        <v>2724.5969509719289</v>
      </c>
      <c r="I28" s="2">
        <f t="shared" si="6"/>
        <v>24.22824321942932</v>
      </c>
    </row>
    <row r="29" spans="1:9">
      <c r="A29">
        <v>19</v>
      </c>
      <c r="B29" s="2">
        <v>5142.7595981394425</v>
      </c>
      <c r="C29" s="2">
        <f t="shared" si="0"/>
        <v>-136.42796663877925</v>
      </c>
      <c r="D29" s="2">
        <f t="shared" si="1"/>
        <v>0.25</v>
      </c>
      <c r="E29" s="2">
        <f t="shared" si="2"/>
        <v>1149.2619328960814</v>
      </c>
      <c r="F29" s="2">
        <f t="shared" si="3"/>
        <v>4213.6430522725532</v>
      </c>
      <c r="G29" s="2">
        <f t="shared" si="4"/>
        <v>234.09128068180848</v>
      </c>
      <c r="H29" s="2">
        <f t="shared" si="5"/>
        <v>2830.2898386946636</v>
      </c>
      <c r="I29" s="2">
        <f t="shared" si="6"/>
        <v>19.360083154518595</v>
      </c>
    </row>
    <row r="30" spans="1:9">
      <c r="A30">
        <v>20</v>
      </c>
      <c r="B30" s="2">
        <v>4899.182351484118</v>
      </c>
      <c r="C30" s="2">
        <f t="shared" si="0"/>
        <v>-243.57724665532442</v>
      </c>
      <c r="D30" s="2">
        <f t="shared" si="1"/>
        <v>0.25</v>
      </c>
      <c r="E30" s="2">
        <f t="shared" si="2"/>
        <v>981.2183412157051</v>
      </c>
      <c r="F30" s="2">
        <f t="shared" si="3"/>
        <v>4092.7401447199336</v>
      </c>
      <c r="G30" s="2">
        <f t="shared" si="4"/>
        <v>227.37445248444075</v>
      </c>
      <c r="H30" s="2">
        <f t="shared" si="5"/>
        <v>2884.1473510197879</v>
      </c>
      <c r="I30" s="2">
        <f t="shared" si="6"/>
        <v>15.175758213397989</v>
      </c>
    </row>
    <row r="31" spans="1:9">
      <c r="A31">
        <v>21</v>
      </c>
      <c r="B31" s="2">
        <v>4580.1910721688419</v>
      </c>
      <c r="C31" s="2">
        <f t="shared" si="0"/>
        <v>-318.99127931527619</v>
      </c>
      <c r="D31" s="2">
        <f t="shared" si="1"/>
        <v>0.25</v>
      </c>
      <c r="E31" s="2">
        <f t="shared" si="2"/>
        <v>826.05648872693428</v>
      </c>
      <c r="F31" s="2">
        <f t="shared" si="3"/>
        <v>3930.7024207176814</v>
      </c>
      <c r="G31" s="2">
        <f t="shared" si="4"/>
        <v>218.37235670653786</v>
      </c>
      <c r="H31" s="2">
        <f t="shared" si="5"/>
        <v>2886.2735752842091</v>
      </c>
      <c r="I31" s="2">
        <f t="shared" si="6"/>
        <v>11.682266111239867</v>
      </c>
    </row>
    <row r="32" spans="1:9">
      <c r="A32">
        <v>22</v>
      </c>
      <c r="B32" s="2">
        <v>4215.2183282976684</v>
      </c>
      <c r="C32" s="2">
        <f t="shared" si="0"/>
        <v>-364.97274387117341</v>
      </c>
      <c r="D32" s="2">
        <f t="shared" si="1"/>
        <v>0.25</v>
      </c>
      <c r="E32" s="2">
        <f t="shared" si="2"/>
        <v>688.83183820324371</v>
      </c>
      <c r="F32" s="2">
        <f t="shared" si="3"/>
        <v>3739.6594312012771</v>
      </c>
      <c r="G32" s="2">
        <f t="shared" si="4"/>
        <v>207.75885728895983</v>
      </c>
      <c r="H32" s="2">
        <f t="shared" si="5"/>
        <v>2843.0687357090737</v>
      </c>
      <c r="I32" s="2">
        <f t="shared" si="6"/>
        <v>8.8518410908563414</v>
      </c>
    </row>
    <row r="33" spans="1:9">
      <c r="A33">
        <v>23</v>
      </c>
      <c r="B33" s="2">
        <v>3828.6941265866171</v>
      </c>
      <c r="C33" s="2">
        <f t="shared" si="0"/>
        <v>-386.52420171105132</v>
      </c>
      <c r="D33" s="2">
        <f t="shared" si="1"/>
        <v>0.25</v>
      </c>
      <c r="E33" s="2">
        <f t="shared" si="2"/>
        <v>570.64932993560296</v>
      </c>
      <c r="F33" s="2">
        <f t="shared" si="3"/>
        <v>3529.9651022124904</v>
      </c>
      <c r="G33" s="2">
        <f t="shared" si="4"/>
        <v>196.10917234513835</v>
      </c>
      <c r="H33" s="2">
        <f t="shared" si="5"/>
        <v>2763.2065999317492</v>
      </c>
      <c r="I33" s="2">
        <f t="shared" si="6"/>
        <v>6.6178398704809247</v>
      </c>
    </row>
    <row r="34" spans="1:9">
      <c r="A34">
        <v>24</v>
      </c>
      <c r="B34" s="2">
        <v>3439.4315706426592</v>
      </c>
      <c r="C34" s="2">
        <f t="shared" si="0"/>
        <v>-389.26255594395798</v>
      </c>
      <c r="D34" s="2">
        <f t="shared" si="1"/>
        <v>0.25</v>
      </c>
      <c r="E34" s="2">
        <f t="shared" si="2"/>
        <v>470.59533671670681</v>
      </c>
      <c r="F34" s="2">
        <f t="shared" si="3"/>
        <v>3310.0306304511605</v>
      </c>
      <c r="G34" s="2">
        <f t="shared" si="4"/>
        <v>183.89059058062003</v>
      </c>
      <c r="H34" s="2">
        <f t="shared" si="5"/>
        <v>2655.5447031538338</v>
      </c>
      <c r="I34" s="2">
        <f t="shared" si="6"/>
        <v>4.8923009105574744</v>
      </c>
    </row>
    <row r="35" spans="1:9">
      <c r="A35">
        <v>25</v>
      </c>
      <c r="B35" s="2">
        <v>3061.0325493475525</v>
      </c>
      <c r="C35" s="2">
        <f t="shared" si="0"/>
        <v>-378.39902129510665</v>
      </c>
      <c r="D35" s="2">
        <f t="shared" si="1"/>
        <v>0.25</v>
      </c>
      <c r="E35" s="2">
        <f t="shared" si="2"/>
        <v>386.85911604178148</v>
      </c>
      <c r="F35" s="2">
        <f t="shared" si="3"/>
        <v>3086.4608835134936</v>
      </c>
      <c r="G35" s="2">
        <f t="shared" si="4"/>
        <v>171.47004908408297</v>
      </c>
      <c r="H35" s="2">
        <f t="shared" si="5"/>
        <v>2528.1317183876295</v>
      </c>
      <c r="I35" s="2">
        <f t="shared" si="6"/>
        <v>3.5827449270397067</v>
      </c>
    </row>
    <row r="36" spans="1:9">
      <c r="A36">
        <v>26</v>
      </c>
      <c r="B36" s="2">
        <v>2702.6893731617624</v>
      </c>
      <c r="C36" s="2">
        <f t="shared" si="0"/>
        <v>-358.34317618579007</v>
      </c>
      <c r="D36" s="2">
        <f t="shared" si="1"/>
        <v>0.25</v>
      </c>
      <c r="E36" s="2">
        <f t="shared" si="2"/>
        <v>317.32916710465054</v>
      </c>
      <c r="F36" s="2">
        <f t="shared" si="3"/>
        <v>2864.2946320212045</v>
      </c>
      <c r="G36" s="2">
        <f t="shared" si="4"/>
        <v>159.12747955673356</v>
      </c>
      <c r="H36" s="2">
        <f t="shared" si="5"/>
        <v>2387.8379853598203</v>
      </c>
      <c r="I36" s="2">
        <f t="shared" si="6"/>
        <v>2.6030211487242365</v>
      </c>
    </row>
    <row r="37" spans="1:9">
      <c r="A37">
        <v>27</v>
      </c>
      <c r="B37" s="2">
        <v>2370.0723515810282</v>
      </c>
      <c r="C37" s="2">
        <f t="shared" si="0"/>
        <v>-332.61702158073422</v>
      </c>
      <c r="D37" s="2">
        <f t="shared" si="1"/>
        <v>0.25</v>
      </c>
      <c r="E37" s="2">
        <f t="shared" si="2"/>
        <v>259.90106631452284</v>
      </c>
      <c r="F37" s="2">
        <f t="shared" si="3"/>
        <v>2647.2622769455529</v>
      </c>
      <c r="G37" s="2">
        <f t="shared" si="4"/>
        <v>147.07012649697515</v>
      </c>
      <c r="H37" s="2">
        <f t="shared" si="5"/>
        <v>2240.2910841340549</v>
      </c>
      <c r="I37" s="2">
        <f t="shared" si="6"/>
        <v>1.8785983571276981</v>
      </c>
    </row>
    <row r="38" spans="1:9">
      <c r="A38">
        <v>28</v>
      </c>
      <c r="B38" s="2">
        <v>2066.1796992115169</v>
      </c>
      <c r="C38" s="2">
        <f t="shared" si="0"/>
        <v>-303.89265236951132</v>
      </c>
      <c r="D38" s="2">
        <f t="shared" si="1"/>
        <v>0.25</v>
      </c>
      <c r="E38" s="2">
        <f t="shared" si="2"/>
        <v>212.6522724333679</v>
      </c>
      <c r="F38" s="2">
        <f t="shared" si="3"/>
        <v>2438.0402028022049</v>
      </c>
      <c r="G38" s="2">
        <f t="shared" si="4"/>
        <v>135.44667793345582</v>
      </c>
      <c r="H38" s="2">
        <f t="shared" si="5"/>
        <v>2089.9412524353816</v>
      </c>
      <c r="I38" s="2">
        <f t="shared" si="6"/>
        <v>1.3480941180861359</v>
      </c>
    </row>
    <row r="39" spans="1:9">
      <c r="A39">
        <v>29</v>
      </c>
      <c r="B39" s="2">
        <v>1792.0481440024853</v>
      </c>
      <c r="C39" s="2">
        <f t="shared" si="0"/>
        <v>-274.1315552090316</v>
      </c>
      <c r="D39" s="2">
        <f t="shared" si="1"/>
        <v>0.25</v>
      </c>
      <c r="E39" s="2">
        <f t="shared" si="2"/>
        <v>173.88048079158972</v>
      </c>
      <c r="F39" s="2">
        <f t="shared" si="3"/>
        <v>2238.4624444079268</v>
      </c>
      <c r="G39" s="2">
        <f t="shared" si="4"/>
        <v>124.35902468932926</v>
      </c>
      <c r="H39" s="2">
        <f t="shared" si="5"/>
        <v>1940.2229389270076</v>
      </c>
      <c r="I39" s="2">
        <f t="shared" si="6"/>
        <v>0.96270763912083324</v>
      </c>
    </row>
    <row r="40" spans="1:9">
      <c r="A40">
        <v>30</v>
      </c>
      <c r="B40" s="2">
        <v>1547.3321629866832</v>
      </c>
      <c r="C40" s="2">
        <f t="shared" si="0"/>
        <v>-244.71598101580207</v>
      </c>
      <c r="D40" s="2">
        <f t="shared" si="1"/>
        <v>0.25</v>
      </c>
      <c r="E40" s="2">
        <f t="shared" si="2"/>
        <v>142.11705973086873</v>
      </c>
      <c r="F40" s="2">
        <f t="shared" si="3"/>
        <v>2049.6992415896893</v>
      </c>
      <c r="G40" s="2">
        <f t="shared" si="4"/>
        <v>113.87218008831607</v>
      </c>
      <c r="H40" s="2">
        <f t="shared" si="5"/>
        <v>1793.7100017705045</v>
      </c>
      <c r="I40" s="2">
        <f t="shared" si="6"/>
        <v>0.68462327642333975</v>
      </c>
    </row>
    <row r="41" spans="1:9">
      <c r="A41">
        <v>31</v>
      </c>
      <c r="B41" s="2">
        <v>1330.7700006289954</v>
      </c>
      <c r="C41" s="2">
        <f t="shared" si="0"/>
        <v>-216.56216235768784</v>
      </c>
      <c r="D41" s="2">
        <f t="shared" si="1"/>
        <v>0.25</v>
      </c>
      <c r="E41" s="2">
        <f t="shared" si="2"/>
        <v>116.130337799561</v>
      </c>
      <c r="F41" s="2">
        <f t="shared" si="3"/>
        <v>1872.413699204802</v>
      </c>
      <c r="G41" s="2">
        <f t="shared" si="4"/>
        <v>104.02298328915566</v>
      </c>
      <c r="H41" s="2">
        <f t="shared" si="5"/>
        <v>1652.2603781160853</v>
      </c>
      <c r="I41" s="2">
        <f t="shared" si="6"/>
        <v>0.48510367744625499</v>
      </c>
    </row>
    <row r="42" spans="1:9">
      <c r="A42">
        <v>32</v>
      </c>
      <c r="B42" s="2">
        <v>1140.5285330965719</v>
      </c>
      <c r="C42" s="2">
        <f t="shared" si="0"/>
        <v>-190.24146753242348</v>
      </c>
      <c r="D42" s="2">
        <f t="shared" si="1"/>
        <v>0.25</v>
      </c>
      <c r="E42" s="2">
        <f t="shared" si="2"/>
        <v>94.890665741719488</v>
      </c>
      <c r="F42" s="2">
        <f t="shared" si="3"/>
        <v>1706.8827975735808</v>
      </c>
      <c r="G42" s="2">
        <f t="shared" si="4"/>
        <v>94.826822087421149</v>
      </c>
      <c r="H42" s="2">
        <f t="shared" si="5"/>
        <v>1517.1653097444403</v>
      </c>
      <c r="I42" s="2">
        <f t="shared" si="6"/>
        <v>0.34264597144935055</v>
      </c>
    </row>
    <row r="43" spans="1:9">
      <c r="A43">
        <v>33</v>
      </c>
      <c r="B43" s="2">
        <v>974.45634861139933</v>
      </c>
      <c r="C43" s="2">
        <f t="shared" si="0"/>
        <v>-166.07218448517256</v>
      </c>
      <c r="D43" s="2">
        <f t="shared" si="1"/>
        <v>0.25</v>
      </c>
      <c r="E43" s="2">
        <f t="shared" si="2"/>
        <v>77.541902667677277</v>
      </c>
      <c r="F43" s="2">
        <f t="shared" si="3"/>
        <v>1553.0929285704065</v>
      </c>
      <c r="G43" s="2">
        <f t="shared" si="4"/>
        <v>86.282940476133689</v>
      </c>
      <c r="H43" s="2">
        <f t="shared" si="5"/>
        <v>1389.2680854265955</v>
      </c>
      <c r="I43" s="2">
        <f t="shared" si="6"/>
        <v>0.24135451802888891</v>
      </c>
    </row>
    <row r="44" spans="1:9">
      <c r="A44">
        <v>34</v>
      </c>
      <c r="B44" s="2">
        <v>830.27197554257373</v>
      </c>
      <c r="C44" s="2">
        <f t="shared" si="0"/>
        <v>-144.18437306882561</v>
      </c>
      <c r="D44" s="2">
        <f t="shared" si="1"/>
        <v>0.25</v>
      </c>
      <c r="E44" s="2">
        <f t="shared" si="2"/>
        <v>63.383620816817825</v>
      </c>
      <c r="F44" s="2">
        <f t="shared" si="3"/>
        <v>1410.8220419486981</v>
      </c>
      <c r="G44" s="2">
        <f t="shared" si="4"/>
        <v>78.379002330483232</v>
      </c>
      <c r="H44" s="2">
        <f t="shared" si="5"/>
        <v>1269.059418801397</v>
      </c>
      <c r="I44" s="2">
        <f t="shared" si="6"/>
        <v>0.16959302172674454</v>
      </c>
    </row>
    <row r="45" spans="1:9">
      <c r="A45">
        <v>35</v>
      </c>
      <c r="B45" s="2">
        <v>705.67976520036746</v>
      </c>
      <c r="C45" s="2">
        <f t="shared" si="0"/>
        <v>-124.59221034220627</v>
      </c>
      <c r="D45" s="2">
        <f t="shared" si="1"/>
        <v>0.25</v>
      </c>
      <c r="E45" s="2">
        <f t="shared" si="2"/>
        <v>51.827730957885592</v>
      </c>
      <c r="F45" s="2">
        <f t="shared" si="3"/>
        <v>1279.6895026102172</v>
      </c>
      <c r="G45" s="2">
        <f t="shared" si="4"/>
        <v>71.093861256123176</v>
      </c>
      <c r="H45" s="2">
        <f t="shared" si="5"/>
        <v>1156.7679103962087</v>
      </c>
      <c r="I45" s="2">
        <f t="shared" si="6"/>
        <v>0.11891288113081007</v>
      </c>
    </row>
    <row r="46" spans="1:9">
      <c r="A46">
        <v>36</v>
      </c>
      <c r="B46" s="2">
        <v>598.46644478586131</v>
      </c>
      <c r="C46" s="2">
        <f t="shared" si="0"/>
        <v>-107.21332041450614</v>
      </c>
      <c r="D46" s="2">
        <f t="shared" si="1"/>
        <v>0.25</v>
      </c>
      <c r="E46" s="2">
        <f t="shared" si="2"/>
        <v>42.403290781959186</v>
      </c>
      <c r="F46" s="2">
        <f t="shared" si="3"/>
        <v>1159.2147319086278</v>
      </c>
      <c r="G46" s="2">
        <f t="shared" si="4"/>
        <v>64.400818439368209</v>
      </c>
      <c r="H46" s="2">
        <f t="shared" si="5"/>
        <v>1052.4106226873005</v>
      </c>
      <c r="I46" s="2">
        <f t="shared" si="6"/>
        <v>8.3219392287039104E-2</v>
      </c>
    </row>
    <row r="47" spans="1:9">
      <c r="A47">
        <v>37</v>
      </c>
      <c r="B47" s="2">
        <v>506.5326582993514</v>
      </c>
      <c r="C47" s="2">
        <f t="shared" si="0"/>
        <v>-91.933786486509916</v>
      </c>
      <c r="D47" s="2">
        <f t="shared" si="1"/>
        <v>0.25</v>
      </c>
      <c r="E47" s="2">
        <f t="shared" si="2"/>
        <v>34.699378088327933</v>
      </c>
      <c r="F47" s="2">
        <f t="shared" si="3"/>
        <v>1048.8284988135536</v>
      </c>
      <c r="G47" s="2">
        <f t="shared" si="4"/>
        <v>58.268249934086306</v>
      </c>
      <c r="H47" s="2">
        <f t="shared" si="5"/>
        <v>955.8608707911394</v>
      </c>
      <c r="I47" s="2">
        <f t="shared" si="6"/>
        <v>5.8142091238610749E-2</v>
      </c>
    </row>
    <row r="48" spans="1:9">
      <c r="A48">
        <v>38</v>
      </c>
      <c r="B48" s="2">
        <v>427.95745042168494</v>
      </c>
      <c r="C48" s="2">
        <f t="shared" si="0"/>
        <v>-78.575207877666458</v>
      </c>
      <c r="D48" s="2">
        <f t="shared" si="1"/>
        <v>0.25</v>
      </c>
      <c r="E48" s="2">
        <f t="shared" si="2"/>
        <v>28.414154727754777</v>
      </c>
      <c r="F48" s="2">
        <f t="shared" si="3"/>
        <v>947.93893944315005</v>
      </c>
      <c r="G48" s="2">
        <f t="shared" si="4"/>
        <v>52.663274413508333</v>
      </c>
      <c r="H48" s="2">
        <f t="shared" si="5"/>
        <v>866.86151030188694</v>
      </c>
      <c r="I48" s="2">
        <f t="shared" si="6"/>
        <v>4.0560409641316394E-2</v>
      </c>
    </row>
    <row r="49" spans="1:9">
      <c r="A49">
        <v>39</v>
      </c>
      <c r="B49" s="2">
        <v>360.99120114185621</v>
      </c>
      <c r="C49" s="2">
        <f t="shared" si="0"/>
        <v>-66.96624927982873</v>
      </c>
      <c r="D49" s="2">
        <f t="shared" si="1"/>
        <v>0.25</v>
      </c>
      <c r="E49" s="2">
        <f t="shared" si="2"/>
        <v>23.281551005635322</v>
      </c>
      <c r="F49" s="2">
        <f t="shared" si="3"/>
        <v>855.92946799837432</v>
      </c>
      <c r="G49" s="2">
        <f t="shared" si="4"/>
        <v>47.551637111020796</v>
      </c>
      <c r="H49" s="2">
        <f t="shared" si="5"/>
        <v>785.09627988171826</v>
      </c>
      <c r="I49" s="2">
        <f t="shared" si="6"/>
        <v>2.8257398710032768E-2</v>
      </c>
    </row>
    <row r="50" spans="1:9">
      <c r="A50">
        <v>40</v>
      </c>
      <c r="B50" s="2">
        <v>304.07922870604341</v>
      </c>
      <c r="C50" s="2">
        <f t="shared" si="0"/>
        <v>-56.9119724358128</v>
      </c>
      <c r="D50" s="2">
        <f t="shared" si="1"/>
        <v>0.25</v>
      </c>
      <c r="E50" s="2">
        <f t="shared" si="2"/>
        <v>19.107834740698053</v>
      </c>
      <c r="F50" s="2">
        <f t="shared" si="3"/>
        <v>772.20402622617962</v>
      </c>
      <c r="G50" s="2">
        <f t="shared" si="4"/>
        <v>42.900223679232198</v>
      </c>
      <c r="H50" s="2">
        <f t="shared" si="5"/>
        <v>710.19596780624931</v>
      </c>
      <c r="I50" s="2">
        <f t="shared" si="6"/>
        <v>1.96627433218786E-2</v>
      </c>
    </row>
    <row r="51" spans="1:9">
      <c r="A51">
        <v>41</v>
      </c>
      <c r="B51" s="2">
        <v>255.79281030582979</v>
      </c>
      <c r="C51" s="2">
        <f t="shared" si="0"/>
        <v>-48.28641840021362</v>
      </c>
      <c r="D51" s="2">
        <f t="shared" si="1"/>
        <v>0.25</v>
      </c>
      <c r="E51" s="2">
        <f t="shared" si="2"/>
        <v>15.661784176243827</v>
      </c>
      <c r="F51" s="2">
        <f t="shared" si="3"/>
        <v>696.10220380227827</v>
      </c>
      <c r="G51" s="2">
        <f t="shared" si="4"/>
        <v>38.672344655682124</v>
      </c>
      <c r="H51" s="2">
        <f t="shared" si="5"/>
        <v>641.76807497035236</v>
      </c>
      <c r="I51" s="2">
        <f t="shared" si="6"/>
        <v>1.3667864496717428E-2</v>
      </c>
    </row>
    <row r="52" spans="1:9">
      <c r="A52">
        <v>42</v>
      </c>
      <c r="B52" s="2">
        <v>214.91831308619228</v>
      </c>
      <c r="C52" s="2">
        <f t="shared" si="0"/>
        <v>-40.874497219637504</v>
      </c>
      <c r="D52" s="2">
        <f t="shared" si="1"/>
        <v>0.25</v>
      </c>
      <c r="E52" s="2">
        <f t="shared" si="2"/>
        <v>12.855081051910567</v>
      </c>
      <c r="F52" s="2">
        <f t="shared" si="3"/>
        <v>627.05272935220955</v>
      </c>
      <c r="G52" s="2">
        <f t="shared" si="4"/>
        <v>34.836262741789419</v>
      </c>
      <c r="H52" s="2">
        <f t="shared" si="5"/>
        <v>579.3613855585096</v>
      </c>
      <c r="I52" s="2">
        <f t="shared" si="6"/>
        <v>9.4913666230232972E-3</v>
      </c>
    </row>
    <row r="53" spans="1:9">
      <c r="A53">
        <v>43</v>
      </c>
      <c r="B53" s="2">
        <v>180.3802665996775</v>
      </c>
      <c r="C53" s="2">
        <f t="shared" si="0"/>
        <v>-34.538046486514787</v>
      </c>
      <c r="D53" s="2">
        <f t="shared" si="1"/>
        <v>0.25</v>
      </c>
      <c r="E53" s="2">
        <f t="shared" si="2"/>
        <v>10.557020163404587</v>
      </c>
      <c r="F53" s="2">
        <f t="shared" si="3"/>
        <v>564.48632239496555</v>
      </c>
      <c r="G53" s="2">
        <f t="shared" si="4"/>
        <v>31.36035124416475</v>
      </c>
      <c r="H53" s="2">
        <f t="shared" si="5"/>
        <v>522.56895098739619</v>
      </c>
      <c r="I53" s="2">
        <f t="shared" si="6"/>
        <v>6.5853589609620664E-3</v>
      </c>
    </row>
    <row r="54" spans="1:9">
      <c r="A54">
        <v>44</v>
      </c>
      <c r="B54" s="2">
        <v>151.24001673757436</v>
      </c>
      <c r="C54" s="2">
        <f t="shared" si="0"/>
        <v>-29.140249862103133</v>
      </c>
      <c r="D54" s="2">
        <f t="shared" si="1"/>
        <v>0.25</v>
      </c>
      <c r="E54" s="2">
        <f t="shared" si="2"/>
        <v>8.6697543222904585</v>
      </c>
      <c r="F54" s="2">
        <f t="shared" si="3"/>
        <v>507.85535799695401</v>
      </c>
      <c r="G54" s="2">
        <f t="shared" si="4"/>
        <v>28.214186555386334</v>
      </c>
      <c r="H54" s="2">
        <f t="shared" si="5"/>
        <v>470.97141711927719</v>
      </c>
      <c r="I54" s="2">
        <f t="shared" si="6"/>
        <v>4.5654863582677728E-3</v>
      </c>
    </row>
    <row r="55" spans="1:9">
      <c r="A55">
        <v>45</v>
      </c>
      <c r="B55" s="2">
        <v>126.70701818163266</v>
      </c>
      <c r="C55" s="2">
        <f t="shared" si="0"/>
        <v>-24.532998555941703</v>
      </c>
      <c r="D55" s="2">
        <f t="shared" si="1"/>
        <v>0.25</v>
      </c>
      <c r="E55" s="2">
        <f t="shared" si="2"/>
        <v>7.1437559894664631</v>
      </c>
      <c r="F55" s="2">
        <f t="shared" si="3"/>
        <v>456.68885273992777</v>
      </c>
      <c r="G55" s="2">
        <f t="shared" si="4"/>
        <v>25.371602929995987</v>
      </c>
      <c r="H55" s="2">
        <f t="shared" si="5"/>
        <v>424.1734938204653</v>
      </c>
      <c r="I55" s="2">
        <f t="shared" si="6"/>
        <v>3.1629525196130875E-3</v>
      </c>
    </row>
    <row r="56" spans="1:9">
      <c r="A56">
        <v>46</v>
      </c>
      <c r="B56" s="2">
        <v>106.04670161562645</v>
      </c>
      <c r="C56" s="2">
        <f t="shared" si="0"/>
        <v>-20.660316566006216</v>
      </c>
      <c r="D56" s="2">
        <f t="shared" si="1"/>
        <v>0.25</v>
      </c>
      <c r="E56" s="2">
        <f t="shared" si="2"/>
        <v>5.8513588379003956</v>
      </c>
      <c r="F56" s="2">
        <f t="shared" si="3"/>
        <v>410.42925354611538</v>
      </c>
      <c r="G56" s="2">
        <f t="shared" si="4"/>
        <v>22.801625197006409</v>
      </c>
      <c r="H56" s="2">
        <f t="shared" si="5"/>
        <v>381.77626951120857</v>
      </c>
      <c r="I56" s="2">
        <f t="shared" si="6"/>
        <v>2.189851796259544E-3</v>
      </c>
    </row>
    <row r="57" spans="1:9">
      <c r="A57">
        <v>47</v>
      </c>
      <c r="B57" s="2">
        <v>88.676681085782604</v>
      </c>
      <c r="C57" s="2">
        <f t="shared" si="0"/>
        <v>-17.370020529843842</v>
      </c>
      <c r="D57" s="2">
        <f t="shared" si="1"/>
        <v>0.25</v>
      </c>
      <c r="E57" s="2">
        <f t="shared" si="2"/>
        <v>4.7991497416018092</v>
      </c>
      <c r="F57" s="2">
        <f t="shared" si="3"/>
        <v>368.65970130720615</v>
      </c>
      <c r="G57" s="2">
        <f t="shared" si="4"/>
        <v>20.481094517067007</v>
      </c>
      <c r="H57" s="2">
        <f t="shared" si="5"/>
        <v>343.37945704853735</v>
      </c>
      <c r="I57" s="2">
        <f t="shared" si="6"/>
        <v>1.5150841371028732E-3</v>
      </c>
    </row>
    <row r="58" spans="1:9">
      <c r="A58">
        <v>48</v>
      </c>
      <c r="B58" s="2">
        <v>74.131423720195983</v>
      </c>
      <c r="C58" s="2">
        <f t="shared" si="0"/>
        <v>-14.545257365586622</v>
      </c>
      <c r="D58" s="2">
        <f t="shared" si="1"/>
        <v>0.25</v>
      </c>
      <c r="E58" s="2">
        <f t="shared" si="2"/>
        <v>3.9875985644623739</v>
      </c>
      <c r="F58" s="2">
        <f t="shared" si="3"/>
        <v>331.08645459164603</v>
      </c>
      <c r="G58" s="2">
        <f t="shared" si="4"/>
        <v>18.393691921758112</v>
      </c>
      <c r="H58" s="2">
        <f t="shared" si="5"/>
        <v>308.70516410542558</v>
      </c>
      <c r="I58" s="2">
        <f t="shared" si="6"/>
        <v>1.0477628210225332E-3</v>
      </c>
    </row>
    <row r="59" spans="1:9">
      <c r="A59">
        <v>49</v>
      </c>
      <c r="B59" s="2">
        <v>61.929114870003708</v>
      </c>
      <c r="C59" s="2">
        <f t="shared" si="0"/>
        <v>-12.202308850192274</v>
      </c>
      <c r="D59" s="2">
        <f t="shared" si="1"/>
        <v>0.25</v>
      </c>
      <c r="E59" s="2">
        <f t="shared" si="2"/>
        <v>3.2799698673086528</v>
      </c>
      <c r="F59" s="2">
        <f t="shared" si="3"/>
        <v>297.21924892314149</v>
      </c>
      <c r="G59" s="2">
        <f t="shared" si="4"/>
        <v>16.512180495730082</v>
      </c>
      <c r="H59" s="2">
        <f t="shared" si="5"/>
        <v>277.42709856010276</v>
      </c>
      <c r="I59" s="2">
        <f t="shared" si="6"/>
        <v>7.2431022620106649E-4</v>
      </c>
    </row>
    <row r="60" spans="1:9">
      <c r="A60">
        <v>50</v>
      </c>
      <c r="B60" s="2">
        <v>51.659802933260181</v>
      </c>
      <c r="C60" s="2">
        <f t="shared" si="0"/>
        <v>-10.269311936743527</v>
      </c>
      <c r="D60" s="2">
        <f t="shared" si="1"/>
        <v>0.25</v>
      </c>
      <c r="E60" s="2">
        <f t="shared" si="2"/>
        <v>2.645638796571518</v>
      </c>
      <c r="F60" s="2">
        <f t="shared" si="3"/>
        <v>266.58251185555815</v>
      </c>
      <c r="G60" s="2">
        <f t="shared" si="4"/>
        <v>14.810139547531008</v>
      </c>
      <c r="H60" s="2">
        <f t="shared" si="5"/>
        <v>249.12673351145563</v>
      </c>
      <c r="I60" s="2">
        <f t="shared" si="6"/>
        <v>5.0032559250272866E-4</v>
      </c>
    </row>
    <row r="61" spans="1:9">
      <c r="A61">
        <v>51</v>
      </c>
      <c r="B61" s="2">
        <v>43.045339486675957</v>
      </c>
      <c r="C61" s="2">
        <f t="shared" si="0"/>
        <v>-8.6144634465842245</v>
      </c>
      <c r="D61" s="2">
        <f t="shared" si="1"/>
        <v>0.25</v>
      </c>
      <c r="E61" s="2">
        <f t="shared" si="2"/>
        <v>2.1468714250847647</v>
      </c>
      <c r="F61" s="2">
        <f t="shared" si="3"/>
        <v>238.94375869856123</v>
      </c>
      <c r="G61" s="2">
        <f t="shared" si="4"/>
        <v>13.274653261031178</v>
      </c>
      <c r="H61" s="2">
        <f t="shared" si="5"/>
        <v>223.5222340124453</v>
      </c>
      <c r="I61" s="2">
        <f t="shared" si="6"/>
        <v>3.4531048204170282E-4</v>
      </c>
    </row>
    <row r="62" spans="1:9">
      <c r="A62">
        <v>52</v>
      </c>
      <c r="B62" s="2">
        <v>36.013711334398252</v>
      </c>
      <c r="C62" s="2">
        <f t="shared" si="0"/>
        <v>-7.0316281522777047</v>
      </c>
      <c r="D62" s="2">
        <f t="shared" si="1"/>
        <v>0.25</v>
      </c>
      <c r="E62" s="2">
        <f t="shared" si="2"/>
        <v>1.9717996813218583</v>
      </c>
      <c r="F62" s="2">
        <f t="shared" si="3"/>
        <v>214.69440966898077</v>
      </c>
      <c r="G62" s="2">
        <f t="shared" si="4"/>
        <v>11.927467203832265</v>
      </c>
      <c r="H62" s="2">
        <f t="shared" si="5"/>
        <v>200.79514278382663</v>
      </c>
      <c r="I62" s="2">
        <f t="shared" si="6"/>
        <v>2.3861562742604351E-4</v>
      </c>
    </row>
    <row r="63" spans="1:9">
      <c r="A63">
        <v>53</v>
      </c>
      <c r="B63" s="2">
        <v>29.941577841155997</v>
      </c>
      <c r="C63" s="2">
        <f t="shared" si="0"/>
        <v>-6.072133493242255</v>
      </c>
      <c r="D63" s="2">
        <f t="shared" si="1"/>
        <v>0.25</v>
      </c>
      <c r="E63" s="2">
        <f t="shared" si="2"/>
        <v>1.4132609670467442</v>
      </c>
      <c r="F63" s="2">
        <f t="shared" si="3"/>
        <v>192.17850842840261</v>
      </c>
      <c r="G63" s="2">
        <f t="shared" si="4"/>
        <v>10.676583801577921</v>
      </c>
      <c r="H63" s="2">
        <f t="shared" si="5"/>
        <v>180.08866365977795</v>
      </c>
      <c r="I63" s="2">
        <f t="shared" si="6"/>
        <v>1.6462231443270856E-4</v>
      </c>
    </row>
    <row r="64" spans="1:9">
      <c r="A64">
        <v>54</v>
      </c>
      <c r="B64" s="2">
        <v>25.189567218275059</v>
      </c>
      <c r="C64" s="2">
        <f t="shared" si="0"/>
        <v>-4.7520106228809382</v>
      </c>
      <c r="D64" s="2">
        <f t="shared" si="1"/>
        <v>0.25</v>
      </c>
      <c r="E64" s="2">
        <f t="shared" si="2"/>
        <v>1.5453811816878265</v>
      </c>
      <c r="F64" s="2">
        <f t="shared" si="3"/>
        <v>173.24967645781888</v>
      </c>
      <c r="G64" s="2">
        <f t="shared" si="4"/>
        <v>9.624982025434381</v>
      </c>
      <c r="H64" s="2">
        <f t="shared" si="5"/>
        <v>162.07931325069669</v>
      </c>
      <c r="I64" s="2">
        <f t="shared" si="6"/>
        <v>1.1396895424373524E-4</v>
      </c>
    </row>
    <row r="65" spans="1:9">
      <c r="A65">
        <v>55</v>
      </c>
      <c r="B65" s="2">
        <v>20.965484530633145</v>
      </c>
      <c r="C65" s="2">
        <f>B65-B64</f>
        <v>-4.2240826876419142</v>
      </c>
      <c r="D65" s="2">
        <f t="shared" si="1"/>
        <v>0.25</v>
      </c>
      <c r="E65" s="2">
        <f t="shared" si="2"/>
        <v>1.0172884450163719</v>
      </c>
      <c r="F65" s="2">
        <f t="shared" si="3"/>
        <v>155.18257390814301</v>
      </c>
      <c r="G65" s="2">
        <f t="shared" si="4"/>
        <v>8.6212541060079442</v>
      </c>
      <c r="H65" s="2">
        <f t="shared" si="5"/>
        <v>145.54403135711871</v>
      </c>
      <c r="I65" s="2">
        <f t="shared" si="6"/>
        <v>7.8724520338487034E-5</v>
      </c>
    </row>
    <row r="66" spans="1:9">
      <c r="A66">
        <v>56</v>
      </c>
      <c r="B66" s="2">
        <v>17.497696802058066</v>
      </c>
      <c r="C66" s="2">
        <f t="shared" si="0"/>
        <v>-3.4677877285750789</v>
      </c>
      <c r="D66" s="2">
        <f t="shared" si="1"/>
        <v>0.25</v>
      </c>
      <c r="E66" s="2">
        <f t="shared" si="2"/>
        <v>0.90663647193943753</v>
      </c>
      <c r="F66" s="2">
        <f t="shared" si="3"/>
        <v>139.22862713230384</v>
      </c>
      <c r="G66" s="2">
        <f t="shared" si="4"/>
        <v>7.7349237295724356</v>
      </c>
      <c r="H66" s="2">
        <f t="shared" si="5"/>
        <v>130.58706693079196</v>
      </c>
      <c r="I66" s="2">
        <f t="shared" si="6"/>
        <v>5.433409506428736E-5</v>
      </c>
    </row>
    <row r="67" spans="1:9">
      <c r="A67">
        <v>57</v>
      </c>
      <c r="B67" s="2">
        <v>14.728965184931443</v>
      </c>
      <c r="C67" s="2">
        <f t="shared" si="0"/>
        <v>-2.7687316171266225</v>
      </c>
      <c r="D67" s="2">
        <f t="shared" si="1"/>
        <v>0.25</v>
      </c>
      <c r="E67" s="2">
        <f t="shared" si="2"/>
        <v>0.91350967910623826</v>
      </c>
      <c r="F67" s="2">
        <f t="shared" si="3"/>
        <v>125.55769955744577</v>
      </c>
      <c r="G67" s="2">
        <f t="shared" si="4"/>
        <v>6.9754277531914317</v>
      </c>
      <c r="H67" s="2">
        <f t="shared" si="5"/>
        <v>117.66876212514811</v>
      </c>
      <c r="I67" s="2">
        <f t="shared" si="6"/>
        <v>3.7660848738820451E-5</v>
      </c>
    </row>
    <row r="68" spans="1:9">
      <c r="A68">
        <v>58</v>
      </c>
      <c r="B68" s="2">
        <v>11.98702948294552</v>
      </c>
      <c r="C68" s="2">
        <f t="shared" si="0"/>
        <v>-2.7419357019859234</v>
      </c>
      <c r="D68" s="2">
        <f t="shared" si="1"/>
        <v>0.25</v>
      </c>
      <c r="E68" s="2">
        <f t="shared" si="2"/>
        <v>0.25482166875045653</v>
      </c>
      <c r="F68" s="2">
        <f t="shared" si="3"/>
        <v>110.96012895121679</v>
      </c>
      <c r="G68" s="2">
        <f t="shared" si="4"/>
        <v>6.164451608400932</v>
      </c>
      <c r="H68" s="2">
        <f t="shared" si="5"/>
        <v>104.5408556740654</v>
      </c>
      <c r="I68" s="2">
        <f t="shared" si="6"/>
        <v>2.573781155130317E-5</v>
      </c>
    </row>
    <row r="69" spans="1:9">
      <c r="A69">
        <v>59</v>
      </c>
      <c r="B69" s="2">
        <v>10.000965969405245</v>
      </c>
      <c r="C69" s="2">
        <f t="shared" si="0"/>
        <v>-1.9860635135402749</v>
      </c>
      <c r="D69" s="2">
        <f t="shared" si="1"/>
        <v>0.25</v>
      </c>
      <c r="E69" s="2">
        <f t="shared" si="2"/>
        <v>0.51417797881103633</v>
      </c>
      <c r="F69" s="2">
        <f t="shared" si="3"/>
        <v>99.532560917139023</v>
      </c>
      <c r="G69" s="2">
        <f t="shared" si="4"/>
        <v>5.5295867176188347</v>
      </c>
      <c r="H69" s="2">
        <f t="shared" si="5"/>
        <v>93.488796220709148</v>
      </c>
      <c r="I69" s="2">
        <f t="shared" si="6"/>
        <v>1.7705238513041407E-5</v>
      </c>
    </row>
    <row r="70" spans="1:9">
      <c r="A70">
        <v>60</v>
      </c>
      <c r="B70" s="2">
        <v>7.8231733557253094</v>
      </c>
      <c r="C70" s="2">
        <f t="shared" si="0"/>
        <v>-2.1777926136799355</v>
      </c>
      <c r="D70" s="2">
        <f t="shared" si="1"/>
        <v>0.25</v>
      </c>
      <c r="E70" s="2">
        <f t="shared" si="2"/>
        <v>-0.22199927474860814</v>
      </c>
      <c r="F70" s="2">
        <f>$A$1*B70^(0.6)</f>
        <v>85.895375199999407</v>
      </c>
      <c r="G70" s="2">
        <f t="shared" si="4"/>
        <v>4.7719652888888557</v>
      </c>
      <c r="H70" s="2">
        <f t="shared" si="5"/>
        <v>81.345409185859168</v>
      </c>
      <c r="I70" s="2">
        <f t="shared" si="6"/>
        <v>1.1850369980956826E-5</v>
      </c>
    </row>
    <row r="71" spans="1:9">
      <c r="B71" s="2"/>
      <c r="C71" s="2"/>
      <c r="D71" s="2"/>
      <c r="E71" s="2"/>
      <c r="F71" s="2"/>
      <c r="G71" s="2"/>
      <c r="H71" s="2"/>
      <c r="I71" s="2">
        <f>SUM(I11:I70)</f>
        <v>7016.6697912476866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7024-30DA-9448-9F76-CB29E375BFB4}">
  <dimension ref="A1:AF290"/>
  <sheetViews>
    <sheetView tabSelected="1" topLeftCell="A270" zoomScale="75" workbookViewId="0">
      <selection activeCell="R273" sqref="R273"/>
    </sheetView>
  </sheetViews>
  <sheetFormatPr baseColWidth="10" defaultRowHeight="16"/>
  <cols>
    <col min="1" max="1" width="13.1640625" bestFit="1" customWidth="1"/>
    <col min="4" max="4" width="12.6640625" bestFit="1" customWidth="1"/>
  </cols>
  <sheetData>
    <row r="1" spans="1:9">
      <c r="A1">
        <v>25</v>
      </c>
      <c r="B1">
        <v>16</v>
      </c>
      <c r="C1">
        <v>3</v>
      </c>
    </row>
    <row r="2" spans="1:9">
      <c r="A2">
        <v>6</v>
      </c>
      <c r="B2">
        <v>13</v>
      </c>
      <c r="C2">
        <v>13</v>
      </c>
    </row>
    <row r="3" spans="1:9">
      <c r="A3">
        <v>18</v>
      </c>
      <c r="B3">
        <v>6</v>
      </c>
      <c r="C3">
        <v>1</v>
      </c>
    </row>
    <row r="5" spans="1:9">
      <c r="A5" s="3" t="s">
        <v>10</v>
      </c>
      <c r="B5" s="3"/>
      <c r="D5" s="4" t="s">
        <v>11</v>
      </c>
      <c r="E5" s="4"/>
    </row>
    <row r="6" spans="1:9">
      <c r="A6" t="s">
        <v>8</v>
      </c>
      <c r="B6">
        <f>(0.4+B1/33-C2/100)/100</f>
        <v>7.5484848484848486E-3</v>
      </c>
      <c r="D6" t="s">
        <v>12</v>
      </c>
      <c r="E6">
        <f>(0.4+B1/33+B2/100-C1/100)/100</f>
        <v>9.8484848484848495E-3</v>
      </c>
    </row>
    <row r="7" spans="1:9">
      <c r="A7" t="s">
        <v>9</v>
      </c>
      <c r="B7">
        <f>(0.4+B1/33+C2/100)/100</f>
        <v>1.0148484848484849E-2</v>
      </c>
      <c r="D7" t="s">
        <v>9</v>
      </c>
      <c r="E7">
        <f>(0.4+B1/33+B2/100+C1/100)/100</f>
        <v>1.0448484848484849E-2</v>
      </c>
    </row>
    <row r="14" spans="1:9">
      <c r="A14" t="s">
        <v>20</v>
      </c>
    </row>
    <row r="16" spans="1:9">
      <c r="A16" t="s">
        <v>25</v>
      </c>
      <c r="B16" t="s">
        <v>14</v>
      </c>
      <c r="C16" t="s">
        <v>13</v>
      </c>
      <c r="D16" t="s">
        <v>15</v>
      </c>
      <c r="E16" t="s">
        <v>16</v>
      </c>
      <c r="F16" t="s">
        <v>17</v>
      </c>
      <c r="G16" s="1" t="s">
        <v>18</v>
      </c>
      <c r="H16" s="1" t="s">
        <v>19</v>
      </c>
      <c r="I16" s="1" t="s">
        <v>4</v>
      </c>
    </row>
    <row r="17" spans="1:32">
      <c r="A17">
        <v>0</v>
      </c>
      <c r="B17">
        <f>1000+100*$B$1+10*$B$2+$B$3</f>
        <v>2736</v>
      </c>
      <c r="C17">
        <f>1000+100*$C$1+10*$C$2+$C$3</f>
        <v>1431</v>
      </c>
      <c r="AD17" s="1"/>
      <c r="AE17" s="1"/>
      <c r="AF17" s="1"/>
    </row>
    <row r="18" spans="1:32">
      <c r="A18">
        <v>1</v>
      </c>
      <c r="B18">
        <v>2726.7530656019703</v>
      </c>
      <c r="C18">
        <v>1442.9319126436471</v>
      </c>
      <c r="D18">
        <f>B18-B17</f>
        <v>-9.2469343980296799</v>
      </c>
      <c r="E18">
        <f>C18-C17</f>
        <v>11.931912643647138</v>
      </c>
      <c r="F18">
        <f>$A$1/1000*(E18^2+D18^2)</f>
        <v>5.696908377427274</v>
      </c>
      <c r="G18">
        <v>9.8733547900213652E-3</v>
      </c>
      <c r="H18">
        <v>8.1714752594341869E-3</v>
      </c>
      <c r="I18">
        <f>G18*C18-H18*B18-F18</f>
        <v>-13.731924880205257</v>
      </c>
    </row>
    <row r="19" spans="1:32">
      <c r="A19">
        <v>2</v>
      </c>
      <c r="B19">
        <v>2714.7691349692795</v>
      </c>
      <c r="C19">
        <v>1456.5873703291493</v>
      </c>
      <c r="D19">
        <f t="shared" ref="D19:D65" si="0">B19-B18</f>
        <v>-11.983930632690772</v>
      </c>
      <c r="E19">
        <f t="shared" ref="E19:E65" si="1">C19-C18</f>
        <v>13.655457685502142</v>
      </c>
      <c r="F19">
        <f t="shared" ref="F19:F65" si="2">$A$1/1000*(E19^2+D19^2)</f>
        <v>8.2521529502420954</v>
      </c>
      <c r="G19">
        <v>1.027395588908063E-2</v>
      </c>
      <c r="H19">
        <v>8.9846853103883028E-3</v>
      </c>
      <c r="I19">
        <f t="shared" ref="I19:I65" si="3">G19*C19-H19*B19-F19</f>
        <v>-17.678584926942509</v>
      </c>
    </row>
    <row r="20" spans="1:32">
      <c r="A20">
        <v>3</v>
      </c>
      <c r="B20">
        <v>2702.3926451722955</v>
      </c>
      <c r="C20">
        <v>1470.941779927439</v>
      </c>
      <c r="D20">
        <f t="shared" si="0"/>
        <v>-12.37648979698406</v>
      </c>
      <c r="E20">
        <f t="shared" si="1"/>
        <v>14.354409598289749</v>
      </c>
      <c r="F20">
        <f t="shared" si="2"/>
        <v>8.9806643652580842</v>
      </c>
      <c r="G20">
        <v>9.9766277781578837E-3</v>
      </c>
      <c r="H20">
        <v>8.4060116962092046E-3</v>
      </c>
      <c r="I20">
        <f t="shared" si="3"/>
        <v>-17.021969926649042</v>
      </c>
    </row>
    <row r="21" spans="1:32">
      <c r="A21">
        <v>4</v>
      </c>
      <c r="B21">
        <v>2692.7963758746782</v>
      </c>
      <c r="C21">
        <v>1483.2368736525782</v>
      </c>
      <c r="D21">
        <f t="shared" si="0"/>
        <v>-9.5962692976172548</v>
      </c>
      <c r="E21">
        <f t="shared" si="1"/>
        <v>12.295093725139168</v>
      </c>
      <c r="F21">
        <f t="shared" si="2"/>
        <v>6.0814428535587028</v>
      </c>
      <c r="G21">
        <v>1.0183067499558938E-2</v>
      </c>
      <c r="H21">
        <v>9.2385781881113432E-3</v>
      </c>
      <c r="I21">
        <f t="shared" si="3"/>
        <v>-15.8551515145008</v>
      </c>
    </row>
    <row r="22" spans="1:32">
      <c r="A22">
        <v>5</v>
      </c>
      <c r="B22">
        <v>2681.3662730209312</v>
      </c>
      <c r="C22">
        <v>1496.7566425723139</v>
      </c>
      <c r="D22">
        <f t="shared" si="0"/>
        <v>-11.43010285374703</v>
      </c>
      <c r="E22">
        <f t="shared" si="1"/>
        <v>13.519768919735725</v>
      </c>
      <c r="F22">
        <f t="shared" si="2"/>
        <v>7.8357850722572024</v>
      </c>
      <c r="G22">
        <v>1.0015465087078262E-2</v>
      </c>
      <c r="H22">
        <v>8.98360758735035E-3</v>
      </c>
      <c r="I22">
        <f t="shared" si="3"/>
        <v>-16.93341356949788</v>
      </c>
    </row>
    <row r="23" spans="1:32">
      <c r="A23">
        <v>6</v>
      </c>
      <c r="B23">
        <v>2671.8092117227807</v>
      </c>
      <c r="C23">
        <v>1507.0630235391607</v>
      </c>
      <c r="D23">
        <f t="shared" si="0"/>
        <v>-9.5570612981505292</v>
      </c>
      <c r="E23">
        <f t="shared" si="1"/>
        <v>10.306380966846746</v>
      </c>
      <c r="F23">
        <f t="shared" si="2"/>
        <v>4.938972732259689</v>
      </c>
      <c r="G23">
        <v>1.0121718524359967E-2</v>
      </c>
      <c r="H23">
        <v>8.492720597327091E-3</v>
      </c>
      <c r="I23">
        <f t="shared" si="3"/>
        <v>-12.375834134051743</v>
      </c>
    </row>
    <row r="24" spans="1:32">
      <c r="A24">
        <v>7</v>
      </c>
      <c r="B24">
        <v>2662.899086494238</v>
      </c>
      <c r="C24">
        <v>1516.8375204359077</v>
      </c>
      <c r="D24">
        <f t="shared" si="0"/>
        <v>-8.9101252285427108</v>
      </c>
      <c r="E24">
        <f t="shared" si="1"/>
        <v>9.7744968967469958</v>
      </c>
      <c r="F24">
        <f t="shared" si="2"/>
        <v>4.3732780293207485</v>
      </c>
      <c r="G24">
        <v>1.0323238917963225E-2</v>
      </c>
      <c r="H24">
        <v>7.9550792764197468E-3</v>
      </c>
      <c r="I24">
        <f t="shared" si="3"/>
        <v>-9.8981752442973381</v>
      </c>
    </row>
    <row r="25" spans="1:32">
      <c r="A25">
        <v>8</v>
      </c>
      <c r="B25">
        <v>2655.6773938434881</v>
      </c>
      <c r="C25">
        <v>1524.8792404359276</v>
      </c>
      <c r="D25">
        <f t="shared" si="0"/>
        <v>-7.2216926507499011</v>
      </c>
      <c r="E25">
        <f t="shared" si="1"/>
        <v>8.04172000001995</v>
      </c>
      <c r="F25">
        <f t="shared" si="2"/>
        <v>2.9205526325153999</v>
      </c>
      <c r="G25">
        <v>1.0276494207920737E-2</v>
      </c>
      <c r="H25">
        <v>9.4173987866926004E-3</v>
      </c>
      <c r="I25">
        <f t="shared" si="3"/>
        <v>-12.25971301702565</v>
      </c>
    </row>
    <row r="26" spans="1:32">
      <c r="A26">
        <v>9</v>
      </c>
      <c r="B26">
        <v>2648.952586210642</v>
      </c>
      <c r="C26">
        <v>1532.0879310399123</v>
      </c>
      <c r="D26">
        <f t="shared" si="0"/>
        <v>-6.7248076328460229</v>
      </c>
      <c r="E26">
        <f t="shared" si="1"/>
        <v>7.2086906039846781</v>
      </c>
      <c r="F26">
        <f t="shared" si="2"/>
        <v>2.4297064480690285</v>
      </c>
      <c r="G26">
        <v>1.0038152523822222E-2</v>
      </c>
      <c r="H26">
        <v>8.8214079425304234E-3</v>
      </c>
      <c r="I26">
        <f t="shared" si="3"/>
        <v>-10.417865499768233</v>
      </c>
    </row>
    <row r="27" spans="1:32">
      <c r="A27">
        <v>10</v>
      </c>
      <c r="B27">
        <v>2640.8297792030844</v>
      </c>
      <c r="C27">
        <v>1541.532412058046</v>
      </c>
      <c r="D27">
        <f t="shared" si="0"/>
        <v>-8.1228070075576397</v>
      </c>
      <c r="E27">
        <f t="shared" si="1"/>
        <v>9.4444810181337289</v>
      </c>
      <c r="F27">
        <f t="shared" si="2"/>
        <v>3.8794553845978954</v>
      </c>
      <c r="G27">
        <v>9.829467880087657E-3</v>
      </c>
      <c r="H27">
        <v>9.8032901088256803E-3</v>
      </c>
      <c r="I27">
        <f t="shared" si="3"/>
        <v>-14.615832507713181</v>
      </c>
    </row>
    <row r="28" spans="1:32">
      <c r="A28">
        <v>11</v>
      </c>
      <c r="B28">
        <v>2632.8961998508403</v>
      </c>
      <c r="C28">
        <v>1551.2301450070388</v>
      </c>
      <c r="D28">
        <f t="shared" si="0"/>
        <v>-7.9335793522441236</v>
      </c>
      <c r="E28">
        <f t="shared" si="1"/>
        <v>9.6977329489927797</v>
      </c>
      <c r="F28">
        <f t="shared" si="2"/>
        <v>3.9246926422083619</v>
      </c>
      <c r="G28">
        <v>1.0066660633248584E-2</v>
      </c>
      <c r="H28">
        <v>1.0096859033218053E-2</v>
      </c>
      <c r="I28">
        <f t="shared" si="3"/>
        <v>-14.892966987346952</v>
      </c>
    </row>
    <row r="29" spans="1:32">
      <c r="A29">
        <v>12</v>
      </c>
      <c r="B29">
        <v>2625.092193670399</v>
      </c>
      <c r="C29">
        <v>1561.9537174019317</v>
      </c>
      <c r="D29">
        <f t="shared" si="0"/>
        <v>-7.8040061804413199</v>
      </c>
      <c r="E29">
        <f t="shared" si="1"/>
        <v>10.723572394892926</v>
      </c>
      <c r="F29">
        <f t="shared" si="2"/>
        <v>4.397437934321899</v>
      </c>
      <c r="G29">
        <v>1.0165263008962042E-2</v>
      </c>
      <c r="H29">
        <v>9.3097712958277075E-3</v>
      </c>
      <c r="I29">
        <f t="shared" si="3"/>
        <v>-12.958775542639362</v>
      </c>
    </row>
    <row r="30" spans="1:32">
      <c r="A30">
        <v>13</v>
      </c>
      <c r="B30">
        <v>2615.9148539615185</v>
      </c>
      <c r="C30">
        <v>1572.3428094473579</v>
      </c>
      <c r="D30">
        <f t="shared" si="0"/>
        <v>-9.1773397088804813</v>
      </c>
      <c r="E30">
        <f t="shared" si="1"/>
        <v>10.389092045426196</v>
      </c>
      <c r="F30">
        <f t="shared" si="2"/>
        <v>4.8039199415133087</v>
      </c>
      <c r="G30">
        <v>1.0175391625042721E-2</v>
      </c>
      <c r="H30">
        <v>9.5261689762706717E-3</v>
      </c>
      <c r="I30">
        <f t="shared" si="3"/>
        <v>-13.724363012940364</v>
      </c>
    </row>
    <row r="31" spans="1:32">
      <c r="A31">
        <v>14</v>
      </c>
      <c r="B31">
        <v>2606.5750723625265</v>
      </c>
      <c r="C31">
        <v>1582.7997286499601</v>
      </c>
      <c r="D31">
        <f t="shared" si="0"/>
        <v>-9.3397815989919764</v>
      </c>
      <c r="E31">
        <f t="shared" si="1"/>
        <v>10.456919202602194</v>
      </c>
      <c r="F31">
        <f t="shared" si="2"/>
        <v>4.9144669881654908</v>
      </c>
      <c r="G31">
        <v>1.0007042093019485E-2</v>
      </c>
      <c r="H31">
        <v>9.1219841811908328E-3</v>
      </c>
      <c r="I31">
        <f t="shared" si="3"/>
        <v>-12.852460055922837</v>
      </c>
    </row>
    <row r="32" spans="1:32">
      <c r="A32">
        <v>15</v>
      </c>
      <c r="B32">
        <v>2597.9399791449373</v>
      </c>
      <c r="C32">
        <v>1592.8078662105681</v>
      </c>
      <c r="D32">
        <f t="shared" si="0"/>
        <v>-8.6350932175892012</v>
      </c>
      <c r="E32">
        <f t="shared" si="1"/>
        <v>10.00813756060802</v>
      </c>
      <c r="F32">
        <f t="shared" si="2"/>
        <v>4.3681913077127019</v>
      </c>
      <c r="G32">
        <v>1.0156457378508735E-2</v>
      </c>
      <c r="H32">
        <v>9.7881332743392016E-3</v>
      </c>
      <c r="I32">
        <f t="shared" si="3"/>
        <v>-13.619888856996276</v>
      </c>
    </row>
    <row r="33" spans="1:9">
      <c r="A33">
        <v>16</v>
      </c>
      <c r="B33">
        <v>2590.4363832399199</v>
      </c>
      <c r="C33">
        <v>1601.4936707989154</v>
      </c>
      <c r="D33">
        <f t="shared" si="0"/>
        <v>-7.5035959050173915</v>
      </c>
      <c r="E33">
        <f t="shared" si="1"/>
        <v>8.6858045883473096</v>
      </c>
      <c r="F33">
        <f t="shared" si="2"/>
        <v>3.2936788213187236</v>
      </c>
      <c r="G33">
        <v>1.0379160596327465E-2</v>
      </c>
      <c r="H33">
        <v>7.5559418189599832E-3</v>
      </c>
      <c r="I33">
        <f t="shared" si="3"/>
        <v>-6.2447054155727511</v>
      </c>
    </row>
    <row r="34" spans="1:9">
      <c r="A34">
        <v>17</v>
      </c>
      <c r="B34">
        <v>2585.4095394990518</v>
      </c>
      <c r="C34">
        <v>1610.4531285858511</v>
      </c>
      <c r="D34">
        <f t="shared" si="0"/>
        <v>-5.0268437408681166</v>
      </c>
      <c r="E34">
        <f t="shared" si="1"/>
        <v>8.9594577869356726</v>
      </c>
      <c r="F34">
        <f t="shared" si="2"/>
        <v>2.6385260457746806</v>
      </c>
      <c r="G34">
        <v>9.9521424757093857E-3</v>
      </c>
      <c r="H34">
        <v>9.1141512604496211E-3</v>
      </c>
      <c r="I34">
        <f t="shared" si="3"/>
        <v>-10.17488067284012</v>
      </c>
    </row>
    <row r="35" spans="1:9">
      <c r="A35">
        <v>18</v>
      </c>
      <c r="B35">
        <v>2579.1527007839509</v>
      </c>
      <c r="C35">
        <v>1618.0503125554565</v>
      </c>
      <c r="D35">
        <f t="shared" si="0"/>
        <v>-6.2568387151009119</v>
      </c>
      <c r="E35">
        <f t="shared" si="1"/>
        <v>7.5971839696053394</v>
      </c>
      <c r="F35">
        <f t="shared" si="2"/>
        <v>2.4216308743703494</v>
      </c>
      <c r="G35">
        <v>1.0258589247641427E-2</v>
      </c>
      <c r="H35">
        <v>8.1402343767882478E-3</v>
      </c>
      <c r="I35">
        <f t="shared" si="3"/>
        <v>-6.8176248137538646</v>
      </c>
    </row>
    <row r="36" spans="1:9">
      <c r="A36">
        <v>19</v>
      </c>
      <c r="B36">
        <v>2573.3908726492782</v>
      </c>
      <c r="C36">
        <v>1626.5590770208375</v>
      </c>
      <c r="D36">
        <f t="shared" si="0"/>
        <v>-5.761828134672669</v>
      </c>
      <c r="E36">
        <f t="shared" si="1"/>
        <v>8.5087644653810912</v>
      </c>
      <c r="F36">
        <f t="shared" si="2"/>
        <v>2.6399434045209378</v>
      </c>
      <c r="G36">
        <v>1.0309485109480789E-2</v>
      </c>
      <c r="H36">
        <v>9.1191706800922614E-3</v>
      </c>
      <c r="I36">
        <f t="shared" si="3"/>
        <v>-9.3381474145641334</v>
      </c>
    </row>
    <row r="37" spans="1:9">
      <c r="A37">
        <v>20</v>
      </c>
      <c r="B37">
        <v>2567.9567767744361</v>
      </c>
      <c r="C37">
        <v>1634.1848531872838</v>
      </c>
      <c r="D37">
        <f t="shared" si="0"/>
        <v>-5.4340958748421144</v>
      </c>
      <c r="E37">
        <f t="shared" si="1"/>
        <v>7.6257761664462578</v>
      </c>
      <c r="F37">
        <f t="shared" si="2"/>
        <v>2.192046502942897</v>
      </c>
      <c r="G37">
        <v>1.011623504362825E-2</v>
      </c>
      <c r="H37">
        <v>9.3016203106388549E-3</v>
      </c>
      <c r="I37">
        <f t="shared" si="3"/>
        <v>-9.5464073350509935</v>
      </c>
    </row>
    <row r="38" spans="1:9">
      <c r="A38">
        <v>21</v>
      </c>
      <c r="B38">
        <v>2562.0239138551124</v>
      </c>
      <c r="C38">
        <v>1641.5913086362993</v>
      </c>
      <c r="D38">
        <f t="shared" si="0"/>
        <v>-5.9328629193237248</v>
      </c>
      <c r="E38">
        <f t="shared" si="1"/>
        <v>7.4064554490155388</v>
      </c>
      <c r="F38">
        <f t="shared" si="2"/>
        <v>2.2513611184434601</v>
      </c>
      <c r="G38">
        <v>9.9623782600100977E-3</v>
      </c>
      <c r="H38">
        <v>7.7325609072263169E-3</v>
      </c>
      <c r="I38">
        <f t="shared" si="3"/>
        <v>-5.70821351311867</v>
      </c>
    </row>
    <row r="39" spans="1:9">
      <c r="A39">
        <v>22</v>
      </c>
      <c r="B39">
        <v>2556.2288551405527</v>
      </c>
      <c r="C39">
        <v>1649.3069973399545</v>
      </c>
      <c r="D39">
        <f t="shared" si="0"/>
        <v>-5.7950587145596728</v>
      </c>
      <c r="E39">
        <f t="shared" si="1"/>
        <v>7.7156887036551325</v>
      </c>
      <c r="F39">
        <f t="shared" si="2"/>
        <v>2.3278639419226361</v>
      </c>
      <c r="G39">
        <v>1.0091415989720921E-2</v>
      </c>
      <c r="H39">
        <v>8.3511677527107146E-3</v>
      </c>
      <c r="I39">
        <f t="shared" si="3"/>
        <v>-7.0315169206060339</v>
      </c>
    </row>
    <row r="40" spans="1:9">
      <c r="A40">
        <v>23</v>
      </c>
      <c r="B40">
        <v>2549.6276849613532</v>
      </c>
      <c r="C40">
        <v>1656.6377183111883</v>
      </c>
      <c r="D40">
        <f t="shared" si="0"/>
        <v>-6.601170179199471</v>
      </c>
      <c r="E40">
        <f t="shared" si="1"/>
        <v>7.330720971233859</v>
      </c>
      <c r="F40">
        <f t="shared" si="2"/>
        <v>2.4328729423210067</v>
      </c>
      <c r="G40">
        <v>9.8285392395353593E-3</v>
      </c>
      <c r="H40">
        <v>7.8764198089839987E-3</v>
      </c>
      <c r="I40">
        <f t="shared" si="3"/>
        <v>-6.2324821255687848</v>
      </c>
    </row>
    <row r="41" spans="1:9">
      <c r="A41">
        <v>24</v>
      </c>
      <c r="B41">
        <v>2542.761190279748</v>
      </c>
      <c r="C41">
        <v>1662.9847326695226</v>
      </c>
      <c r="D41">
        <f t="shared" si="0"/>
        <v>-6.8664946816052179</v>
      </c>
      <c r="E41">
        <f t="shared" si="1"/>
        <v>6.3470143583342633</v>
      </c>
      <c r="F41">
        <f t="shared" si="2"/>
        <v>2.1858335119353511</v>
      </c>
      <c r="G41">
        <v>1.005899887078395E-2</v>
      </c>
      <c r="H41">
        <v>8.1877295940591625E-3</v>
      </c>
      <c r="I41">
        <f t="shared" si="3"/>
        <v>-6.2773130121602687</v>
      </c>
    </row>
    <row r="42" spans="1:9">
      <c r="A42">
        <v>25</v>
      </c>
      <c r="B42">
        <v>2536.5549839974788</v>
      </c>
      <c r="C42">
        <v>1669.7647296432574</v>
      </c>
      <c r="D42">
        <f t="shared" si="0"/>
        <v>-6.2062062822692496</v>
      </c>
      <c r="E42">
        <f t="shared" si="1"/>
        <v>6.7799969737347965</v>
      </c>
      <c r="F42">
        <f t="shared" si="2"/>
        <v>2.1121338845482827</v>
      </c>
      <c r="G42">
        <v>1.0394021265857863E-2</v>
      </c>
      <c r="H42">
        <v>9.1712873523455522E-3</v>
      </c>
      <c r="I42">
        <f t="shared" si="3"/>
        <v>-8.0200384189220095</v>
      </c>
    </row>
    <row r="43" spans="1:9">
      <c r="A43">
        <v>26</v>
      </c>
      <c r="B43">
        <v>2530.607740837454</v>
      </c>
      <c r="C43">
        <v>1677.0453929165622</v>
      </c>
      <c r="D43">
        <f t="shared" si="0"/>
        <v>-5.9472431600247546</v>
      </c>
      <c r="E43">
        <f t="shared" si="1"/>
        <v>7.2806632733047536</v>
      </c>
      <c r="F43">
        <f t="shared" si="2"/>
        <v>2.2094439725927479</v>
      </c>
      <c r="G43">
        <v>1.0115415273101728E-2</v>
      </c>
      <c r="H43">
        <v>9.0265308716923603E-3</v>
      </c>
      <c r="I43">
        <f t="shared" si="3"/>
        <v>-8.0880422882126055</v>
      </c>
    </row>
    <row r="44" spans="1:9">
      <c r="A44">
        <v>27</v>
      </c>
      <c r="B44">
        <v>2524.2674753758251</v>
      </c>
      <c r="C44">
        <v>1684.2203160060369</v>
      </c>
      <c r="D44">
        <f t="shared" si="0"/>
        <v>-6.3402654616288601</v>
      </c>
      <c r="E44">
        <f t="shared" si="1"/>
        <v>7.1749230894747598</v>
      </c>
      <c r="F44">
        <f t="shared" si="2"/>
        <v>2.2919621865950464</v>
      </c>
      <c r="G44">
        <v>9.9844950207436892E-3</v>
      </c>
      <c r="H44">
        <v>9.7043605335077089E-3</v>
      </c>
      <c r="I44">
        <f t="shared" si="3"/>
        <v>-9.9722744916517101</v>
      </c>
    </row>
    <row r="45" spans="1:9">
      <c r="A45">
        <v>28</v>
      </c>
      <c r="B45">
        <v>2518.514737673388</v>
      </c>
      <c r="C45">
        <v>1690.572295926823</v>
      </c>
      <c r="D45">
        <f t="shared" si="0"/>
        <v>-5.7527377024371162</v>
      </c>
      <c r="E45">
        <f t="shared" si="1"/>
        <v>6.351979920786107</v>
      </c>
      <c r="F45">
        <f t="shared" si="2"/>
        <v>1.836040999677784</v>
      </c>
      <c r="G45">
        <v>9.8078136391974123E-3</v>
      </c>
      <c r="H45">
        <v>8.787486664060264E-3</v>
      </c>
      <c r="I45">
        <f t="shared" si="3"/>
        <v>-7.3866376481815363</v>
      </c>
    </row>
    <row r="46" spans="1:9">
      <c r="A46">
        <v>29</v>
      </c>
      <c r="B46">
        <v>2513.4424503345199</v>
      </c>
      <c r="C46">
        <v>1695.1187922623972</v>
      </c>
      <c r="D46">
        <f t="shared" si="0"/>
        <v>-5.0722873388681364</v>
      </c>
      <c r="E46">
        <f t="shared" si="1"/>
        <v>4.5464963355741475</v>
      </c>
      <c r="F46">
        <f t="shared" si="2"/>
        <v>1.1599681944357787</v>
      </c>
      <c r="G46">
        <v>1.0323833990899768E-2</v>
      </c>
      <c r="H46">
        <v>9.0883628608604723E-3</v>
      </c>
      <c r="I46">
        <f t="shared" si="3"/>
        <v>-6.5029202067946752</v>
      </c>
    </row>
    <row r="47" spans="1:9">
      <c r="A47">
        <v>30</v>
      </c>
      <c r="B47">
        <v>2508.5939115124147</v>
      </c>
      <c r="C47">
        <v>1699.4275826422556</v>
      </c>
      <c r="D47">
        <f t="shared" si="0"/>
        <v>-4.8485388221051835</v>
      </c>
      <c r="E47">
        <f t="shared" si="1"/>
        <v>4.3087903798584648</v>
      </c>
      <c r="F47">
        <f t="shared" si="2"/>
        <v>1.0518500811755496</v>
      </c>
      <c r="G47">
        <v>1.0077885052411762E-2</v>
      </c>
      <c r="H47">
        <v>8.9146024819531482E-3</v>
      </c>
      <c r="I47">
        <f t="shared" si="3"/>
        <v>-6.2883317581900346</v>
      </c>
    </row>
    <row r="48" spans="1:9">
      <c r="A48">
        <v>31</v>
      </c>
      <c r="B48">
        <v>2504.4655866445951</v>
      </c>
      <c r="C48">
        <v>1703.4551664723238</v>
      </c>
      <c r="D48">
        <f t="shared" si="0"/>
        <v>-4.1283248678196287</v>
      </c>
      <c r="E48">
        <f t="shared" si="1"/>
        <v>4.0275838300681244</v>
      </c>
      <c r="F48">
        <f t="shared" si="2"/>
        <v>0.83161244306210458</v>
      </c>
      <c r="G48">
        <v>9.8140758845089351E-3</v>
      </c>
      <c r="H48">
        <v>8.3239141865744781E-3</v>
      </c>
      <c r="I48">
        <f t="shared" si="3"/>
        <v>-4.9607307999024339</v>
      </c>
    </row>
    <row r="49" spans="1:9">
      <c r="A49">
        <v>32</v>
      </c>
      <c r="B49">
        <v>2500.7731362770919</v>
      </c>
      <c r="C49">
        <v>1706.9644110014783</v>
      </c>
      <c r="D49">
        <f t="shared" si="0"/>
        <v>-3.6924503675031701</v>
      </c>
      <c r="E49">
        <f t="shared" si="1"/>
        <v>3.5092445291545573</v>
      </c>
      <c r="F49">
        <f t="shared" si="2"/>
        <v>0.64872467204688711</v>
      </c>
      <c r="G49">
        <v>9.973390941681988E-3</v>
      </c>
      <c r="H49">
        <v>1.0025733757263856E-2</v>
      </c>
      <c r="I49">
        <f t="shared" si="3"/>
        <v>-8.6965869292230575</v>
      </c>
    </row>
    <row r="50" spans="1:9">
      <c r="A50">
        <v>33</v>
      </c>
      <c r="B50">
        <v>2497.0411766189163</v>
      </c>
      <c r="C50">
        <v>1709.6655738203599</v>
      </c>
      <c r="D50">
        <f t="shared" si="0"/>
        <v>-3.7319596581755832</v>
      </c>
      <c r="E50">
        <f t="shared" si="1"/>
        <v>2.7011628188815848</v>
      </c>
      <c r="F50">
        <f t="shared" si="2"/>
        <v>0.53059508660895816</v>
      </c>
      <c r="G50">
        <v>1.0381556849173064E-2</v>
      </c>
      <c r="H50">
        <v>9.9072583336416893E-3</v>
      </c>
      <c r="I50">
        <f t="shared" si="3"/>
        <v>-7.5204367454230123</v>
      </c>
    </row>
    <row r="51" spans="1:9">
      <c r="A51">
        <v>34</v>
      </c>
      <c r="B51">
        <v>2494.4254209372307</v>
      </c>
      <c r="C51">
        <v>1712.762696028492</v>
      </c>
      <c r="D51">
        <f t="shared" si="0"/>
        <v>-2.6157556816856413</v>
      </c>
      <c r="E51">
        <f t="shared" si="1"/>
        <v>3.0971222081320775</v>
      </c>
      <c r="F51">
        <f t="shared" si="2"/>
        <v>0.41085859395939073</v>
      </c>
      <c r="G51">
        <v>1.0025964051683416E-2</v>
      </c>
      <c r="H51">
        <v>7.6908135158898373E-3</v>
      </c>
      <c r="I51">
        <f t="shared" si="3"/>
        <v>-2.4229221162366108</v>
      </c>
    </row>
    <row r="52" spans="1:9">
      <c r="A52">
        <v>35</v>
      </c>
      <c r="B52">
        <v>2490.8737480213167</v>
      </c>
      <c r="C52">
        <v>1716.6589932172815</v>
      </c>
      <c r="D52">
        <f t="shared" si="0"/>
        <v>-3.5516729159139686</v>
      </c>
      <c r="E52">
        <f t="shared" si="1"/>
        <v>3.8962971887895037</v>
      </c>
      <c r="F52">
        <f t="shared" si="2"/>
        <v>0.69488780712514553</v>
      </c>
      <c r="G52">
        <v>1.0177816643183034E-2</v>
      </c>
      <c r="H52">
        <v>8.7027615604935039E-3</v>
      </c>
      <c r="I52">
        <f t="shared" si="3"/>
        <v>-4.9005276416107657</v>
      </c>
    </row>
    <row r="53" spans="1:9">
      <c r="A53">
        <v>36</v>
      </c>
      <c r="B53">
        <v>2487.7052022050466</v>
      </c>
      <c r="C53">
        <v>1720.8277530938101</v>
      </c>
      <c r="D53">
        <f t="shared" si="0"/>
        <v>-3.1685458162701252</v>
      </c>
      <c r="E53">
        <f t="shared" si="1"/>
        <v>4.1687598765286111</v>
      </c>
      <c r="F53">
        <f t="shared" si="2"/>
        <v>0.6854560374489439</v>
      </c>
      <c r="G53">
        <v>9.9643219772560156E-3</v>
      </c>
      <c r="H53">
        <v>9.9135472143131991E-3</v>
      </c>
      <c r="I53">
        <f t="shared" si="3"/>
        <v>-8.2005572155764952</v>
      </c>
    </row>
    <row r="54" spans="1:9">
      <c r="A54">
        <v>37</v>
      </c>
      <c r="B54">
        <v>2484.3452129762477</v>
      </c>
      <c r="C54">
        <v>1724.3099464055249</v>
      </c>
      <c r="D54">
        <f t="shared" si="0"/>
        <v>-3.3599892287988951</v>
      </c>
      <c r="E54">
        <f t="shared" si="1"/>
        <v>3.4821933117148092</v>
      </c>
      <c r="F54">
        <f t="shared" si="2"/>
        <v>0.58537994694489859</v>
      </c>
      <c r="G54">
        <v>1.0359471741858623E-2</v>
      </c>
      <c r="H54">
        <v>9.3880309619419414E-3</v>
      </c>
      <c r="I54">
        <f t="shared" si="3"/>
        <v>-6.0455495625243696</v>
      </c>
    </row>
    <row r="55" spans="1:9">
      <c r="A55">
        <v>38</v>
      </c>
      <c r="B55">
        <v>2481.0385824750138</v>
      </c>
      <c r="C55">
        <v>1727.129539672223</v>
      </c>
      <c r="D55">
        <f t="shared" si="0"/>
        <v>-3.3066305012339399</v>
      </c>
      <c r="E55">
        <f t="shared" si="1"/>
        <v>2.8195932666981207</v>
      </c>
      <c r="F55">
        <f t="shared" si="2"/>
        <v>0.4720977865324999</v>
      </c>
      <c r="G55">
        <v>1.0241565417890234E-2</v>
      </c>
      <c r="H55">
        <v>9.2363773582206932E-3</v>
      </c>
      <c r="I55">
        <f t="shared" si="3"/>
        <v>-5.6993962088529662</v>
      </c>
    </row>
    <row r="56" spans="1:9">
      <c r="A56">
        <v>39</v>
      </c>
      <c r="B56">
        <v>2477.9960188280215</v>
      </c>
      <c r="C56">
        <v>1730.1421045365078</v>
      </c>
      <c r="D56">
        <f t="shared" si="0"/>
        <v>-3.042563646992221</v>
      </c>
      <c r="E56">
        <f t="shared" si="1"/>
        <v>3.0125648642847409</v>
      </c>
      <c r="F56">
        <f t="shared" si="2"/>
        <v>0.45831851518803862</v>
      </c>
      <c r="G56">
        <v>1.0389978481172573E-2</v>
      </c>
      <c r="H56">
        <v>8.3942596151932412E-3</v>
      </c>
      <c r="I56">
        <f t="shared" si="3"/>
        <v>-3.2831211871407846</v>
      </c>
    </row>
    <row r="57" spans="1:9">
      <c r="A57">
        <v>40</v>
      </c>
      <c r="B57">
        <v>2475.0663782114389</v>
      </c>
      <c r="C57">
        <v>1733.3030340868252</v>
      </c>
      <c r="D57">
        <f t="shared" si="0"/>
        <v>-2.9296406165826738</v>
      </c>
      <c r="E57">
        <f t="shared" si="1"/>
        <v>3.1609295503174053</v>
      </c>
      <c r="F57">
        <f t="shared" si="2"/>
        <v>0.46435674411001759</v>
      </c>
      <c r="G57">
        <v>9.9683330674508273E-3</v>
      </c>
      <c r="H57">
        <v>9.3213525528187645E-3</v>
      </c>
      <c r="I57">
        <f t="shared" si="3"/>
        <v>-6.2571810964465593</v>
      </c>
    </row>
    <row r="58" spans="1:9">
      <c r="A58">
        <v>41</v>
      </c>
      <c r="B58">
        <v>2472.668829809314</v>
      </c>
      <c r="C58">
        <v>1736.2424725227827</v>
      </c>
      <c r="D58">
        <f t="shared" si="0"/>
        <v>-2.3975484021248121</v>
      </c>
      <c r="E58">
        <f t="shared" si="1"/>
        <v>2.939438435957527</v>
      </c>
      <c r="F58">
        <f t="shared" si="2"/>
        <v>0.35971341648289185</v>
      </c>
      <c r="G58">
        <v>9.9738646460575345E-3</v>
      </c>
      <c r="H58">
        <v>9.1723552249708927E-3</v>
      </c>
      <c r="I58">
        <f t="shared" si="3"/>
        <v>-5.7228628635285137</v>
      </c>
    </row>
    <row r="59" spans="1:9">
      <c r="A59">
        <v>42</v>
      </c>
      <c r="B59">
        <v>2470.5959655063052</v>
      </c>
      <c r="C59">
        <v>1738.3920362426772</v>
      </c>
      <c r="D59">
        <f t="shared" si="0"/>
        <v>-2.0728643030088278</v>
      </c>
      <c r="E59">
        <f t="shared" si="1"/>
        <v>2.1495637198945587</v>
      </c>
      <c r="F59">
        <f t="shared" si="2"/>
        <v>0.22293476511438018</v>
      </c>
      <c r="G59">
        <v>9.9431062889951769E-3</v>
      </c>
      <c r="H59">
        <v>8.7742660858082886E-3</v>
      </c>
      <c r="I59">
        <f t="shared" si="3"/>
        <v>-4.6155843686874425</v>
      </c>
    </row>
    <row r="60" spans="1:9">
      <c r="A60">
        <v>43</v>
      </c>
      <c r="B60">
        <v>2468.7587320664179</v>
      </c>
      <c r="C60">
        <v>1740.4609649499002</v>
      </c>
      <c r="D60">
        <f t="shared" si="0"/>
        <v>-1.8372334398873136</v>
      </c>
      <c r="E60">
        <f t="shared" si="1"/>
        <v>2.0689287072229945</v>
      </c>
      <c r="F60">
        <f t="shared" si="2"/>
        <v>0.19139731770528956</v>
      </c>
      <c r="G60">
        <v>1.0187399141950253E-2</v>
      </c>
      <c r="H60">
        <v>7.8901041799178829E-3</v>
      </c>
      <c r="I60">
        <f t="shared" si="3"/>
        <v>-1.9393903678627828</v>
      </c>
    </row>
    <row r="61" spans="1:9">
      <c r="A61">
        <v>44</v>
      </c>
      <c r="B61">
        <v>2467.495980722148</v>
      </c>
      <c r="C61">
        <v>1742.7012412377383</v>
      </c>
      <c r="D61">
        <f t="shared" si="0"/>
        <v>-1.2627513442698728</v>
      </c>
      <c r="E61">
        <f t="shared" si="1"/>
        <v>2.2402762878380145</v>
      </c>
      <c r="F61">
        <f t="shared" si="2"/>
        <v>0.16533447008261615</v>
      </c>
      <c r="G61">
        <v>1.0217378757902131E-2</v>
      </c>
      <c r="H61">
        <v>9.3809518798631392E-3</v>
      </c>
      <c r="I61">
        <f t="shared" si="3"/>
        <v>-5.5069568854006476</v>
      </c>
    </row>
    <row r="62" spans="1:9">
      <c r="A62">
        <v>45</v>
      </c>
      <c r="B62">
        <v>2467.2539190774719</v>
      </c>
      <c r="C62">
        <v>1743.8609035027082</v>
      </c>
      <c r="D62">
        <f t="shared" si="0"/>
        <v>-0.24206164467614144</v>
      </c>
      <c r="E62">
        <f t="shared" si="1"/>
        <v>1.1596622649699384</v>
      </c>
      <c r="F62">
        <f t="shared" si="2"/>
        <v>3.5085260215463154E-2</v>
      </c>
      <c r="G62">
        <v>1.0084784061128638E-2</v>
      </c>
      <c r="H62">
        <v>9.8582448597802977E-3</v>
      </c>
      <c r="I62">
        <f t="shared" si="3"/>
        <v>-6.7714178812642478</v>
      </c>
    </row>
    <row r="63" spans="1:9">
      <c r="A63">
        <v>46</v>
      </c>
      <c r="B63">
        <v>2467.1952949817191</v>
      </c>
      <c r="C63">
        <v>1744.1499619661479</v>
      </c>
      <c r="D63">
        <f t="shared" si="0"/>
        <v>-5.8624095752747962E-2</v>
      </c>
      <c r="E63">
        <f t="shared" si="1"/>
        <v>0.28905846343968733</v>
      </c>
      <c r="F63">
        <f t="shared" si="2"/>
        <v>2.1747894972235101E-3</v>
      </c>
      <c r="G63">
        <v>9.9657153890308527E-3</v>
      </c>
      <c r="H63">
        <v>8.1213583274843907E-3</v>
      </c>
      <c r="I63">
        <f t="shared" si="3"/>
        <v>-2.6574497271836983</v>
      </c>
    </row>
    <row r="64" spans="1:9">
      <c r="A64">
        <v>47</v>
      </c>
      <c r="B64">
        <v>2467.2810006819259</v>
      </c>
      <c r="C64">
        <v>1744.298125037448</v>
      </c>
      <c r="D64">
        <f t="shared" si="0"/>
        <v>8.570570020674495E-2</v>
      </c>
      <c r="E64">
        <f t="shared" si="1"/>
        <v>0.14816307130013229</v>
      </c>
      <c r="F64">
        <f t="shared" si="2"/>
        <v>7.3244406862541314E-4</v>
      </c>
      <c r="G64">
        <v>1.0378543441546402E-2</v>
      </c>
      <c r="H64">
        <v>9.0694100301570296E-3</v>
      </c>
      <c r="I64">
        <f t="shared" si="3"/>
        <v>-4.2742416331600639</v>
      </c>
    </row>
    <row r="65" spans="1:9">
      <c r="A65">
        <v>48</v>
      </c>
      <c r="B65">
        <v>2466.9494041481239</v>
      </c>
      <c r="C65">
        <v>1744.1442723899436</v>
      </c>
      <c r="D65">
        <f t="shared" si="0"/>
        <v>-0.33159653380198506</v>
      </c>
      <c r="E65">
        <f t="shared" si="1"/>
        <v>-0.15385264750443639</v>
      </c>
      <c r="F65">
        <f t="shared" si="2"/>
        <v>3.3406724593403846E-3</v>
      </c>
      <c r="G65">
        <v>1.0379622070388691E-2</v>
      </c>
      <c r="H65">
        <v>7.5743768492128587E-3</v>
      </c>
      <c r="I65">
        <f t="shared" si="3"/>
        <v>-0.58538674377766053</v>
      </c>
    </row>
    <row r="66" spans="1:9">
      <c r="I66">
        <f>SUM(I18:I65)</f>
        <v>-412.52675568548767</v>
      </c>
    </row>
    <row r="70" spans="1:9">
      <c r="A70" t="s">
        <v>21</v>
      </c>
    </row>
    <row r="72" spans="1:9">
      <c r="A72" t="s">
        <v>25</v>
      </c>
      <c r="B72" t="s">
        <v>14</v>
      </c>
      <c r="C72" t="s">
        <v>13</v>
      </c>
      <c r="D72" t="s">
        <v>15</v>
      </c>
      <c r="E72" t="s">
        <v>16</v>
      </c>
      <c r="F72" t="s">
        <v>17</v>
      </c>
      <c r="G72" s="1" t="s">
        <v>18</v>
      </c>
      <c r="H72" s="1" t="s">
        <v>19</v>
      </c>
      <c r="I72" s="1" t="s">
        <v>4</v>
      </c>
    </row>
    <row r="73" spans="1:9">
      <c r="A73">
        <v>0</v>
      </c>
      <c r="B73">
        <f>1000+100*$B$1+10*$B$2+$B$3</f>
        <v>2736</v>
      </c>
      <c r="C73">
        <f>1000+100*$C$1+10*$C$2+$C$3</f>
        <v>1431</v>
      </c>
    </row>
    <row r="74" spans="1:9">
      <c r="A74">
        <v>1</v>
      </c>
      <c r="B74">
        <v>2726.9074871465878</v>
      </c>
      <c r="C74">
        <v>1441.1088412912648</v>
      </c>
      <c r="D74">
        <f>B74-B73</f>
        <v>-9.092512853412245</v>
      </c>
      <c r="E74">
        <f>C74-C73</f>
        <v>10.108841291264753</v>
      </c>
      <c r="F74">
        <f>$A$1/1000*(E74^2+D74^2)</f>
        <v>4.6215615560361529</v>
      </c>
      <c r="G74">
        <v>1.0257923064314724E-2</v>
      </c>
      <c r="H74">
        <v>8.9463433142035927E-3</v>
      </c>
      <c r="I74">
        <f>G74*C74-H74*B74-F74</f>
        <v>-14.234628500852217</v>
      </c>
    </row>
    <row r="75" spans="1:9">
      <c r="A75">
        <v>2</v>
      </c>
      <c r="B75">
        <v>2718.1432750153785</v>
      </c>
      <c r="C75">
        <v>1451.0592603967621</v>
      </c>
      <c r="D75">
        <f>B75-B74</f>
        <v>-8.7642121312092058</v>
      </c>
      <c r="E75">
        <f>C75-C74</f>
        <v>9.9504191054973035</v>
      </c>
      <c r="F75">
        <f>$A$1/1000*(E75^2+D75^2)</f>
        <v>4.3955563663970096</v>
      </c>
      <c r="G75">
        <v>9.9129419375736921E-3</v>
      </c>
      <c r="H75">
        <v>8.7920818197969718E-3</v>
      </c>
      <c r="I75">
        <f>G75*C75-H75*B75-F75</f>
        <v>-13.909428241971394</v>
      </c>
    </row>
    <row r="76" spans="1:9">
      <c r="A76">
        <v>3</v>
      </c>
      <c r="B76">
        <v>2709.3778345694891</v>
      </c>
      <c r="C76">
        <v>1460.7983038389655</v>
      </c>
      <c r="D76">
        <f>B76-B75</f>
        <v>-8.7654404458894533</v>
      </c>
      <c r="E76">
        <f>C76-C75</f>
        <v>9.7390434422034105</v>
      </c>
      <c r="F76">
        <f>$A$1/1000*(E76^2+D76^2)</f>
        <v>4.292047834488999</v>
      </c>
      <c r="G76">
        <v>1.0215144801053752E-2</v>
      </c>
      <c r="H76">
        <v>8.3191453277222556E-3</v>
      </c>
      <c r="I76">
        <f>G76*C76-H76*B76-F76</f>
        <v>-11.909489589133258</v>
      </c>
    </row>
    <row r="77" spans="1:9">
      <c r="A77">
        <v>4</v>
      </c>
      <c r="B77">
        <v>2700.7013322699331</v>
      </c>
      <c r="C77">
        <v>1469.9296221982536</v>
      </c>
      <c r="D77">
        <f>B77-B76</f>
        <v>-8.6765022995559775</v>
      </c>
      <c r="E77">
        <f>C77-C76</f>
        <v>9.131318359288116</v>
      </c>
      <c r="F77">
        <f>$A$1/1000*(E77^2+D77^2)</f>
        <v>3.9665666783218101</v>
      </c>
      <c r="G77">
        <v>1.0338671310403696E-2</v>
      </c>
      <c r="H77">
        <v>7.8755230279525384E-3</v>
      </c>
      <c r="I77">
        <f>G77*C77-H77*B77-F77</f>
        <v>-10.038882998902141</v>
      </c>
    </row>
    <row r="78" spans="1:9">
      <c r="A78">
        <v>5</v>
      </c>
      <c r="B78">
        <v>2692.2584198107388</v>
      </c>
      <c r="C78">
        <v>1478.736120504828</v>
      </c>
      <c r="D78">
        <f>B78-B77</f>
        <v>-8.4429124591943037</v>
      </c>
      <c r="E78">
        <f>C78-C77</f>
        <v>8.80649830657444</v>
      </c>
      <c r="F78">
        <f>$A$1/1000*(E78^2+D78^2)</f>
        <v>3.7209295804329225</v>
      </c>
      <c r="G78">
        <v>9.8487139549333202E-3</v>
      </c>
      <c r="H78">
        <v>8.7155307983120579E-3</v>
      </c>
      <c r="I78">
        <f>G78*C78-H78*B78-F78</f>
        <v>-12.621741689628513</v>
      </c>
    </row>
    <row r="79" spans="1:9">
      <c r="A79">
        <v>6</v>
      </c>
      <c r="B79">
        <v>2684.1211299533502</v>
      </c>
      <c r="C79">
        <v>1487.9491054368552</v>
      </c>
      <c r="D79">
        <f>B79-B78</f>
        <v>-8.1372898573886232</v>
      </c>
      <c r="E79">
        <f>C79-C78</f>
        <v>9.2129849320272115</v>
      </c>
      <c r="F79">
        <f>$A$1/1000*(E79^2+D79^2)</f>
        <v>3.777364439523005</v>
      </c>
      <c r="G79">
        <v>1.013544056431178E-2</v>
      </c>
      <c r="H79">
        <v>8.7261272307607007E-3</v>
      </c>
      <c r="I79">
        <f>G79*C79-H79*B79-F79</f>
        <v>-12.118327201392987</v>
      </c>
    </row>
    <row r="80" spans="1:9">
      <c r="A80">
        <v>7</v>
      </c>
      <c r="B80">
        <v>2675.9759358105744</v>
      </c>
      <c r="C80">
        <v>1497.7809695774226</v>
      </c>
      <c r="D80">
        <f>B80-B79</f>
        <v>-8.1451941427758356</v>
      </c>
      <c r="E80">
        <f>C80-C79</f>
        <v>9.8318641405674043</v>
      </c>
      <c r="F80">
        <f>$A$1/1000*(E80^2+D80^2)</f>
        <v>4.0752435025521256</v>
      </c>
      <c r="G80">
        <v>9.9495643880914732E-3</v>
      </c>
      <c r="H80">
        <v>1.0020367395095698E-2</v>
      </c>
      <c r="I80">
        <f>G80*C80-H80*B80-F80</f>
        <v>-15.987237323740462</v>
      </c>
    </row>
    <row r="81" spans="1:9">
      <c r="A81">
        <v>8</v>
      </c>
      <c r="B81">
        <v>2668.1340930355113</v>
      </c>
      <c r="C81">
        <v>1507.6470721002224</v>
      </c>
      <c r="D81">
        <f>B81-B80</f>
        <v>-7.8418427750630144</v>
      </c>
      <c r="E81">
        <f>C81-C80</f>
        <v>9.8661025227997925</v>
      </c>
      <c r="F81">
        <f>$A$1/1000*(E81^2+D81^2)</f>
        <v>3.9708619274801111</v>
      </c>
      <c r="G81">
        <v>1.0128670653388216E-2</v>
      </c>
      <c r="H81">
        <v>8.1148093734005507E-3</v>
      </c>
      <c r="I81">
        <f>G81*C81-H81*B81-F81</f>
        <v>-10.351800820286064</v>
      </c>
    </row>
    <row r="82" spans="1:9">
      <c r="A82">
        <v>9</v>
      </c>
      <c r="B82">
        <v>2659.6901088621053</v>
      </c>
      <c r="C82">
        <v>1517.2093523793374</v>
      </c>
      <c r="D82">
        <f>B82-B81</f>
        <v>-8.4439841734060792</v>
      </c>
      <c r="E82">
        <f>C82-C81</f>
        <v>9.5622802791149297</v>
      </c>
      <c r="F82">
        <f>$A$1/1000*(E82^2+D82^2)</f>
        <v>4.0684518214270673</v>
      </c>
      <c r="G82">
        <v>1.0167671495754118E-2</v>
      </c>
      <c r="H82">
        <v>8.2011387430602403E-3</v>
      </c>
      <c r="I82">
        <f>G82*C82-H82*B82-F82</f>
        <v>-10.454453132471233</v>
      </c>
    </row>
    <row r="83" spans="1:9">
      <c r="A83">
        <v>10</v>
      </c>
      <c r="B83">
        <v>2651.4640446184999</v>
      </c>
      <c r="C83">
        <v>1529.6926066043934</v>
      </c>
      <c r="D83">
        <f>B83-B82</f>
        <v>-8.2260642436053786</v>
      </c>
      <c r="E83">
        <f>C83-C82</f>
        <v>12.483254225056044</v>
      </c>
      <c r="F83">
        <f>$A$1/1000*(E83^2+D83^2)</f>
        <v>5.5874942246825627</v>
      </c>
      <c r="G83">
        <v>9.8548291394742332E-3</v>
      </c>
      <c r="H83">
        <v>8.3388546134526165E-3</v>
      </c>
      <c r="I83">
        <f>G83*C83-H83*B83-F83</f>
        <v>-12.622808131550006</v>
      </c>
    </row>
    <row r="84" spans="1:9">
      <c r="A84">
        <v>11</v>
      </c>
      <c r="B84">
        <v>2642.6150530488612</v>
      </c>
      <c r="C84">
        <v>1544.0859374331183</v>
      </c>
      <c r="D84">
        <f>B84-B83</f>
        <v>-8.8489915696386561</v>
      </c>
      <c r="E84">
        <f>C84-C83</f>
        <v>14.393330828724856</v>
      </c>
      <c r="F84">
        <f>$A$1/1000*(E84^2+D84^2)</f>
        <v>7.1368156036164354</v>
      </c>
      <c r="G84">
        <v>1.0313347143453241E-2</v>
      </c>
      <c r="H84">
        <v>8.929488298124396E-3</v>
      </c>
      <c r="I84">
        <f>G84*C84-H84*B84-F84</f>
        <v>-14.809321504191452</v>
      </c>
    </row>
    <row r="85" spans="1:9">
      <c r="A85">
        <v>12</v>
      </c>
      <c r="B85">
        <v>2630.3015067447827</v>
      </c>
      <c r="C85">
        <v>1554.1309886811</v>
      </c>
      <c r="D85">
        <f>B85-B84</f>
        <v>-12.3135463040785</v>
      </c>
      <c r="E85">
        <f>C85-C84</f>
        <v>10.045051247981746</v>
      </c>
      <c r="F85">
        <f>$A$1/1000*(E85^2+D85^2)</f>
        <v>6.3131619289316241</v>
      </c>
      <c r="G85">
        <v>1.0225440018635913E-2</v>
      </c>
      <c r="H85">
        <v>8.909826576714323E-3</v>
      </c>
      <c r="I85">
        <f>G85*C85-H85*B85-F85</f>
        <v>-13.8570189926361</v>
      </c>
    </row>
    <row r="86" spans="1:9">
      <c r="A86">
        <v>13</v>
      </c>
      <c r="B86">
        <v>2620.7304976158989</v>
      </c>
      <c r="C86">
        <v>1562.4066779804823</v>
      </c>
      <c r="D86">
        <f>B86-B85</f>
        <v>-9.5710091288838157</v>
      </c>
      <c r="E86">
        <f>C86-C85</f>
        <v>8.275689299382293</v>
      </c>
      <c r="F86">
        <f>$A$1/1000*(E86^2+D86^2)</f>
        <v>4.002281228127198</v>
      </c>
      <c r="G86">
        <v>9.9703932138021992E-3</v>
      </c>
      <c r="H86">
        <v>8.655274837629531E-3</v>
      </c>
      <c r="I86">
        <f>G86*C86-H86*B86-F86</f>
        <v>-11.107615021014571</v>
      </c>
    </row>
    <row r="87" spans="1:9">
      <c r="A87">
        <v>14</v>
      </c>
      <c r="B87">
        <v>2611.2369950293596</v>
      </c>
      <c r="C87">
        <v>1568.8664002682351</v>
      </c>
      <c r="D87">
        <f>B87-B86</f>
        <v>-9.4935025865393072</v>
      </c>
      <c r="E87">
        <f>C87-C86</f>
        <v>6.4597222877528111</v>
      </c>
      <c r="F87">
        <f>$A$1/1000*(E87^2+D87^2)</f>
        <v>3.2963650848879733</v>
      </c>
      <c r="G87">
        <v>1.0398744373581719E-2</v>
      </c>
      <c r="H87">
        <v>1.0004196039542647E-2</v>
      </c>
      <c r="I87">
        <f>G87*C87-H87*B87-F87</f>
        <v>-13.10545123617722</v>
      </c>
    </row>
    <row r="88" spans="1:9">
      <c r="A88">
        <v>15</v>
      </c>
      <c r="B88">
        <v>2603.3359015511242</v>
      </c>
      <c r="C88">
        <v>1575.1785574127759</v>
      </c>
      <c r="D88">
        <f>B88-B87</f>
        <v>-7.9010934782354525</v>
      </c>
      <c r="E88">
        <f>C88-C87</f>
        <v>6.3121571445408335</v>
      </c>
      <c r="F88">
        <f>$A$1/1000*(E88^2+D88^2)</f>
        <v>2.5567651492298178</v>
      </c>
      <c r="G88">
        <v>1.0296686787948331E-2</v>
      </c>
      <c r="H88">
        <v>9.3228365932697607E-3</v>
      </c>
      <c r="I88">
        <f>G88*C88-H88*B88-F88</f>
        <v>-10.608120116011921</v>
      </c>
    </row>
    <row r="89" spans="1:9">
      <c r="A89">
        <v>16</v>
      </c>
      <c r="B89">
        <v>2592.7968285041893</v>
      </c>
      <c r="C89">
        <v>1587.1179050554431</v>
      </c>
      <c r="D89">
        <f>B89-B88</f>
        <v>-10.539073046934845</v>
      </c>
      <c r="E89">
        <f>C89-C88</f>
        <v>11.939347642667144</v>
      </c>
      <c r="F89">
        <f>$A$1/1000*(E89^2+D89^2)</f>
        <v>6.3405020705272506</v>
      </c>
      <c r="G89">
        <v>9.8148450476186564E-3</v>
      </c>
      <c r="H89">
        <v>8.1146230848574176E-3</v>
      </c>
      <c r="I89">
        <f>G89*C89-H89*B89-F89</f>
        <v>-11.802754759032132</v>
      </c>
    </row>
    <row r="90" spans="1:9">
      <c r="A90">
        <v>17</v>
      </c>
      <c r="B90">
        <v>2585.8770986306722</v>
      </c>
      <c r="C90">
        <v>1598.3738504860873</v>
      </c>
      <c r="D90">
        <f>B90-B89</f>
        <v>-6.9197298735170989</v>
      </c>
      <c r="E90">
        <f>C90-C89</f>
        <v>11.25594543064426</v>
      </c>
      <c r="F90">
        <f>$A$1/1000*(E90^2+D90^2)</f>
        <v>4.3644742265021597</v>
      </c>
      <c r="G90">
        <v>1.0300715326750984E-2</v>
      </c>
      <c r="H90">
        <v>7.6701871986362092E-3</v>
      </c>
      <c r="I90">
        <f>G90*C90-H90*B90-F90</f>
        <v>-7.7342416260856579</v>
      </c>
    </row>
    <row r="91" spans="1:9">
      <c r="A91">
        <v>18</v>
      </c>
      <c r="B91">
        <v>2580.5348559434774</v>
      </c>
      <c r="C91">
        <v>1609.2350881120117</v>
      </c>
      <c r="D91">
        <f>B91-B90</f>
        <v>-5.3422426871948119</v>
      </c>
      <c r="E91">
        <f>C91-C90</f>
        <v>10.861237625924332</v>
      </c>
      <c r="F91">
        <f>$A$1/1000*(E91^2+D91^2)</f>
        <v>3.6626509923920221</v>
      </c>
      <c r="G91">
        <v>1.0322496703789801E-2</v>
      </c>
      <c r="H91">
        <v>7.8362474787683437E-3</v>
      </c>
      <c r="I91">
        <f>G91*C91-H91*B91-F91</f>
        <v>-7.2730368584937981</v>
      </c>
    </row>
    <row r="92" spans="1:9">
      <c r="A92">
        <v>19</v>
      </c>
      <c r="B92">
        <v>2575.3563984521388</v>
      </c>
      <c r="C92">
        <v>1619.6079669771484</v>
      </c>
      <c r="D92">
        <f>B92-B91</f>
        <v>-5.1784574913385768</v>
      </c>
      <c r="E92">
        <f>C92-C91</f>
        <v>10.372878865136727</v>
      </c>
      <c r="F92">
        <f>$A$1/1000*(E92^2+D92^2)</f>
        <v>3.3603259485100203</v>
      </c>
      <c r="G92">
        <v>9.802100595180923E-3</v>
      </c>
      <c r="H92">
        <v>9.011375659569807E-3</v>
      </c>
      <c r="I92">
        <f>G92*C92-H92*B92-F92</f>
        <v>-10.692269695172513</v>
      </c>
    </row>
    <row r="93" spans="1:9">
      <c r="A93">
        <v>20</v>
      </c>
      <c r="B93">
        <v>2572.088716642364</v>
      </c>
      <c r="C93">
        <v>1627.6862306377668</v>
      </c>
      <c r="D93">
        <f>B93-B92</f>
        <v>-3.2676818097747855</v>
      </c>
      <c r="E93">
        <f>C93-C92</f>
        <v>8.0782636606184042</v>
      </c>
      <c r="F93">
        <f>$A$1/1000*(E93^2+D93^2)</f>
        <v>1.898402204510022</v>
      </c>
      <c r="G93">
        <v>1.0304703205779522E-2</v>
      </c>
      <c r="H93">
        <v>9.7907103897494768E-3</v>
      </c>
      <c r="I93">
        <f>G93*C93-H93*B93-F93</f>
        <v>-10.308154407041632</v>
      </c>
    </row>
    <row r="94" spans="1:9">
      <c r="A94">
        <v>21</v>
      </c>
      <c r="B94">
        <v>2569.3192855976322</v>
      </c>
      <c r="C94">
        <v>1635.7374901555922</v>
      </c>
      <c r="D94">
        <f>B94-B93</f>
        <v>-2.7694310447318458</v>
      </c>
      <c r="E94">
        <f>C94-C93</f>
        <v>8.0512595178254287</v>
      </c>
      <c r="F94">
        <f>$A$1/1000*(E94^2+D94^2)</f>
        <v>1.8123132033724774</v>
      </c>
      <c r="G94">
        <v>1.0146779536431087E-2</v>
      </c>
      <c r="H94">
        <v>9.2695205194733669E-3</v>
      </c>
      <c r="I94">
        <f>G94*C94-H94*B94-F94</f>
        <v>-9.0312033502144704</v>
      </c>
    </row>
    <row r="95" spans="1:9">
      <c r="A95">
        <v>22</v>
      </c>
      <c r="B95">
        <v>2566.6964329775833</v>
      </c>
      <c r="C95">
        <v>1642.7401217942434</v>
      </c>
      <c r="D95">
        <f>B95-B94</f>
        <v>-2.6228526200488886</v>
      </c>
      <c r="E95">
        <f>C95-C94</f>
        <v>7.0026316386511098</v>
      </c>
      <c r="F95">
        <f>$A$1/1000*(E95^2+D95^2)</f>
        <v>1.3979051433283711</v>
      </c>
      <c r="G95">
        <v>1.0323668797278623E-2</v>
      </c>
      <c r="H95">
        <v>9.0313707888738104E-3</v>
      </c>
      <c r="I95">
        <f>G95*C95-H95*B95-F95</f>
        <v>-7.6195873946238084</v>
      </c>
    </row>
    <row r="96" spans="1:9">
      <c r="A96">
        <v>23</v>
      </c>
      <c r="B96">
        <v>2564.0373170683315</v>
      </c>
      <c r="C96">
        <v>1647.8904726530398</v>
      </c>
      <c r="D96">
        <f>B96-B95</f>
        <v>-2.6591159092517955</v>
      </c>
      <c r="E96">
        <f>C96-C95</f>
        <v>5.1503508587964006</v>
      </c>
      <c r="F96">
        <f>$A$1/1000*(E96^2+D96^2)</f>
        <v>0.83992528468852068</v>
      </c>
      <c r="G96">
        <v>1.0301475861808972E-2</v>
      </c>
      <c r="H96">
        <v>7.8488486021518929E-3</v>
      </c>
      <c r="I96">
        <f>G96*C96-H96*B96-F96</f>
        <v>-3.9889620696853196</v>
      </c>
    </row>
    <row r="97" spans="1:9">
      <c r="A97">
        <v>24</v>
      </c>
      <c r="B97">
        <v>2560.6657101600499</v>
      </c>
      <c r="C97">
        <v>1652.1666094860345</v>
      </c>
      <c r="D97">
        <f>B97-B96</f>
        <v>-3.371606908281592</v>
      </c>
      <c r="E97">
        <f>C97-C96</f>
        <v>4.27613683299478</v>
      </c>
      <c r="F97">
        <f>$A$1/1000*(E97^2+D97^2)</f>
        <v>0.74132698396166963</v>
      </c>
      <c r="G97">
        <v>9.9048094233986032E-3</v>
      </c>
      <c r="H97">
        <v>7.5984563668716962E-3</v>
      </c>
      <c r="I97">
        <f>G97*C97-H97*B97-F97</f>
        <v>-3.8340382500955377</v>
      </c>
    </row>
    <row r="98" spans="1:9">
      <c r="A98">
        <v>25</v>
      </c>
      <c r="B98">
        <v>2557.8053268773738</v>
      </c>
      <c r="C98">
        <v>1655.6044688435845</v>
      </c>
      <c r="D98">
        <f>B98-B97</f>
        <v>-2.8603832826761391</v>
      </c>
      <c r="E98">
        <f>C98-C97</f>
        <v>3.4378593575499963</v>
      </c>
      <c r="F98">
        <f>$A$1/1000*(E98^2+D98^2)</f>
        <v>0.50001673715268002</v>
      </c>
      <c r="G98">
        <v>1.0331979060327625E-2</v>
      </c>
      <c r="H98">
        <v>8.656158012596964E-3</v>
      </c>
      <c r="I98">
        <f>G98*C98-H98*B98-F98</f>
        <v>-5.5351131077887024</v>
      </c>
    </row>
    <row r="99" spans="1:9">
      <c r="A99">
        <v>26</v>
      </c>
      <c r="B99">
        <v>2554.5873766398558</v>
      </c>
      <c r="C99">
        <v>1657.6556966012622</v>
      </c>
      <c r="D99">
        <f>B99-B98</f>
        <v>-3.2179502375179254</v>
      </c>
      <c r="E99">
        <f>C99-C98</f>
        <v>2.0512277576776796</v>
      </c>
      <c r="F99">
        <f>$A$1/1000*(E99^2+D99^2)</f>
        <v>0.36406847612522686</v>
      </c>
      <c r="G99">
        <v>1.0172066926384376E-2</v>
      </c>
      <c r="H99">
        <v>9.2477177171724455E-3</v>
      </c>
      <c r="I99">
        <f>G99*C99-H99*B99-F99</f>
        <v>-7.1263867324123469</v>
      </c>
    </row>
    <row r="100" spans="1:9">
      <c r="A100">
        <v>27</v>
      </c>
      <c r="B100">
        <v>2551.4205089818943</v>
      </c>
      <c r="C100">
        <v>1658.496031180018</v>
      </c>
      <c r="D100">
        <f>B100-B99</f>
        <v>-3.1668676579615749</v>
      </c>
      <c r="E100">
        <f>C100-C99</f>
        <v>0.84033457875580098</v>
      </c>
      <c r="F100">
        <f>$A$1/1000*(E100^2+D100^2)</f>
        <v>0.26838032418239305</v>
      </c>
      <c r="G100">
        <v>9.9288317422051124E-3</v>
      </c>
      <c r="H100">
        <v>9.1916725173088118E-3</v>
      </c>
      <c r="I100">
        <f>G100*C100-H100*B100-F100</f>
        <v>-7.2532740579879711</v>
      </c>
    </row>
    <row r="101" spans="1:9">
      <c r="A101">
        <v>28</v>
      </c>
      <c r="B101">
        <v>2548.2403129976574</v>
      </c>
      <c r="C101">
        <v>1659.3002158990657</v>
      </c>
      <c r="D101">
        <f>B101-B100</f>
        <v>-3.1801959842368888</v>
      </c>
      <c r="E101">
        <f>C101-C100</f>
        <v>0.80418471904772559</v>
      </c>
      <c r="F101">
        <f>$A$1/1000*(E101^2+D101^2)</f>
        <v>0.26900898901265763</v>
      </c>
      <c r="G101">
        <v>1.0275091241335074E-2</v>
      </c>
      <c r="H101">
        <v>8.4399984092172232E-3</v>
      </c>
      <c r="I101">
        <f>G101*C101-H101*B101-F101</f>
        <v>-4.7266920618861974</v>
      </c>
    </row>
    <row r="102" spans="1:9">
      <c r="A102">
        <v>29</v>
      </c>
      <c r="B102">
        <v>2544.9062372962917</v>
      </c>
      <c r="C102">
        <v>1659.925124786738</v>
      </c>
      <c r="D102">
        <f>B102-B101</f>
        <v>-3.3340757013656912</v>
      </c>
      <c r="E102">
        <f>C102-C101</f>
        <v>0.6249088876722908</v>
      </c>
      <c r="F102">
        <f>$A$1/1000*(E102^2+D102^2)</f>
        <v>0.28766429750822364</v>
      </c>
      <c r="G102">
        <v>9.8584931185741412E-3</v>
      </c>
      <c r="H102">
        <v>8.4532637138633356E-3</v>
      </c>
      <c r="I102">
        <f>G102*C102-H102*B102-F102</f>
        <v>-5.4360674283710626</v>
      </c>
    </row>
    <row r="103" spans="1:9">
      <c r="A103">
        <v>30</v>
      </c>
      <c r="B103">
        <v>2542.6563924730376</v>
      </c>
      <c r="C103">
        <v>1659.9371914204362</v>
      </c>
      <c r="D103">
        <f>B103-B102</f>
        <v>-2.2498448232540795</v>
      </c>
      <c r="E103">
        <f>C103-C102</f>
        <v>1.2066633698168516E-2</v>
      </c>
      <c r="F103">
        <f>$A$1/1000*(E103^2+D103^2)</f>
        <v>0.12654868330929966</v>
      </c>
      <c r="G103">
        <v>1.0093843875589707E-2</v>
      </c>
      <c r="H103">
        <v>7.8032389010783462E-3</v>
      </c>
      <c r="I103">
        <f>G103*C103-H103*B103-F103</f>
        <v>-3.2123571036476877</v>
      </c>
    </row>
    <row r="104" spans="1:9">
      <c r="A104">
        <v>31</v>
      </c>
      <c r="B104">
        <v>2540.3840948093298</v>
      </c>
      <c r="C104">
        <v>1660.1194299668477</v>
      </c>
      <c r="D104">
        <f>B104-B103</f>
        <v>-2.2722976637078318</v>
      </c>
      <c r="E104">
        <f>C104-C103</f>
        <v>0.18223854641155413</v>
      </c>
      <c r="F104">
        <f>$A$1/1000*(E104^2+D104^2)</f>
        <v>0.12991368900725669</v>
      </c>
      <c r="G104">
        <v>9.8340170362191358E-3</v>
      </c>
      <c r="H104">
        <v>8.0362104237713897E-3</v>
      </c>
      <c r="I104">
        <f>G104*C104-H104*B104-F104</f>
        <v>-4.2193320756446582</v>
      </c>
    </row>
    <row r="105" spans="1:9">
      <c r="A105">
        <v>32</v>
      </c>
      <c r="B105">
        <v>2538.2143187121628</v>
      </c>
      <c r="C105">
        <v>1660.3196941526708</v>
      </c>
      <c r="D105">
        <f>B105-B104</f>
        <v>-2.1697760971669595</v>
      </c>
      <c r="E105">
        <f>C105-C104</f>
        <v>0.20026418582301631</v>
      </c>
      <c r="F105">
        <f>$A$1/1000*(E105^2+D105^2)</f>
        <v>0.11870085139901097</v>
      </c>
      <c r="G105">
        <v>1.0324327735008824E-2</v>
      </c>
      <c r="H105">
        <v>7.9885923257510139E-3</v>
      </c>
      <c r="I105">
        <f>G105*C105-H105*B105-F105</f>
        <v>-3.2537756116525451</v>
      </c>
    </row>
    <row r="106" spans="1:9">
      <c r="A106">
        <v>33</v>
      </c>
      <c r="B106">
        <v>2536.7478264331562</v>
      </c>
      <c r="C106">
        <v>1660.6424835377838</v>
      </c>
      <c r="D106">
        <f>B106-B105</f>
        <v>-1.4664922790066157</v>
      </c>
      <c r="E106">
        <f>C106-C105</f>
        <v>0.32278938511308297</v>
      </c>
      <c r="F106">
        <f>$A$1/1000*(E106^2+D106^2)</f>
        <v>5.6369814788192502E-2</v>
      </c>
      <c r="G106">
        <v>9.9762422933132588E-3</v>
      </c>
      <c r="H106">
        <v>8.4712188972957524E-3</v>
      </c>
      <c r="I106">
        <f>G106*C106-H106*B106-F106</f>
        <v>-4.9787441614002663</v>
      </c>
    </row>
    <row r="107" spans="1:9">
      <c r="A107">
        <v>34</v>
      </c>
      <c r="B107">
        <v>2535.0259495082632</v>
      </c>
      <c r="C107">
        <v>1661.3672212782421</v>
      </c>
      <c r="D107">
        <f>B107-B106</f>
        <v>-1.7218769248929675</v>
      </c>
      <c r="E107">
        <f>C107-C106</f>
        <v>0.72473774045829487</v>
      </c>
      <c r="F107">
        <f>$A$1/1000*(E107^2+D107^2)</f>
        <v>8.7252623423086428E-2</v>
      </c>
      <c r="G107">
        <v>1.0304223715935007E-2</v>
      </c>
      <c r="H107">
        <v>7.9760068497043129E-3</v>
      </c>
      <c r="I107">
        <f>G107*C107-H107*B107-F107</f>
        <v>-3.1875374385068684</v>
      </c>
    </row>
    <row r="108" spans="1:9">
      <c r="A108">
        <v>35</v>
      </c>
      <c r="B108">
        <v>2533.424571288117</v>
      </c>
      <c r="C108">
        <v>1662.0896976688675</v>
      </c>
      <c r="D108">
        <f>B108-B107</f>
        <v>-1.6013782201462163</v>
      </c>
      <c r="E108">
        <f>C108-C107</f>
        <v>0.72247639062538838</v>
      </c>
      <c r="F108">
        <f>$A$1/1000*(E108^2+D108^2)</f>
        <v>7.7159608474243815E-2</v>
      </c>
      <c r="G108">
        <v>9.8879937196560165E-3</v>
      </c>
      <c r="H108">
        <v>7.5471229803967862E-3</v>
      </c>
      <c r="I108">
        <f>G108*C108-H108*B108-F108</f>
        <v>-2.7624939174899414</v>
      </c>
    </row>
    <row r="109" spans="1:9">
      <c r="A109">
        <v>36</v>
      </c>
      <c r="B109">
        <v>2531.4220875727337</v>
      </c>
      <c r="C109">
        <v>1663.3036077630932</v>
      </c>
      <c r="D109">
        <f>B109-B108</f>
        <v>-2.0024837153832777</v>
      </c>
      <c r="E109">
        <f>C109-C108</f>
        <v>1.2139100942256391</v>
      </c>
      <c r="F109">
        <f>$A$1/1000*(E109^2+D109^2)</f>
        <v>0.13708796868095291</v>
      </c>
      <c r="G109">
        <v>1.0310446258685759E-2</v>
      </c>
      <c r="H109">
        <v>9.0959315287861657E-3</v>
      </c>
      <c r="I109">
        <f>G109*C109-H109*B109-F109</f>
        <v>-6.0133274879799652</v>
      </c>
    </row>
    <row r="110" spans="1:9">
      <c r="A110">
        <v>37</v>
      </c>
      <c r="B110">
        <v>2528.7811816508915</v>
      </c>
      <c r="C110">
        <v>1665.0942112073824</v>
      </c>
      <c r="D110">
        <f>B110-B109</f>
        <v>-2.6409059218422044</v>
      </c>
      <c r="E110">
        <f>C110-C109</f>
        <v>1.7906034442892178</v>
      </c>
      <c r="F110">
        <f>$A$1/1000*(E110^2+D110^2)</f>
        <v>0.25451611956804088</v>
      </c>
      <c r="G110">
        <v>1.0070269731558053E-2</v>
      </c>
      <c r="H110">
        <v>8.7212043090822196E-3</v>
      </c>
      <c r="I110">
        <f>G110*C110-H110*B110-F110</f>
        <v>-5.5405856223935883</v>
      </c>
    </row>
    <row r="111" spans="1:9">
      <c r="A111">
        <v>38</v>
      </c>
      <c r="B111">
        <v>2526.2319123215657</v>
      </c>
      <c r="C111">
        <v>1667.0400033467722</v>
      </c>
      <c r="D111">
        <f>B111-B110</f>
        <v>-2.5492693293258526</v>
      </c>
      <c r="E111">
        <f>C111-C110</f>
        <v>1.9457921393898232</v>
      </c>
      <c r="F111">
        <f>$A$1/1000*(E111^2+D111^2)</f>
        <v>0.2571220290788177</v>
      </c>
      <c r="G111">
        <v>1.0223378296207347E-2</v>
      </c>
      <c r="H111">
        <v>7.8808227448634912E-3</v>
      </c>
      <c r="I111">
        <f>G111*C111-H111*B111-F111</f>
        <v>-3.1231273533777926</v>
      </c>
    </row>
    <row r="112" spans="1:9">
      <c r="A112">
        <v>39</v>
      </c>
      <c r="B112">
        <v>2522.6906338924891</v>
      </c>
      <c r="C112">
        <v>1669.5382167603084</v>
      </c>
      <c r="D112">
        <f>B112-B111</f>
        <v>-3.5412784290765558</v>
      </c>
      <c r="E112">
        <f>C112-C111</f>
        <v>2.4982134135361775</v>
      </c>
      <c r="F112">
        <f>$A$1/1000*(E112^2+D112^2)</f>
        <v>0.46954307929537498</v>
      </c>
      <c r="G112">
        <v>1.0119024356882564E-2</v>
      </c>
      <c r="H112">
        <v>9.3878729206919066E-3</v>
      </c>
      <c r="I112">
        <f>G112*C112-H112*B112-F112</f>
        <v>-7.2581442883539307</v>
      </c>
    </row>
    <row r="113" spans="1:9">
      <c r="A113">
        <v>40</v>
      </c>
      <c r="B113">
        <v>2518.6876234399765</v>
      </c>
      <c r="C113">
        <v>1672.3198545679218</v>
      </c>
      <c r="D113">
        <f>B113-B112</f>
        <v>-4.0030104525126262</v>
      </c>
      <c r="E113">
        <f>C113-C112</f>
        <v>2.7816378076133788</v>
      </c>
      <c r="F113">
        <f>$A$1/1000*(E113^2+D113^2)</f>
        <v>0.59404003939173755</v>
      </c>
      <c r="G113">
        <v>1.00423661252681E-2</v>
      </c>
      <c r="H113">
        <v>9.1801780688949754E-3</v>
      </c>
      <c r="I113">
        <f>G113*C113-H113*B113-F113</f>
        <v>-6.9219926643664405</v>
      </c>
    </row>
    <row r="114" spans="1:9">
      <c r="A114">
        <v>41</v>
      </c>
      <c r="B114">
        <v>2514.7203549575584</v>
      </c>
      <c r="C114">
        <v>1675.2924898437407</v>
      </c>
      <c r="D114">
        <f>B114-B113</f>
        <v>-3.9672684824181488</v>
      </c>
      <c r="E114">
        <f>C114-C113</f>
        <v>2.9726352758189023</v>
      </c>
      <c r="F114">
        <f>$A$1/1000*(E114^2+D114^2)</f>
        <v>0.61439449236578314</v>
      </c>
      <c r="G114">
        <v>9.8474673809704674E-3</v>
      </c>
      <c r="H114">
        <v>7.6528039178591235E-3</v>
      </c>
      <c r="I114">
        <f>G114*C114-H114*B114-F114</f>
        <v>-3.3616681297840398</v>
      </c>
    </row>
    <row r="115" spans="1:9">
      <c r="A115">
        <v>42</v>
      </c>
      <c r="B115">
        <v>2510.1222641778331</v>
      </c>
      <c r="C115">
        <v>1678.6738900256207</v>
      </c>
      <c r="D115">
        <f>B115-B114</f>
        <v>-4.5980907797252257</v>
      </c>
      <c r="E115">
        <f>C115-C114</f>
        <v>3.3814001818800534</v>
      </c>
      <c r="F115">
        <f>$A$1/1000*(E115^2+D115^2)</f>
        <v>0.8144076502153148</v>
      </c>
      <c r="G115">
        <v>1.0184271970663347E-2</v>
      </c>
      <c r="H115">
        <v>9.4754474582967561E-3</v>
      </c>
      <c r="I115">
        <f>G115*C115-H115*B115-F115</f>
        <v>-7.5028678322609279</v>
      </c>
    </row>
    <row r="116" spans="1:9">
      <c r="A116">
        <v>43</v>
      </c>
      <c r="B116">
        <v>2505.8220324473759</v>
      </c>
      <c r="C116">
        <v>1681.662642519909</v>
      </c>
      <c r="D116">
        <f>B116-B115</f>
        <v>-4.3002317304571989</v>
      </c>
      <c r="E116">
        <f>C116-C115</f>
        <v>2.9887524942882919</v>
      </c>
      <c r="F116">
        <f>$A$1/1000*(E116^2+D116^2)</f>
        <v>0.68561586019363507</v>
      </c>
      <c r="G116">
        <v>9.8590109388618785E-3</v>
      </c>
      <c r="H116">
        <v>9.4454315935938761E-3</v>
      </c>
      <c r="I116">
        <f>G116*C116-H116*B116-F116</f>
        <v>-7.7746560653165409</v>
      </c>
    </row>
    <row r="117" spans="1:9">
      <c r="A117">
        <v>44</v>
      </c>
      <c r="B117">
        <v>2501.8256002993166</v>
      </c>
      <c r="C117">
        <v>1684.6465795325116</v>
      </c>
      <c r="D117">
        <f>B117-B116</f>
        <v>-3.9964321480592844</v>
      </c>
      <c r="E117">
        <f>C117-C116</f>
        <v>2.9839370126026097</v>
      </c>
      <c r="F117">
        <f>$A$1/1000*(E117^2+D117^2)</f>
        <v>0.62188375023053843</v>
      </c>
      <c r="G117">
        <v>1.0396849451585137E-2</v>
      </c>
      <c r="H117">
        <v>9.3687935322843453E-3</v>
      </c>
      <c r="I117">
        <f>G117*C117-H117*B117-F117</f>
        <v>-6.545954386690803</v>
      </c>
    </row>
    <row r="118" spans="1:9">
      <c r="A118">
        <v>45</v>
      </c>
      <c r="B118">
        <v>2498.0576642156998</v>
      </c>
      <c r="C118">
        <v>1687.4823004420439</v>
      </c>
      <c r="D118">
        <f>B118-B117</f>
        <v>-3.7679360836168598</v>
      </c>
      <c r="E118">
        <f>C118-C117</f>
        <v>2.835720909532256</v>
      </c>
      <c r="F118">
        <f>$A$1/1000*(E118^2+D118^2)</f>
        <v>0.55596638517451014</v>
      </c>
      <c r="G118">
        <v>1.0248732791398062E-2</v>
      </c>
      <c r="H118">
        <v>8.3128971030064381E-3</v>
      </c>
      <c r="I118">
        <f>G118*C118-H118*B118-F118</f>
        <v>-4.0275075177320181</v>
      </c>
    </row>
    <row r="119" spans="1:9">
      <c r="A119">
        <v>46</v>
      </c>
      <c r="B119">
        <v>2495.186509012919</v>
      </c>
      <c r="C119">
        <v>1689.2750672934064</v>
      </c>
      <c r="D119">
        <f>B119-B118</f>
        <v>-2.8711552027807556</v>
      </c>
      <c r="E119">
        <f>C119-C118</f>
        <v>1.7927668513625576</v>
      </c>
      <c r="F119">
        <f>$A$1/1000*(E119^2+D119^2)</f>
        <v>0.28643862954498556</v>
      </c>
      <c r="G119">
        <v>1.0252025027224805E-2</v>
      </c>
      <c r="H119">
        <v>9.4616102292023642E-3</v>
      </c>
      <c r="I119">
        <f>G119*C119-H119*B119-F119</f>
        <v>-6.5764305592304844</v>
      </c>
    </row>
    <row r="120" spans="1:9">
      <c r="A120">
        <v>47</v>
      </c>
      <c r="B120">
        <v>2493.3078374612551</v>
      </c>
      <c r="C120">
        <v>1691.0741031988193</v>
      </c>
      <c r="D120">
        <f>B120-B119</f>
        <v>-1.8786715516639561</v>
      </c>
      <c r="E120">
        <f>C120-C119</f>
        <v>1.799035905412893</v>
      </c>
      <c r="F120">
        <f>$A$1/1000*(E120^2+D120^2)</f>
        <v>0.16914842469990612</v>
      </c>
      <c r="G120">
        <v>1.0384632567309137E-2</v>
      </c>
      <c r="H120">
        <v>8.2831222041431455E-3</v>
      </c>
      <c r="I120">
        <f>G120*C120-H120*B120-F120</f>
        <v>-3.2603387291278034</v>
      </c>
    </row>
    <row r="121" spans="1:9">
      <c r="A121">
        <v>48</v>
      </c>
      <c r="B121">
        <v>2492.0481766388616</v>
      </c>
      <c r="C121">
        <v>1691.5779871737759</v>
      </c>
      <c r="D121">
        <f>B121-B120</f>
        <v>-1.2596608223934709</v>
      </c>
      <c r="E121">
        <f>C121-C120</f>
        <v>0.50388397495657955</v>
      </c>
      <c r="F121">
        <f>$A$1/1000*(E121^2+D121^2)</f>
        <v>4.6016111192275957E-2</v>
      </c>
      <c r="G121">
        <v>1.0119558764677289E-2</v>
      </c>
      <c r="H121">
        <v>8.234885033841656E-3</v>
      </c>
      <c r="I121">
        <f>G121*C121-H121*B121-F121</f>
        <v>-3.4497234983684737</v>
      </c>
    </row>
    <row r="122" spans="1:9">
      <c r="I122">
        <f>SUM(I74:I121)</f>
        <v>-383.06867074217547</v>
      </c>
    </row>
    <row r="126" spans="1:9">
      <c r="A126" t="s">
        <v>22</v>
      </c>
    </row>
    <row r="128" spans="1:9">
      <c r="A128" t="s">
        <v>25</v>
      </c>
      <c r="B128" t="s">
        <v>14</v>
      </c>
      <c r="C128" t="s">
        <v>13</v>
      </c>
      <c r="D128" t="s">
        <v>15</v>
      </c>
      <c r="E128" t="s">
        <v>16</v>
      </c>
      <c r="F128" t="s">
        <v>17</v>
      </c>
      <c r="G128" s="1" t="s">
        <v>18</v>
      </c>
      <c r="H128" s="1" t="s">
        <v>19</v>
      </c>
      <c r="I128" s="1" t="s">
        <v>4</v>
      </c>
    </row>
    <row r="129" spans="1:9">
      <c r="A129">
        <v>0</v>
      </c>
      <c r="B129">
        <f>1000+100*$B$1+10*$B$2+$B$3</f>
        <v>2736</v>
      </c>
      <c r="C129">
        <f>1000+100*$C$1+10*$C$2+$C$3</f>
        <v>1431</v>
      </c>
    </row>
    <row r="130" spans="1:9">
      <c r="A130">
        <v>1</v>
      </c>
      <c r="B130">
        <v>2730.299720728091</v>
      </c>
      <c r="C130">
        <v>1443.6224759502829</v>
      </c>
      <c r="D130">
        <f>B130-B129</f>
        <v>-5.7002792719090394</v>
      </c>
      <c r="E130">
        <f>C130-C129</f>
        <v>12.622475950282933</v>
      </c>
      <c r="F130">
        <f>$A$1/1000*(E130^2+D130^2)</f>
        <v>4.795502072330672</v>
      </c>
      <c r="G130">
        <v>9.9455469793386514E-3</v>
      </c>
      <c r="H130">
        <v>7.7098710338631042E-3</v>
      </c>
      <c r="I130">
        <f>G130*C130-H130*B130-F130</f>
        <v>-11.488145647943982</v>
      </c>
    </row>
    <row r="131" spans="1:9">
      <c r="A131">
        <v>2</v>
      </c>
      <c r="B131">
        <v>2725.4945889748665</v>
      </c>
      <c r="C131">
        <v>1457.6546792058562</v>
      </c>
      <c r="D131">
        <f t="shared" ref="D131:D177" si="4">B131-B130</f>
        <v>-4.8051317532244866</v>
      </c>
      <c r="E131">
        <f>C131-C130</f>
        <v>14.032203255573222</v>
      </c>
      <c r="F131">
        <f t="shared" ref="F131:F177" si="5">$A$1/1000*(E131^2+D131^2)</f>
        <v>5.4998004842891497</v>
      </c>
      <c r="G131">
        <v>9.8080817447081577E-3</v>
      </c>
      <c r="H131">
        <v>9.2024661371961532E-3</v>
      </c>
      <c r="I131">
        <f>G131*C131-H131*B131-F131</f>
        <v>-16.284275897234323</v>
      </c>
    </row>
    <row r="132" spans="1:9">
      <c r="A132">
        <v>3</v>
      </c>
      <c r="B132">
        <v>2720.2465555961621</v>
      </c>
      <c r="C132">
        <v>1470.5804269452203</v>
      </c>
      <c r="D132">
        <f t="shared" si="4"/>
        <v>-5.2480333787043492</v>
      </c>
      <c r="E132">
        <f>C132-C131</f>
        <v>12.925747739364169</v>
      </c>
      <c r="F132">
        <f t="shared" si="5"/>
        <v>4.8654202241418236</v>
      </c>
      <c r="G132">
        <v>1.0029883310026435E-2</v>
      </c>
      <c r="H132">
        <v>7.8483678557669592E-3</v>
      </c>
      <c r="I132">
        <f t="shared" ref="I131:I177" si="6">G132*C132-H132*B132-F132</f>
        <v>-11.465165770574115</v>
      </c>
    </row>
    <row r="133" spans="1:9">
      <c r="A133">
        <v>4</v>
      </c>
      <c r="B133">
        <v>2714.6426949301317</v>
      </c>
      <c r="C133">
        <v>1481.7401065565389</v>
      </c>
      <c r="D133">
        <f t="shared" si="4"/>
        <v>-5.603860666030414</v>
      </c>
      <c r="E133">
        <f t="shared" ref="E133:E177" si="7">C133-C132</f>
        <v>11.159679611318552</v>
      </c>
      <c r="F133">
        <f t="shared" si="5"/>
        <v>3.8985425847890456</v>
      </c>
      <c r="G133">
        <v>1.0048791614290694E-2</v>
      </c>
      <c r="H133">
        <v>9.9185518752869916E-3</v>
      </c>
      <c r="I133">
        <f t="shared" si="6"/>
        <v>-15.934169419998888</v>
      </c>
    </row>
    <row r="134" spans="1:9">
      <c r="A134">
        <v>5</v>
      </c>
      <c r="B134">
        <v>2710.0841228582972</v>
      </c>
      <c r="C134">
        <v>1492.62553231426</v>
      </c>
      <c r="D134">
        <f t="shared" si="4"/>
        <v>-4.5585720718345328</v>
      </c>
      <c r="E134">
        <f t="shared" si="7"/>
        <v>10.885425757721123</v>
      </c>
      <c r="F134">
        <f t="shared" si="5"/>
        <v>3.4818268315242067</v>
      </c>
      <c r="G134">
        <v>9.8406613837185592E-3</v>
      </c>
      <c r="H134">
        <v>7.7013679484843126E-3</v>
      </c>
      <c r="I134">
        <f t="shared" si="6"/>
        <v>-9.6647593968040226</v>
      </c>
    </row>
    <row r="135" spans="1:9">
      <c r="A135">
        <v>6</v>
      </c>
      <c r="B135">
        <v>2706.2037548322519</v>
      </c>
      <c r="C135">
        <v>1506.7547448100374</v>
      </c>
      <c r="D135">
        <f t="shared" si="4"/>
        <v>-3.8803680260452893</v>
      </c>
      <c r="E135">
        <f t="shared" si="7"/>
        <v>14.129212495777438</v>
      </c>
      <c r="F135">
        <f t="shared" si="5"/>
        <v>5.3672975442096984</v>
      </c>
      <c r="G135">
        <v>1.0395876157840656E-2</v>
      </c>
      <c r="H135">
        <v>9.2911101758438672E-3</v>
      </c>
      <c r="I135">
        <f t="shared" si="6"/>
        <v>-14.846899061354566</v>
      </c>
    </row>
    <row r="136" spans="1:9">
      <c r="A136">
        <v>7</v>
      </c>
      <c r="B136">
        <v>2700.6552362107209</v>
      </c>
      <c r="C136">
        <v>1520.9630077222855</v>
      </c>
      <c r="D136">
        <f t="shared" si="4"/>
        <v>-5.5485186215310023</v>
      </c>
      <c r="E136">
        <f t="shared" si="7"/>
        <v>14.208262912248074</v>
      </c>
      <c r="F136">
        <f t="shared" si="5"/>
        <v>5.8165198469260107</v>
      </c>
      <c r="G136">
        <v>1.0090584827908587E-2</v>
      </c>
      <c r="H136">
        <v>7.888725407882E-3</v>
      </c>
      <c r="I136">
        <f t="shared" si="6"/>
        <v>-11.773841177218383</v>
      </c>
    </row>
    <row r="137" spans="1:9">
      <c r="A137">
        <v>8</v>
      </c>
      <c r="B137">
        <v>2693.8415580168989</v>
      </c>
      <c r="C137">
        <v>1531.6455724289888</v>
      </c>
      <c r="D137">
        <f t="shared" si="4"/>
        <v>-6.8136781938219428</v>
      </c>
      <c r="E137">
        <f t="shared" si="7"/>
        <v>10.682564706703261</v>
      </c>
      <c r="F137">
        <f t="shared" si="5"/>
        <v>4.0135849810466695</v>
      </c>
      <c r="G137">
        <v>1.0259202659623325E-2</v>
      </c>
      <c r="H137">
        <v>9.6079302727747375E-3</v>
      </c>
      <c r="I137">
        <f t="shared" si="6"/>
        <v>-14.182364506112124</v>
      </c>
    </row>
    <row r="138" spans="1:9">
      <c r="A138">
        <v>9</v>
      </c>
      <c r="B138">
        <v>2689.0138529472028</v>
      </c>
      <c r="C138">
        <v>1540.6804389605627</v>
      </c>
      <c r="D138">
        <f t="shared" si="4"/>
        <v>-4.8277050696960941</v>
      </c>
      <c r="E138">
        <f t="shared" si="7"/>
        <v>9.0348665315739254</v>
      </c>
      <c r="F138">
        <f t="shared" si="5"/>
        <v>2.6233887370831006</v>
      </c>
      <c r="G138">
        <v>9.8191002892419228E-3</v>
      </c>
      <c r="H138">
        <v>7.8840945250280639E-3</v>
      </c>
      <c r="I138">
        <f t="shared" si="6"/>
        <v>-8.6957323890017282</v>
      </c>
    </row>
    <row r="139" spans="1:9">
      <c r="A139">
        <v>10</v>
      </c>
      <c r="B139">
        <v>2681.1652754769684</v>
      </c>
      <c r="C139">
        <v>1552.508180563826</v>
      </c>
      <c r="D139">
        <f t="shared" si="4"/>
        <v>-7.8485774702344315</v>
      </c>
      <c r="E139">
        <f t="shared" si="7"/>
        <v>11.827741603263348</v>
      </c>
      <c r="F139">
        <f t="shared" si="5"/>
        <v>5.0373909934959542</v>
      </c>
      <c r="G139">
        <v>9.8185612890024487E-3</v>
      </c>
      <c r="H139">
        <v>9.7766821466743394E-3</v>
      </c>
      <c r="I139">
        <f t="shared" si="6"/>
        <v>-16.006894951991214</v>
      </c>
    </row>
    <row r="140" spans="1:9">
      <c r="A140">
        <v>11</v>
      </c>
      <c r="B140">
        <v>2673.6567130403369</v>
      </c>
      <c r="C140">
        <v>1563.0628402150178</v>
      </c>
      <c r="D140">
        <f t="shared" si="4"/>
        <v>-7.5085624366315642</v>
      </c>
      <c r="E140">
        <f t="shared" si="7"/>
        <v>10.554659651191741</v>
      </c>
      <c r="F140">
        <f t="shared" si="5"/>
        <v>4.1944837554322376</v>
      </c>
      <c r="G140">
        <v>1.0359584264159009E-2</v>
      </c>
      <c r="H140">
        <v>1.0096839155627806E-2</v>
      </c>
      <c r="I140">
        <f t="shared" si="6"/>
        <v>-14.997284340981864</v>
      </c>
    </row>
    <row r="141" spans="1:9">
      <c r="A141">
        <v>12</v>
      </c>
      <c r="B141">
        <v>2664.2782762353399</v>
      </c>
      <c r="C141">
        <v>1569.3796981469677</v>
      </c>
      <c r="D141">
        <f t="shared" si="4"/>
        <v>-9.3784368049969089</v>
      </c>
      <c r="E141">
        <f t="shared" si="7"/>
        <v>6.3168579319499258</v>
      </c>
      <c r="F141">
        <f t="shared" si="5"/>
        <v>3.1964442759439833</v>
      </c>
      <c r="G141">
        <v>1.0332727720463987E-2</v>
      </c>
      <c r="H141">
        <v>8.9756886365244572E-3</v>
      </c>
      <c r="I141">
        <f t="shared" si="6"/>
        <v>-10.894203413511915</v>
      </c>
    </row>
    <row r="142" spans="1:9">
      <c r="A142">
        <v>13</v>
      </c>
      <c r="B142">
        <v>2655.5396249324695</v>
      </c>
      <c r="C142">
        <v>1572.821163212235</v>
      </c>
      <c r="D142">
        <f t="shared" si="4"/>
        <v>-8.738651302870494</v>
      </c>
      <c r="E142">
        <f t="shared" si="7"/>
        <v>3.4414650652672663</v>
      </c>
      <c r="F142">
        <f t="shared" si="5"/>
        <v>2.2051927097153801</v>
      </c>
      <c r="G142">
        <v>1.0154797838234714E-2</v>
      </c>
      <c r="H142">
        <v>7.9989140665619237E-3</v>
      </c>
      <c r="I142">
        <f t="shared" si="6"/>
        <v>-7.4749450217828723</v>
      </c>
    </row>
    <row r="143" spans="1:9">
      <c r="A143">
        <v>14</v>
      </c>
      <c r="B143">
        <v>2644.2349175082804</v>
      </c>
      <c r="C143">
        <v>1576.6698685072608</v>
      </c>
      <c r="D143">
        <f t="shared" si="4"/>
        <v>-11.304707424189019</v>
      </c>
      <c r="E143">
        <f t="shared" si="7"/>
        <v>3.8487052950258658</v>
      </c>
      <c r="F143">
        <f t="shared" si="5"/>
        <v>3.5652235598618613</v>
      </c>
      <c r="G143">
        <v>1.0087267210840837E-2</v>
      </c>
      <c r="H143">
        <v>7.7487167062464711E-3</v>
      </c>
      <c r="I143">
        <f t="shared" si="6"/>
        <v>-8.1503605734845053</v>
      </c>
    </row>
    <row r="144" spans="1:9">
      <c r="A144">
        <v>15</v>
      </c>
      <c r="B144">
        <v>2632.3849296508415</v>
      </c>
      <c r="C144">
        <v>1579.6818155521999</v>
      </c>
      <c r="D144">
        <f t="shared" si="4"/>
        <v>-11.849987857438919</v>
      </c>
      <c r="E144">
        <f t="shared" si="7"/>
        <v>3.0119470449390064</v>
      </c>
      <c r="F144">
        <f t="shared" si="5"/>
        <v>3.7373509305741663</v>
      </c>
      <c r="G144">
        <v>1.0300012601958593E-2</v>
      </c>
      <c r="H144">
        <v>9.4816818844441694E-3</v>
      </c>
      <c r="I144">
        <f t="shared" si="6"/>
        <v>-12.4260448236559</v>
      </c>
    </row>
    <row r="145" spans="1:9">
      <c r="A145">
        <v>16</v>
      </c>
      <c r="B145">
        <v>2618.5714400651273</v>
      </c>
      <c r="C145">
        <v>1586.5541984160077</v>
      </c>
      <c r="D145">
        <f t="shared" si="4"/>
        <v>-13.813489585714251</v>
      </c>
      <c r="E145">
        <f t="shared" si="7"/>
        <v>6.872382863807843</v>
      </c>
      <c r="F145">
        <f t="shared" si="5"/>
        <v>5.9510535190348941</v>
      </c>
      <c r="G145">
        <v>9.911801118083206E-3</v>
      </c>
      <c r="H145">
        <v>7.6274318531748984E-3</v>
      </c>
      <c r="I145">
        <f t="shared" si="6"/>
        <v>-10.198419053042318</v>
      </c>
    </row>
    <row r="146" spans="1:9">
      <c r="A146">
        <v>17</v>
      </c>
      <c r="B146">
        <v>2608.4804598957844</v>
      </c>
      <c r="C146">
        <v>1594.1739176582287</v>
      </c>
      <c r="D146">
        <f t="shared" si="4"/>
        <v>-10.090980169342856</v>
      </c>
      <c r="E146">
        <f t="shared" si="7"/>
        <v>7.619719242220981</v>
      </c>
      <c r="F146">
        <f t="shared" si="5"/>
        <v>3.9972000527085871</v>
      </c>
      <c r="G146">
        <v>1.024139162443643E-2</v>
      </c>
      <c r="H146">
        <v>9.4471563105225365E-3</v>
      </c>
      <c r="I146">
        <f t="shared" si="6"/>
        <v>-12.31336328208778</v>
      </c>
    </row>
    <row r="147" spans="1:9">
      <c r="A147">
        <v>18</v>
      </c>
      <c r="B147">
        <v>2597.5333391813851</v>
      </c>
      <c r="C147">
        <v>1598.703219412828</v>
      </c>
      <c r="D147">
        <f t="shared" si="4"/>
        <v>-10.947120714399261</v>
      </c>
      <c r="E147">
        <f t="shared" si="7"/>
        <v>4.5293017545993735</v>
      </c>
      <c r="F147">
        <f t="shared" si="5"/>
        <v>3.5088506579961591</v>
      </c>
      <c r="G147">
        <v>9.8690319030867099E-3</v>
      </c>
      <c r="H147">
        <v>9.7561109522618858E-3</v>
      </c>
      <c r="I147">
        <f t="shared" si="6"/>
        <v>-13.073021041296428</v>
      </c>
    </row>
    <row r="148" spans="1:9">
      <c r="A148">
        <v>19</v>
      </c>
      <c r="B148">
        <v>2584.9195298692789</v>
      </c>
      <c r="C148">
        <v>1602.5973429559547</v>
      </c>
      <c r="D148">
        <f t="shared" si="4"/>
        <v>-12.613809312106241</v>
      </c>
      <c r="E148">
        <f t="shared" si="7"/>
        <v>3.894123543126625</v>
      </c>
      <c r="F148">
        <f t="shared" si="5"/>
        <v>4.35680958828278</v>
      </c>
      <c r="G148">
        <v>1.0219195178346333E-2</v>
      </c>
      <c r="H148">
        <v>7.5567746655348569E-3</v>
      </c>
      <c r="I148">
        <f t="shared" si="6"/>
        <v>-7.5132089640790811</v>
      </c>
    </row>
    <row r="149" spans="1:9">
      <c r="A149">
        <v>20</v>
      </c>
      <c r="B149">
        <v>2571.9550201237271</v>
      </c>
      <c r="C149">
        <v>1604.2514233064726</v>
      </c>
      <c r="D149">
        <f t="shared" si="4"/>
        <v>-12.964509745551823</v>
      </c>
      <c r="E149">
        <f t="shared" si="7"/>
        <v>1.6540803505179156</v>
      </c>
      <c r="F149">
        <f t="shared" si="5"/>
        <v>4.2703623687119414</v>
      </c>
      <c r="G149">
        <v>1.0013362466829531E-2</v>
      </c>
      <c r="H149">
        <v>7.5118036443422567E-3</v>
      </c>
      <c r="I149">
        <f t="shared" si="6"/>
        <v>-7.5264324724668281</v>
      </c>
    </row>
    <row r="150" spans="1:9">
      <c r="A150">
        <v>21</v>
      </c>
      <c r="B150">
        <v>2561.9677142777628</v>
      </c>
      <c r="C150">
        <v>1606.4354158339129</v>
      </c>
      <c r="D150">
        <f t="shared" si="4"/>
        <v>-9.9873058459643289</v>
      </c>
      <c r="E150">
        <f t="shared" si="7"/>
        <v>2.1839925274402958</v>
      </c>
      <c r="F150">
        <f t="shared" si="5"/>
        <v>2.6129025355187081</v>
      </c>
      <c r="G150">
        <v>1.0182980003945054E-2</v>
      </c>
      <c r="H150">
        <v>8.2838504603057403E-3</v>
      </c>
      <c r="I150">
        <f t="shared" si="6"/>
        <v>-7.4775602476611045</v>
      </c>
    </row>
    <row r="151" spans="1:9">
      <c r="A151">
        <v>22</v>
      </c>
      <c r="B151">
        <v>2554.0972019346341</v>
      </c>
      <c r="C151">
        <v>1607.3635618157684</v>
      </c>
      <c r="D151">
        <f t="shared" si="4"/>
        <v>-7.8705123431286665</v>
      </c>
      <c r="E151">
        <f t="shared" si="7"/>
        <v>0.92814598185555042</v>
      </c>
      <c r="F151">
        <f t="shared" si="5"/>
        <v>1.5701604876743827</v>
      </c>
      <c r="G151">
        <v>1.0344926304530783E-2</v>
      </c>
      <c r="H151">
        <v>1.0074686358577891E-2</v>
      </c>
      <c r="I151">
        <f t="shared" si="6"/>
        <v>-10.673831134914966</v>
      </c>
    </row>
    <row r="152" spans="1:9">
      <c r="A152">
        <v>23</v>
      </c>
      <c r="B152">
        <v>2545.2971601083746</v>
      </c>
      <c r="C152">
        <v>1612.1764087378963</v>
      </c>
      <c r="D152">
        <f t="shared" si="4"/>
        <v>-8.8000418262595304</v>
      </c>
      <c r="E152">
        <f t="shared" si="7"/>
        <v>4.8128469221278465</v>
      </c>
      <c r="F152">
        <f t="shared" si="5"/>
        <v>2.5151057909938164</v>
      </c>
      <c r="G152">
        <v>9.9764002488816148E-3</v>
      </c>
      <c r="H152">
        <v>8.4536286186210948E-3</v>
      </c>
      <c r="I152">
        <f t="shared" si="6"/>
        <v>-7.9483855812071535</v>
      </c>
    </row>
    <row r="153" spans="1:9">
      <c r="A153">
        <v>24</v>
      </c>
      <c r="B153">
        <v>2538.6439320188333</v>
      </c>
      <c r="C153">
        <v>1615.4503775513788</v>
      </c>
      <c r="D153">
        <f t="shared" si="4"/>
        <v>-6.6532280895412441</v>
      </c>
      <c r="E153">
        <f t="shared" si="7"/>
        <v>3.2739688134824974</v>
      </c>
      <c r="F153">
        <f t="shared" si="5"/>
        <v>1.3746078950779157</v>
      </c>
      <c r="G153">
        <v>9.9589829533169895E-3</v>
      </c>
      <c r="H153">
        <v>8.736193164734259E-3</v>
      </c>
      <c r="I153">
        <f t="shared" si="6"/>
        <v>-7.4644488897112753</v>
      </c>
    </row>
    <row r="154" spans="1:9">
      <c r="A154">
        <v>25</v>
      </c>
      <c r="B154">
        <v>2532.9963916815</v>
      </c>
      <c r="C154">
        <v>1621.1561579486838</v>
      </c>
      <c r="D154">
        <f t="shared" si="4"/>
        <v>-5.6475403373333393</v>
      </c>
      <c r="E154">
        <f t="shared" si="7"/>
        <v>5.7057803973050341</v>
      </c>
      <c r="F154">
        <f t="shared" si="5"/>
        <v>1.6112660451019392</v>
      </c>
      <c r="G154">
        <v>1.0026496398647547E-2</v>
      </c>
      <c r="H154">
        <v>7.598519688704293E-3</v>
      </c>
      <c r="I154">
        <f t="shared" si="6"/>
        <v>-4.6037726193929771</v>
      </c>
    </row>
    <row r="155" spans="1:9">
      <c r="A155">
        <v>26</v>
      </c>
      <c r="B155">
        <v>2525.1396502360176</v>
      </c>
      <c r="C155">
        <v>1625.029264103996</v>
      </c>
      <c r="D155">
        <f t="shared" si="4"/>
        <v>-7.8567414454823847</v>
      </c>
      <c r="E155">
        <f t="shared" si="7"/>
        <v>3.8731061553121435</v>
      </c>
      <c r="F155">
        <f t="shared" si="5"/>
        <v>1.9182334357869362</v>
      </c>
      <c r="G155">
        <v>1.0124972069321652E-2</v>
      </c>
      <c r="H155">
        <v>9.7204080530537331E-3</v>
      </c>
      <c r="I155">
        <f t="shared" si="6"/>
        <v>-10.010245316143132</v>
      </c>
    </row>
    <row r="156" spans="1:9">
      <c r="A156">
        <v>27</v>
      </c>
      <c r="B156">
        <v>2516.6249689092188</v>
      </c>
      <c r="C156">
        <v>1629.5154994019827</v>
      </c>
      <c r="D156">
        <f t="shared" si="4"/>
        <v>-8.5146813267988364</v>
      </c>
      <c r="E156">
        <f t="shared" si="7"/>
        <v>4.4862352979866955</v>
      </c>
      <c r="F156">
        <f t="shared" si="5"/>
        <v>2.315652631145964</v>
      </c>
      <c r="G156">
        <v>9.8055690890204023E-3</v>
      </c>
      <c r="H156">
        <v>8.0981476740902975E-3</v>
      </c>
      <c r="I156">
        <f t="shared" si="6"/>
        <v>-6.717326458659997</v>
      </c>
    </row>
    <row r="157" spans="1:9">
      <c r="A157">
        <v>28</v>
      </c>
      <c r="B157">
        <v>2510.3983464736657</v>
      </c>
      <c r="C157">
        <v>1633.3541680274941</v>
      </c>
      <c r="D157">
        <f t="shared" si="4"/>
        <v>-6.2266224355530539</v>
      </c>
      <c r="E157">
        <f t="shared" si="7"/>
        <v>3.8386686255114455</v>
      </c>
      <c r="F157">
        <f t="shared" si="5"/>
        <v>1.3376550942854646</v>
      </c>
      <c r="G157">
        <v>1.0399679165892153E-2</v>
      </c>
      <c r="H157">
        <v>8.967958435634131E-3</v>
      </c>
      <c r="I157">
        <f t="shared" si="6"/>
        <v>-6.8644438105873089</v>
      </c>
    </row>
    <row r="158" spans="1:9">
      <c r="A158">
        <v>29</v>
      </c>
      <c r="B158">
        <v>2506.9793472707602</v>
      </c>
      <c r="C158">
        <v>1636.8446806154914</v>
      </c>
      <c r="D158">
        <f t="shared" si="4"/>
        <v>-3.4189992029055247</v>
      </c>
      <c r="E158">
        <f t="shared" si="7"/>
        <v>3.4905125879972729</v>
      </c>
      <c r="F158">
        <f t="shared" si="5"/>
        <v>0.59683084191090086</v>
      </c>
      <c r="G158">
        <v>9.8077411494253853E-3</v>
      </c>
      <c r="H158">
        <v>8.0774277028522572E-3</v>
      </c>
      <c r="I158">
        <f t="shared" si="6"/>
        <v>-4.7930263427436017</v>
      </c>
    </row>
    <row r="159" spans="1:9">
      <c r="A159">
        <v>30</v>
      </c>
      <c r="B159">
        <v>2505.8290003838479</v>
      </c>
      <c r="C159">
        <v>1642.4236785856244</v>
      </c>
      <c r="D159">
        <f t="shared" si="4"/>
        <v>-1.1503468869123026</v>
      </c>
      <c r="E159">
        <f t="shared" si="7"/>
        <v>5.5789979701330594</v>
      </c>
      <c r="F159">
        <f t="shared" si="5"/>
        <v>0.81121290777444066</v>
      </c>
      <c r="G159">
        <v>1.0305498392463428E-2</v>
      </c>
      <c r="H159">
        <v>9.1274018379055907E-3</v>
      </c>
      <c r="I159">
        <f t="shared" si="6"/>
        <v>-6.7569265519470791</v>
      </c>
    </row>
    <row r="160" spans="1:9">
      <c r="A160">
        <v>31</v>
      </c>
      <c r="B160">
        <v>2504.4613638123137</v>
      </c>
      <c r="C160">
        <v>1647.7963224807868</v>
      </c>
      <c r="D160">
        <f t="shared" si="4"/>
        <v>-1.367636571534149</v>
      </c>
      <c r="E160">
        <f t="shared" si="7"/>
        <v>5.372643895162355</v>
      </c>
      <c r="F160">
        <f t="shared" si="5"/>
        <v>0.76839330540057516</v>
      </c>
      <c r="G160">
        <v>1.0311482132836934E-2</v>
      </c>
      <c r="H160">
        <v>9.8426896792569614E-3</v>
      </c>
      <c r="I160">
        <f t="shared" si="6"/>
        <v>-8.42780698527881</v>
      </c>
    </row>
    <row r="161" spans="1:9">
      <c r="A161">
        <v>32</v>
      </c>
      <c r="B161">
        <v>2504.0045916310905</v>
      </c>
      <c r="C161">
        <v>1653.749853810986</v>
      </c>
      <c r="D161">
        <f t="shared" si="4"/>
        <v>-0.45677218122318664</v>
      </c>
      <c r="E161">
        <f t="shared" si="7"/>
        <v>5.9535313301992119</v>
      </c>
      <c r="F161">
        <f t="shared" si="5"/>
        <v>0.8913294031300748</v>
      </c>
      <c r="G161">
        <v>1.008020659036944E-2</v>
      </c>
      <c r="H161">
        <v>9.2854392717524603E-3</v>
      </c>
      <c r="I161">
        <f t="shared" si="6"/>
        <v>-7.4719717997018824</v>
      </c>
    </row>
    <row r="162" spans="1:9">
      <c r="A162">
        <v>33</v>
      </c>
      <c r="B162">
        <v>2502.5479707611894</v>
      </c>
      <c r="C162">
        <v>1658.0110956243373</v>
      </c>
      <c r="D162">
        <f t="shared" si="4"/>
        <v>-1.456620869901144</v>
      </c>
      <c r="E162">
        <f t="shared" si="7"/>
        <v>4.261241813351262</v>
      </c>
      <c r="F162">
        <f t="shared" si="5"/>
        <v>0.50699815376211799</v>
      </c>
      <c r="G162">
        <v>9.8321643391773867E-3</v>
      </c>
      <c r="H162">
        <v>8.7778403436196226E-3</v>
      </c>
      <c r="I162">
        <f t="shared" si="6"/>
        <v>-6.1721271249950709</v>
      </c>
    </row>
    <row r="163" spans="1:9">
      <c r="A163">
        <v>34</v>
      </c>
      <c r="B163">
        <v>2499.2280997874595</v>
      </c>
      <c r="C163">
        <v>1660.7647191062492</v>
      </c>
      <c r="D163">
        <f t="shared" si="4"/>
        <v>-3.3198709737298486</v>
      </c>
      <c r="E163">
        <f t="shared" si="7"/>
        <v>2.7536234819119727</v>
      </c>
      <c r="F163">
        <f t="shared" si="5"/>
        <v>0.46509963905877472</v>
      </c>
      <c r="G163">
        <v>1.0386048554343193E-2</v>
      </c>
      <c r="H163">
        <v>8.16265521499452E-3</v>
      </c>
      <c r="I163">
        <f t="shared" si="6"/>
        <v>-3.6166539112720852</v>
      </c>
    </row>
    <row r="164" spans="1:9">
      <c r="A164">
        <v>35</v>
      </c>
      <c r="B164">
        <v>2496.1121495613697</v>
      </c>
      <c r="C164">
        <v>1662.5846700244649</v>
      </c>
      <c r="D164">
        <f t="shared" si="4"/>
        <v>-3.115950226089808</v>
      </c>
      <c r="E164">
        <f t="shared" si="7"/>
        <v>1.8199509182156817</v>
      </c>
      <c r="F164">
        <f t="shared" si="5"/>
        <v>0.3255341789045807</v>
      </c>
      <c r="G164">
        <v>9.9180528460620209E-3</v>
      </c>
      <c r="H164">
        <v>8.9461984128906373E-3</v>
      </c>
      <c r="I164">
        <f t="shared" si="6"/>
        <v>-6.1666461113523123</v>
      </c>
    </row>
    <row r="165" spans="1:9">
      <c r="A165">
        <v>36</v>
      </c>
      <c r="B165">
        <v>2494.8252853998733</v>
      </c>
      <c r="C165">
        <v>1664.0874008887236</v>
      </c>
      <c r="D165">
        <f t="shared" si="4"/>
        <v>-1.2868641614963963</v>
      </c>
      <c r="E165">
        <f t="shared" si="7"/>
        <v>1.5027308642586377</v>
      </c>
      <c r="F165">
        <f t="shared" si="5"/>
        <v>9.7855485513483387E-2</v>
      </c>
      <c r="G165">
        <v>1.0314183764399115E-2</v>
      </c>
      <c r="H165">
        <v>8.9567254529598749E-3</v>
      </c>
      <c r="I165">
        <f t="shared" si="6"/>
        <v>-5.279617367154823</v>
      </c>
    </row>
    <row r="166" spans="1:9">
      <c r="A166">
        <v>37</v>
      </c>
      <c r="B166">
        <v>2495.9099593953047</v>
      </c>
      <c r="C166">
        <v>1667.1941960709887</v>
      </c>
      <c r="D166">
        <f t="shared" si="4"/>
        <v>1.0846739954313307</v>
      </c>
      <c r="E166">
        <f t="shared" si="7"/>
        <v>3.1067951822651594</v>
      </c>
      <c r="F166">
        <f t="shared" si="5"/>
        <v>0.27071734952277432</v>
      </c>
      <c r="G166">
        <v>9.886528255923897E-3</v>
      </c>
      <c r="H166">
        <v>9.0846878966245274E-3</v>
      </c>
      <c r="I166">
        <f t="shared" si="6"/>
        <v>-6.4625178211377605</v>
      </c>
    </row>
    <row r="167" spans="1:9">
      <c r="A167">
        <v>38</v>
      </c>
      <c r="B167">
        <v>2498.728300312036</v>
      </c>
      <c r="C167">
        <v>1671.4328466781938</v>
      </c>
      <c r="D167">
        <f t="shared" si="4"/>
        <v>2.8183409167313584</v>
      </c>
      <c r="E167">
        <f t="shared" si="7"/>
        <v>4.2386506072050452</v>
      </c>
      <c r="F167">
        <f t="shared" si="5"/>
        <v>0.64773011232204636</v>
      </c>
      <c r="G167">
        <v>1.0280397312939352E-2</v>
      </c>
      <c r="H167">
        <v>9.5494785684391292E-3</v>
      </c>
      <c r="I167">
        <f t="shared" si="6"/>
        <v>-7.3262887187550927</v>
      </c>
    </row>
    <row r="168" spans="1:9">
      <c r="A168">
        <v>39</v>
      </c>
      <c r="B168">
        <v>2501.6841419882153</v>
      </c>
      <c r="C168">
        <v>1677.2312553852719</v>
      </c>
      <c r="D168">
        <f t="shared" si="4"/>
        <v>2.9558416761792614</v>
      </c>
      <c r="E168">
        <f t="shared" si="7"/>
        <v>5.7984087070781243</v>
      </c>
      <c r="F168">
        <f t="shared" si="5"/>
        <v>1.0589635887239408</v>
      </c>
      <c r="G168">
        <v>1.0237638571689668E-2</v>
      </c>
      <c r="H168">
        <v>8.2862997564423363E-3</v>
      </c>
      <c r="I168">
        <f t="shared" si="6"/>
        <v>-4.6177808914008018</v>
      </c>
    </row>
    <row r="169" spans="1:9">
      <c r="A169">
        <v>40</v>
      </c>
      <c r="B169">
        <v>2504.8356091411865</v>
      </c>
      <c r="C169">
        <v>1682.4089683293578</v>
      </c>
      <c r="D169">
        <f t="shared" si="4"/>
        <v>3.1514671529712359</v>
      </c>
      <c r="E169">
        <f t="shared" si="7"/>
        <v>5.1777129440858971</v>
      </c>
      <c r="F169">
        <f t="shared" si="5"/>
        <v>0.91851141369028189</v>
      </c>
      <c r="G169">
        <v>1.0391474388256423E-2</v>
      </c>
      <c r="H169">
        <v>9.6400065263453905E-3</v>
      </c>
      <c r="I169">
        <f t="shared" si="6"/>
        <v>-7.5824333282662186</v>
      </c>
    </row>
    <row r="170" spans="1:9">
      <c r="A170">
        <v>41</v>
      </c>
      <c r="B170">
        <v>2505.481595305559</v>
      </c>
      <c r="C170">
        <v>1686.0107551085023</v>
      </c>
      <c r="D170">
        <f t="shared" si="4"/>
        <v>0.64598616437251621</v>
      </c>
      <c r="E170">
        <f t="shared" si="7"/>
        <v>3.6017867791445042</v>
      </c>
      <c r="F170">
        <f t="shared" si="5"/>
        <v>0.33475415317452145</v>
      </c>
      <c r="G170">
        <v>9.9100434257229988E-3</v>
      </c>
      <c r="H170">
        <v>8.7896882869720871E-3</v>
      </c>
      <c r="I170">
        <f t="shared" si="6"/>
        <v>-5.6487165852946495</v>
      </c>
    </row>
    <row r="171" spans="1:9">
      <c r="A171">
        <v>42</v>
      </c>
      <c r="B171">
        <v>2504.9256567291213</v>
      </c>
      <c r="C171">
        <v>1688.901338439344</v>
      </c>
      <c r="D171">
        <f t="shared" si="4"/>
        <v>-0.55593857643771116</v>
      </c>
      <c r="E171">
        <f t="shared" si="7"/>
        <v>2.8905833308417641</v>
      </c>
      <c r="F171">
        <f t="shared" si="5"/>
        <v>0.21661349233279645</v>
      </c>
      <c r="G171">
        <v>1.0099856126448072E-2</v>
      </c>
      <c r="H171">
        <v>9.6910391398663809E-3</v>
      </c>
      <c r="I171">
        <f t="shared" si="6"/>
        <v>-7.4342855441472535</v>
      </c>
    </row>
    <row r="172" spans="1:9">
      <c r="A172">
        <v>43</v>
      </c>
      <c r="B172">
        <v>2503.4548890777628</v>
      </c>
      <c r="C172">
        <v>1690.6519359065826</v>
      </c>
      <c r="D172">
        <f t="shared" si="4"/>
        <v>-1.4707676513585284</v>
      </c>
      <c r="E172">
        <f t="shared" si="7"/>
        <v>1.7505974672385491</v>
      </c>
      <c r="F172">
        <f t="shared" si="5"/>
        <v>0.13069372441461763</v>
      </c>
      <c r="G172">
        <v>1.008191721275538E-2</v>
      </c>
      <c r="H172">
        <v>8.4948237342735867E-3</v>
      </c>
      <c r="I172">
        <f t="shared" si="6"/>
        <v>-4.3520888804408653</v>
      </c>
    </row>
    <row r="173" spans="1:9">
      <c r="A173">
        <v>44</v>
      </c>
      <c r="B173">
        <v>2502.4258851397858</v>
      </c>
      <c r="C173">
        <v>1693.3219041922832</v>
      </c>
      <c r="D173">
        <f t="shared" si="4"/>
        <v>-1.0290039379769951</v>
      </c>
      <c r="E173">
        <f t="shared" si="7"/>
        <v>2.6699682857006337</v>
      </c>
      <c r="F173">
        <f t="shared" si="5"/>
        <v>0.20468949377548362</v>
      </c>
      <c r="G173">
        <v>1.0382594779684486E-2</v>
      </c>
      <c r="H173">
        <v>9.5025019361649182E-3</v>
      </c>
      <c r="I173">
        <f t="shared" si="6"/>
        <v>-6.4029211496333156</v>
      </c>
    </row>
    <row r="174" spans="1:9">
      <c r="A174">
        <v>45</v>
      </c>
      <c r="B174">
        <v>2503.4283695953964</v>
      </c>
      <c r="C174">
        <v>1694.6229529105487</v>
      </c>
      <c r="D174">
        <f t="shared" si="4"/>
        <v>1.0024844556105563</v>
      </c>
      <c r="E174">
        <f t="shared" si="7"/>
        <v>1.3010487182655197</v>
      </c>
      <c r="F174">
        <f t="shared" si="5"/>
        <v>6.7442571276028623E-2</v>
      </c>
      <c r="G174">
        <v>1.0070462157144426E-2</v>
      </c>
      <c r="H174">
        <v>9.1500411237823032E-3</v>
      </c>
      <c r="I174">
        <f t="shared" si="6"/>
        <v>-5.9082787856031658</v>
      </c>
    </row>
    <row r="175" spans="1:9">
      <c r="A175">
        <v>46</v>
      </c>
      <c r="B175">
        <v>2505.6095916274435</v>
      </c>
      <c r="C175">
        <v>1695.5475700979421</v>
      </c>
      <c r="D175">
        <f t="shared" si="4"/>
        <v>2.181222032047117</v>
      </c>
      <c r="E175">
        <f t="shared" si="7"/>
        <v>0.92461718739332355</v>
      </c>
      <c r="F175">
        <f t="shared" si="5"/>
        <v>0.14031616240777237</v>
      </c>
      <c r="G175">
        <v>9.8574751263751995E-3</v>
      </c>
      <c r="H175">
        <v>8.1411674091784129E-3</v>
      </c>
      <c r="I175">
        <f t="shared" si="6"/>
        <v>-3.8250853120635724</v>
      </c>
    </row>
    <row r="176" spans="1:9">
      <c r="A176">
        <v>47</v>
      </c>
      <c r="B176">
        <v>2509.2132866446541</v>
      </c>
      <c r="C176">
        <v>1695.4136126216601</v>
      </c>
      <c r="D176">
        <f t="shared" si="4"/>
        <v>3.6036950172106117</v>
      </c>
      <c r="E176">
        <f t="shared" si="7"/>
        <v>-0.13395747628192112</v>
      </c>
      <c r="F176">
        <f t="shared" si="5"/>
        <v>0.32511405956301037</v>
      </c>
      <c r="G176">
        <v>1.0384448987983377E-2</v>
      </c>
      <c r="H176">
        <v>9.2006460615902414E-3</v>
      </c>
      <c r="I176">
        <f t="shared" si="6"/>
        <v>-5.8055612292178163</v>
      </c>
    </row>
    <row r="177" spans="1:9">
      <c r="A177">
        <v>48</v>
      </c>
      <c r="B177">
        <v>2511.1437647410326</v>
      </c>
      <c r="C177">
        <v>1694.9522583840471</v>
      </c>
      <c r="D177">
        <f t="shared" si="4"/>
        <v>1.9304780963784651</v>
      </c>
      <c r="E177">
        <f t="shared" si="7"/>
        <v>-0.46135423761302263</v>
      </c>
      <c r="F177">
        <f t="shared" si="5"/>
        <v>9.8489835329012898E-2</v>
      </c>
      <c r="G177">
        <v>1.0034141036604596E-2</v>
      </c>
      <c r="H177">
        <v>8.4583571472011312E-3</v>
      </c>
      <c r="I177">
        <f t="shared" si="6"/>
        <v>-4.3312506345388764</v>
      </c>
    </row>
    <row r="178" spans="1:9">
      <c r="I178">
        <f>SUM(I130:I177)</f>
        <v>-415.0515303378458</v>
      </c>
    </row>
    <row r="182" spans="1:9">
      <c r="A182" t="s">
        <v>23</v>
      </c>
    </row>
    <row r="184" spans="1:9">
      <c r="A184" t="s">
        <v>25</v>
      </c>
      <c r="B184" t="s">
        <v>14</v>
      </c>
      <c r="C184" t="s">
        <v>13</v>
      </c>
      <c r="D184" t="s">
        <v>15</v>
      </c>
      <c r="E184" t="s">
        <v>16</v>
      </c>
      <c r="F184" t="s">
        <v>17</v>
      </c>
      <c r="G184" s="1" t="s">
        <v>18</v>
      </c>
      <c r="H184" s="1" t="s">
        <v>19</v>
      </c>
      <c r="I184" s="1" t="s">
        <v>4</v>
      </c>
    </row>
    <row r="185" spans="1:9">
      <c r="A185">
        <v>0</v>
      </c>
      <c r="B185">
        <f>1000+100*$B$1+10*$B$2+$B$3</f>
        <v>2736</v>
      </c>
      <c r="C185">
        <f>1000+100*$C$1+10*$C$2+$C$3</f>
        <v>1431</v>
      </c>
    </row>
    <row r="186" spans="1:9">
      <c r="A186">
        <v>1</v>
      </c>
      <c r="B186">
        <v>2726.2619590352306</v>
      </c>
      <c r="C186">
        <v>1446.1831222694818</v>
      </c>
      <c r="D186">
        <f>B186-B185</f>
        <v>-9.738040964769425</v>
      </c>
      <c r="E186">
        <f>C186-C185</f>
        <v>15.183122269481828</v>
      </c>
      <c r="F186">
        <f>$A$1/1000*(E186^2+D186^2)</f>
        <v>8.1339160920390619</v>
      </c>
      <c r="G186">
        <v>1.0289403206337895E-2</v>
      </c>
      <c r="H186">
        <v>8.9491386763048998E-3</v>
      </c>
      <c r="I186">
        <f>G186*C186-H186*B186-F186</f>
        <v>-17.651251176148655</v>
      </c>
    </row>
    <row r="187" spans="1:9">
      <c r="A187">
        <v>2</v>
      </c>
      <c r="B187">
        <v>2715.0893410240183</v>
      </c>
      <c r="C187">
        <v>1460.6779438593392</v>
      </c>
      <c r="D187">
        <f t="shared" ref="D187:D233" si="8">B187-B186</f>
        <v>-11.172618011212307</v>
      </c>
      <c r="E187">
        <f t="shared" ref="E187:E233" si="9">C187-C186</f>
        <v>14.494821589857338</v>
      </c>
      <c r="F187">
        <f t="shared" ref="F187:F233" si="10">$A$1/1000*(E187^2+D187^2)</f>
        <v>8.3731811536565015</v>
      </c>
      <c r="G187">
        <v>1.0399688921030466E-2</v>
      </c>
      <c r="H187">
        <v>8.9737326564610625E-3</v>
      </c>
      <c r="I187">
        <f t="shared" ref="I187:I233" si="11">G187*C187-H187*B187-F187</f>
        <v>-17.547070808465548</v>
      </c>
    </row>
    <row r="188" spans="1:9">
      <c r="A188">
        <v>3</v>
      </c>
      <c r="B188">
        <v>2704.6353256717439</v>
      </c>
      <c r="C188">
        <v>1474.9111965966206</v>
      </c>
      <c r="D188">
        <f t="shared" si="8"/>
        <v>-10.454015352274382</v>
      </c>
      <c r="E188">
        <f t="shared" si="9"/>
        <v>14.233252737281418</v>
      </c>
      <c r="F188">
        <f t="shared" si="10"/>
        <v>7.7967980117229381</v>
      </c>
      <c r="G188">
        <v>9.971695759041093E-3</v>
      </c>
      <c r="H188">
        <v>8.9247571410726555E-3</v>
      </c>
      <c r="I188">
        <f t="shared" si="11"/>
        <v>-17.227645724444457</v>
      </c>
    </row>
    <row r="189" spans="1:9">
      <c r="A189">
        <v>4</v>
      </c>
      <c r="B189">
        <v>2695.3401907208263</v>
      </c>
      <c r="C189">
        <v>1487.7493668664126</v>
      </c>
      <c r="D189">
        <f t="shared" si="8"/>
        <v>-9.2951349509175998</v>
      </c>
      <c r="E189">
        <f t="shared" si="9"/>
        <v>12.838170269792045</v>
      </c>
      <c r="F189">
        <f t="shared" si="10"/>
        <v>6.2804537407985563</v>
      </c>
      <c r="G189">
        <v>1.0090622203653036E-2</v>
      </c>
      <c r="H189">
        <v>9.9932700081231396E-3</v>
      </c>
      <c r="I189">
        <f t="shared" si="11"/>
        <v>-18.203399235644923</v>
      </c>
    </row>
    <row r="190" spans="1:9">
      <c r="A190">
        <v>5</v>
      </c>
      <c r="B190">
        <v>2687.0690662504712</v>
      </c>
      <c r="C190">
        <v>1498.6521727717995</v>
      </c>
      <c r="D190">
        <f t="shared" si="8"/>
        <v>-8.2711244703550619</v>
      </c>
      <c r="E190">
        <f t="shared" si="9"/>
        <v>10.902805905386913</v>
      </c>
      <c r="F190">
        <f t="shared" si="10"/>
        <v>4.6820669153661516</v>
      </c>
      <c r="G190">
        <v>1.0287376796588012E-2</v>
      </c>
      <c r="H190">
        <v>7.6890265256115359E-3</v>
      </c>
      <c r="I190">
        <f t="shared" si="11"/>
        <v>-9.9258126535874283</v>
      </c>
    </row>
    <row r="191" spans="1:9">
      <c r="A191">
        <v>6</v>
      </c>
      <c r="B191">
        <v>2679.267109098063</v>
      </c>
      <c r="C191">
        <v>1507.6913456618822</v>
      </c>
      <c r="D191">
        <f t="shared" si="8"/>
        <v>-7.8019571524082494</v>
      </c>
      <c r="E191">
        <f t="shared" si="9"/>
        <v>9.039172890082682</v>
      </c>
      <c r="F191">
        <f t="shared" si="10"/>
        <v>3.5644295486204989</v>
      </c>
      <c r="G191">
        <v>9.9418202547085568E-3</v>
      </c>
      <c r="H191">
        <v>9.8688159530837156E-3</v>
      </c>
      <c r="I191">
        <f t="shared" si="11"/>
        <v>-15.016427179309849</v>
      </c>
    </row>
    <row r="192" spans="1:9">
      <c r="A192">
        <v>7</v>
      </c>
      <c r="B192">
        <v>2671.5525798732397</v>
      </c>
      <c r="C192">
        <v>1517.5367175408855</v>
      </c>
      <c r="D192">
        <f t="shared" si="8"/>
        <v>-7.7145292248233091</v>
      </c>
      <c r="E192">
        <f t="shared" si="9"/>
        <v>9.8453718790033236</v>
      </c>
      <c r="F192">
        <f t="shared" si="10"/>
        <v>3.9111327149130588</v>
      </c>
      <c r="G192">
        <v>1.0173020886710389E-2</v>
      </c>
      <c r="H192">
        <v>8.98972347802004E-3</v>
      </c>
      <c r="I192">
        <f t="shared" si="11"/>
        <v>-12.489718941071176</v>
      </c>
    </row>
    <row r="193" spans="1:9">
      <c r="A193">
        <v>8</v>
      </c>
      <c r="B193">
        <v>2664.5730189458295</v>
      </c>
      <c r="C193">
        <v>1528.8626383317405</v>
      </c>
      <c r="D193">
        <f t="shared" si="8"/>
        <v>-6.979560927410148</v>
      </c>
      <c r="E193">
        <f t="shared" si="9"/>
        <v>11.32592079085498</v>
      </c>
      <c r="F193">
        <f t="shared" si="10"/>
        <v>4.4247688125037872</v>
      </c>
      <c r="G193">
        <v>1.0362042941507903E-2</v>
      </c>
      <c r="H193">
        <v>9.8824950828135458E-3</v>
      </c>
      <c r="I193">
        <f t="shared" si="11"/>
        <v>-14.915258259973029</v>
      </c>
    </row>
    <row r="194" spans="1:9">
      <c r="A194">
        <v>9</v>
      </c>
      <c r="B194">
        <v>2657.1344866770578</v>
      </c>
      <c r="C194">
        <v>1541.7188375679334</v>
      </c>
      <c r="D194">
        <f t="shared" si="8"/>
        <v>-7.4385322687717235</v>
      </c>
      <c r="E194">
        <f t="shared" si="9"/>
        <v>12.856199236192879</v>
      </c>
      <c r="F194">
        <f t="shared" si="10"/>
        <v>5.5153405278561145</v>
      </c>
      <c r="G194">
        <v>1.0255717923331874E-2</v>
      </c>
      <c r="H194">
        <v>1.0094856847261477E-2</v>
      </c>
      <c r="I194">
        <f t="shared" si="11"/>
        <v>-16.527299279598786</v>
      </c>
    </row>
    <row r="195" spans="1:9">
      <c r="A195">
        <v>10</v>
      </c>
      <c r="B195">
        <v>2649.4481242266852</v>
      </c>
      <c r="C195">
        <v>1548.9114609485089</v>
      </c>
      <c r="D195">
        <f t="shared" si="8"/>
        <v>-7.6863624503725987</v>
      </c>
      <c r="E195">
        <f t="shared" si="9"/>
        <v>7.1926233805754691</v>
      </c>
      <c r="F195">
        <f t="shared" si="10"/>
        <v>2.770349970332469</v>
      </c>
      <c r="G195">
        <v>1.0051137438812823E-2</v>
      </c>
      <c r="H195">
        <v>9.4590319236549699E-3</v>
      </c>
      <c r="I195">
        <f t="shared" si="11"/>
        <v>-12.26324238291464</v>
      </c>
    </row>
    <row r="196" spans="1:9">
      <c r="A196">
        <v>11</v>
      </c>
      <c r="B196">
        <v>2642.2104843793559</v>
      </c>
      <c r="C196">
        <v>1556.8194367969083</v>
      </c>
      <c r="D196">
        <f t="shared" si="8"/>
        <v>-7.2376398473293193</v>
      </c>
      <c r="E196">
        <f t="shared" si="9"/>
        <v>7.9079758483994738</v>
      </c>
      <c r="F196">
        <f t="shared" si="10"/>
        <v>2.8729878144629639</v>
      </c>
      <c r="G196">
        <v>1.0266934127112354E-2</v>
      </c>
      <c r="H196">
        <v>9.149540869076522E-3</v>
      </c>
      <c r="I196">
        <f t="shared" si="11"/>
        <v>-11.064238020592342</v>
      </c>
    </row>
    <row r="197" spans="1:9">
      <c r="A197">
        <v>12</v>
      </c>
      <c r="B197">
        <v>2636.3624003395807</v>
      </c>
      <c r="C197">
        <v>1560.8305333422857</v>
      </c>
      <c r="D197">
        <f t="shared" si="8"/>
        <v>-5.8480840397751308</v>
      </c>
      <c r="E197">
        <f t="shared" si="9"/>
        <v>4.0110965453773133</v>
      </c>
      <c r="F197">
        <f t="shared" si="10"/>
        <v>1.2572245608152608</v>
      </c>
      <c r="G197">
        <v>1.0161874377337225E-2</v>
      </c>
      <c r="H197">
        <v>7.533386569113185E-3</v>
      </c>
      <c r="I197">
        <f t="shared" si="11"/>
        <v>-5.2569978547118863</v>
      </c>
    </row>
    <row r="198" spans="1:9">
      <c r="A198">
        <v>13</v>
      </c>
      <c r="B198">
        <v>2629.4661309277294</v>
      </c>
      <c r="C198">
        <v>1563.4693158273233</v>
      </c>
      <c r="D198">
        <f t="shared" si="8"/>
        <v>-6.8962694118513355</v>
      </c>
      <c r="E198">
        <f t="shared" si="9"/>
        <v>2.6387824850376091</v>
      </c>
      <c r="F198">
        <f t="shared" si="10"/>
        <v>1.3630426201044408</v>
      </c>
      <c r="G198">
        <v>1.0222659906755508E-2</v>
      </c>
      <c r="H198">
        <v>9.6280670852996724E-3</v>
      </c>
      <c r="I198">
        <f t="shared" si="11"/>
        <v>-10.69690383684955</v>
      </c>
    </row>
    <row r="199" spans="1:9">
      <c r="A199">
        <v>14</v>
      </c>
      <c r="B199">
        <v>2620.6289252571282</v>
      </c>
      <c r="C199">
        <v>1566.7013750830154</v>
      </c>
      <c r="D199">
        <f t="shared" si="8"/>
        <v>-8.837205670601179</v>
      </c>
      <c r="E199">
        <f t="shared" si="9"/>
        <v>3.2320592556920928</v>
      </c>
      <c r="F199">
        <f t="shared" si="10"/>
        <v>2.2135602774202638</v>
      </c>
      <c r="G199">
        <v>1.0045052839836595E-2</v>
      </c>
      <c r="H199">
        <v>8.3235026315895376E-3</v>
      </c>
      <c r="I199">
        <f t="shared" si="11"/>
        <v>-8.2887739362640911</v>
      </c>
    </row>
    <row r="200" spans="1:9">
      <c r="A200">
        <v>15</v>
      </c>
      <c r="B200">
        <v>2613.4212997364998</v>
      </c>
      <c r="C200">
        <v>1569.9466807007107</v>
      </c>
      <c r="D200">
        <f t="shared" si="8"/>
        <v>-7.2076255206284259</v>
      </c>
      <c r="E200">
        <f t="shared" si="9"/>
        <v>3.2453056176952941</v>
      </c>
      <c r="F200">
        <f t="shared" si="10"/>
        <v>1.5620468549464706</v>
      </c>
      <c r="G200">
        <v>1.0003079133668486E-2</v>
      </c>
      <c r="H200">
        <v>8.3087291253771296E-3</v>
      </c>
      <c r="I200">
        <f t="shared" si="11"/>
        <v>-7.5719556422586995</v>
      </c>
    </row>
    <row r="201" spans="1:9">
      <c r="A201">
        <v>16</v>
      </c>
      <c r="B201">
        <v>2606.9982795232272</v>
      </c>
      <c r="C201">
        <v>1573.8308265479086</v>
      </c>
      <c r="D201">
        <f t="shared" si="8"/>
        <v>-6.4230202132725935</v>
      </c>
      <c r="E201">
        <f t="shared" si="9"/>
        <v>3.8841458471979422</v>
      </c>
      <c r="F201">
        <f t="shared" si="10"/>
        <v>1.4085444405603333</v>
      </c>
      <c r="G201">
        <v>1.0150999566237908E-2</v>
      </c>
      <c r="H201">
        <v>9.6104102134287397E-3</v>
      </c>
      <c r="I201">
        <f t="shared" si="11"/>
        <v>-10.486911294861839</v>
      </c>
    </row>
    <row r="202" spans="1:9">
      <c r="A202">
        <v>17</v>
      </c>
      <c r="B202">
        <v>2600.4630816153976</v>
      </c>
      <c r="C202">
        <v>1577.4224133410316</v>
      </c>
      <c r="D202">
        <f t="shared" si="8"/>
        <v>-6.5351979078295699</v>
      </c>
      <c r="E202">
        <f t="shared" si="9"/>
        <v>3.5915867931230423</v>
      </c>
      <c r="F202">
        <f t="shared" si="10"/>
        <v>1.3902076846758962</v>
      </c>
      <c r="G202">
        <v>9.8497097605139521E-3</v>
      </c>
      <c r="H202">
        <v>7.9644570968413989E-3</v>
      </c>
      <c r="I202">
        <f t="shared" si="11"/>
        <v>-6.5643313889830708</v>
      </c>
    </row>
    <row r="203" spans="1:9">
      <c r="A203">
        <v>18</v>
      </c>
      <c r="B203">
        <v>2593.9959720432944</v>
      </c>
      <c r="C203">
        <v>1582.4804329104927</v>
      </c>
      <c r="D203">
        <f t="shared" si="8"/>
        <v>-6.4671095721032543</v>
      </c>
      <c r="E203">
        <f t="shared" si="9"/>
        <v>5.0580195694610666</v>
      </c>
      <c r="F203">
        <f t="shared" si="10"/>
        <v>1.6851767045660164</v>
      </c>
      <c r="G203">
        <v>1.0071944958005074E-2</v>
      </c>
      <c r="H203">
        <v>8.4304266133953011E-3</v>
      </c>
      <c r="I203">
        <f t="shared" si="11"/>
        <v>-7.6150135649254942</v>
      </c>
    </row>
    <row r="204" spans="1:9">
      <c r="A204">
        <v>19</v>
      </c>
      <c r="B204">
        <v>2588.6712084005608</v>
      </c>
      <c r="C204">
        <v>1588.974631212393</v>
      </c>
      <c r="D204">
        <f t="shared" si="8"/>
        <v>-5.3247636427336147</v>
      </c>
      <c r="E204">
        <f t="shared" si="9"/>
        <v>6.4941983019002691</v>
      </c>
      <c r="F204">
        <f t="shared" si="10"/>
        <v>1.7631929858845525</v>
      </c>
      <c r="G204">
        <v>1.0178909191293134E-2</v>
      </c>
      <c r="H204">
        <v>8.7800913348235615E-3</v>
      </c>
      <c r="I204">
        <f t="shared" si="11"/>
        <v>-8.3179341530901088</v>
      </c>
    </row>
    <row r="205" spans="1:9">
      <c r="A205">
        <v>20</v>
      </c>
      <c r="B205">
        <v>2583.6384425837173</v>
      </c>
      <c r="C205">
        <v>1595.5567503285206</v>
      </c>
      <c r="D205">
        <f t="shared" si="8"/>
        <v>-5.0327658168434937</v>
      </c>
      <c r="E205">
        <f t="shared" si="9"/>
        <v>6.5821191161276147</v>
      </c>
      <c r="F205">
        <f t="shared" si="10"/>
        <v>1.7163255956520231</v>
      </c>
      <c r="G205">
        <v>1.0326778063702758E-2</v>
      </c>
      <c r="H205">
        <v>9.5950643795985092E-3</v>
      </c>
      <c r="I205">
        <f t="shared" si="11"/>
        <v>-10.029542337162994</v>
      </c>
    </row>
    <row r="206" spans="1:9">
      <c r="A206">
        <v>21</v>
      </c>
      <c r="B206">
        <v>2579.1332672834237</v>
      </c>
      <c r="C206">
        <v>1602.6583950326174</v>
      </c>
      <c r="D206">
        <f t="shared" si="8"/>
        <v>-4.5051753002935584</v>
      </c>
      <c r="E206">
        <f t="shared" si="9"/>
        <v>7.1016447040967705</v>
      </c>
      <c r="F206">
        <f t="shared" si="10"/>
        <v>1.7682490497400218</v>
      </c>
      <c r="G206">
        <v>1.0358916652276607E-2</v>
      </c>
      <c r="H206">
        <v>1.0047027912152479E-2</v>
      </c>
      <c r="I206">
        <f t="shared" si="11"/>
        <v>-11.079068239083316</v>
      </c>
    </row>
    <row r="207" spans="1:9">
      <c r="A207">
        <v>22</v>
      </c>
      <c r="B207">
        <v>2574.9656268820404</v>
      </c>
      <c r="C207">
        <v>1610.2278263094377</v>
      </c>
      <c r="D207">
        <f t="shared" si="8"/>
        <v>-4.1676404013833235</v>
      </c>
      <c r="E207">
        <f t="shared" si="9"/>
        <v>7.5694312768202963</v>
      </c>
      <c r="F207">
        <f t="shared" si="10"/>
        <v>1.8666379092436973</v>
      </c>
      <c r="G207">
        <v>9.9121748129428252E-3</v>
      </c>
      <c r="H207">
        <v>8.9981195467049805E-3</v>
      </c>
      <c r="I207">
        <f t="shared" si="11"/>
        <v>-9.0756267455403457</v>
      </c>
    </row>
    <row r="208" spans="1:9">
      <c r="A208">
        <v>23</v>
      </c>
      <c r="B208">
        <v>2570.2440310509205</v>
      </c>
      <c r="C208">
        <v>1617.5742701900469</v>
      </c>
      <c r="D208">
        <f t="shared" si="8"/>
        <v>-4.7215958311198847</v>
      </c>
      <c r="E208">
        <f t="shared" si="9"/>
        <v>7.3464438806092858</v>
      </c>
      <c r="F208">
        <f t="shared" si="10"/>
        <v>1.9065926220847573</v>
      </c>
      <c r="G208">
        <v>9.9220811300548169E-3</v>
      </c>
      <c r="H208">
        <v>7.9952214706201195E-3</v>
      </c>
      <c r="I208">
        <f t="shared" si="11"/>
        <v>-6.4065597411614252</v>
      </c>
    </row>
    <row r="209" spans="1:9">
      <c r="A209">
        <v>24</v>
      </c>
      <c r="B209">
        <v>2566.0352549741033</v>
      </c>
      <c r="C209">
        <v>1624.9963355031207</v>
      </c>
      <c r="D209">
        <f t="shared" si="8"/>
        <v>-4.2087760768172302</v>
      </c>
      <c r="E209">
        <f t="shared" si="9"/>
        <v>7.4220653130737446</v>
      </c>
      <c r="F209">
        <f t="shared" si="10"/>
        <v>1.8200212394080375</v>
      </c>
      <c r="G209">
        <v>1.0217552831311502E-2</v>
      </c>
      <c r="H209">
        <v>8.0872567123674126E-3</v>
      </c>
      <c r="I209">
        <f t="shared" si="11"/>
        <v>-5.9687211706780534</v>
      </c>
    </row>
    <row r="210" spans="1:9">
      <c r="A210">
        <v>25</v>
      </c>
      <c r="B210">
        <v>2561.5543396139983</v>
      </c>
      <c r="C210">
        <v>1632.0843870416902</v>
      </c>
      <c r="D210">
        <f t="shared" si="8"/>
        <v>-4.4809153601049729</v>
      </c>
      <c r="E210">
        <f t="shared" si="9"/>
        <v>7.0880515385695162</v>
      </c>
      <c r="F210">
        <f t="shared" si="10"/>
        <v>1.7579769269460592</v>
      </c>
      <c r="G210">
        <v>1.0010435852413268E-2</v>
      </c>
      <c r="H210">
        <v>7.9235647590940646E-3</v>
      </c>
      <c r="I210">
        <f t="shared" si="11"/>
        <v>-5.7167425586099387</v>
      </c>
    </row>
    <row r="211" spans="1:9">
      <c r="A211">
        <v>26</v>
      </c>
      <c r="B211">
        <v>2555.4959807533314</v>
      </c>
      <c r="C211">
        <v>1639.0600729301016</v>
      </c>
      <c r="D211">
        <f t="shared" si="8"/>
        <v>-6.0583588606668854</v>
      </c>
      <c r="E211">
        <f t="shared" si="9"/>
        <v>6.9756858884113626</v>
      </c>
      <c r="F211">
        <f t="shared" si="10"/>
        <v>2.13409764246006</v>
      </c>
      <c r="G211">
        <v>1.0195371509806891E-2</v>
      </c>
      <c r="H211">
        <v>7.5529060939573244E-3</v>
      </c>
      <c r="I211">
        <f t="shared" si="11"/>
        <v>-4.7246924381617825</v>
      </c>
    </row>
    <row r="212" spans="1:9">
      <c r="A212">
        <v>27</v>
      </c>
      <c r="B212">
        <v>2550.0108975024132</v>
      </c>
      <c r="C212">
        <v>1646.0209940299353</v>
      </c>
      <c r="D212">
        <f t="shared" si="8"/>
        <v>-5.485083250918251</v>
      </c>
      <c r="E212">
        <f t="shared" si="9"/>
        <v>6.9609210998337403</v>
      </c>
      <c r="F212">
        <f t="shared" si="10"/>
        <v>1.9635140206903625</v>
      </c>
      <c r="G212">
        <v>9.8089653244283811E-3</v>
      </c>
      <c r="H212">
        <v>1.0092721140753814E-2</v>
      </c>
      <c r="I212">
        <f t="shared" si="11"/>
        <v>-11.554300061344803</v>
      </c>
    </row>
    <row r="213" spans="1:9">
      <c r="A213">
        <v>28</v>
      </c>
      <c r="B213">
        <v>2545.1377498739212</v>
      </c>
      <c r="C213">
        <v>1652.0989281153286</v>
      </c>
      <c r="D213">
        <f t="shared" si="8"/>
        <v>-4.8731476284920063</v>
      </c>
      <c r="E213">
        <f t="shared" si="9"/>
        <v>6.0779340853932808</v>
      </c>
      <c r="F213">
        <f t="shared" si="10"/>
        <v>1.5172212638865681</v>
      </c>
      <c r="G213">
        <v>9.8802076678165263E-3</v>
      </c>
      <c r="H213">
        <v>9.9642126493454976E-3</v>
      </c>
      <c r="I213">
        <f t="shared" si="11"/>
        <v>-10.554434527950498</v>
      </c>
    </row>
    <row r="214" spans="1:9">
      <c r="A214">
        <v>29</v>
      </c>
      <c r="B214">
        <v>2539.2260049440792</v>
      </c>
      <c r="C214">
        <v>1657.7055047502258</v>
      </c>
      <c r="D214">
        <f t="shared" si="8"/>
        <v>-5.911744929841916</v>
      </c>
      <c r="E214">
        <f t="shared" si="9"/>
        <v>5.6065766348972375</v>
      </c>
      <c r="F214">
        <f t="shared" si="10"/>
        <v>1.6595607419621807</v>
      </c>
      <c r="G214">
        <v>1.0250272992369846E-2</v>
      </c>
      <c r="H214">
        <v>8.1219975497676053E-3</v>
      </c>
      <c r="I214">
        <f t="shared" si="11"/>
        <v>-5.2912141677801143</v>
      </c>
    </row>
    <row r="215" spans="1:9">
      <c r="A215">
        <v>30</v>
      </c>
      <c r="B215">
        <v>2533.4844463158706</v>
      </c>
      <c r="C215">
        <v>1663.4999441930231</v>
      </c>
      <c r="D215">
        <f t="shared" si="8"/>
        <v>-5.7415586282086224</v>
      </c>
      <c r="E215">
        <f t="shared" si="9"/>
        <v>5.7944394427972838</v>
      </c>
      <c r="F215">
        <f t="shared" si="10"/>
        <v>1.6635255984350446</v>
      </c>
      <c r="G215">
        <v>1.0338182760001246E-2</v>
      </c>
      <c r="H215">
        <v>9.4128189441341995E-3</v>
      </c>
      <c r="I215">
        <f t="shared" si="11"/>
        <v>-8.3131895450670683</v>
      </c>
    </row>
    <row r="216" spans="1:9">
      <c r="A216">
        <v>31</v>
      </c>
      <c r="B216">
        <v>2528.5209479592672</v>
      </c>
      <c r="C216">
        <v>1668.932175812939</v>
      </c>
      <c r="D216">
        <f t="shared" si="8"/>
        <v>-4.9634983566033952</v>
      </c>
      <c r="E216">
        <f t="shared" si="9"/>
        <v>5.4322316199159104</v>
      </c>
      <c r="F216">
        <f t="shared" si="10"/>
        <v>1.3536364077104712</v>
      </c>
      <c r="G216">
        <v>1.0037647340929903E-2</v>
      </c>
      <c r="H216">
        <v>9.8479940634909995E-3</v>
      </c>
      <c r="I216">
        <f t="shared" si="11"/>
        <v>-9.5023430758848662</v>
      </c>
    </row>
    <row r="217" spans="1:9">
      <c r="A217">
        <v>32</v>
      </c>
      <c r="B217">
        <v>2523.8190616173006</v>
      </c>
      <c r="C217">
        <v>1673.7341057646665</v>
      </c>
      <c r="D217">
        <f t="shared" si="8"/>
        <v>-4.7018863419666559</v>
      </c>
      <c r="E217">
        <f t="shared" si="9"/>
        <v>4.8019299517275158</v>
      </c>
      <c r="F217">
        <f t="shared" si="10"/>
        <v>1.1291566608517603</v>
      </c>
      <c r="G217">
        <v>1.0338859008876076E-2</v>
      </c>
      <c r="H217">
        <v>1.0036225093219534E-2</v>
      </c>
      <c r="I217">
        <f t="shared" si="11"/>
        <v>-9.1542719199529241</v>
      </c>
    </row>
    <row r="218" spans="1:9">
      <c r="A218">
        <v>33</v>
      </c>
      <c r="B218">
        <v>2519.802722656178</v>
      </c>
      <c r="C218">
        <v>1677.8589939520853</v>
      </c>
      <c r="D218">
        <f t="shared" si="8"/>
        <v>-4.0163389611225284</v>
      </c>
      <c r="E218">
        <f t="shared" si="9"/>
        <v>4.1248881874187191</v>
      </c>
      <c r="F218">
        <f t="shared" si="10"/>
        <v>0.82864203023343197</v>
      </c>
      <c r="G218">
        <v>1.000336218020104E-2</v>
      </c>
      <c r="H218">
        <v>9.4351417407091426E-3</v>
      </c>
      <c r="I218">
        <f t="shared" si="11"/>
        <v>-7.8191066733088235</v>
      </c>
    </row>
    <row r="219" spans="1:9">
      <c r="A219">
        <v>34</v>
      </c>
      <c r="B219">
        <v>2516.4409995970441</v>
      </c>
      <c r="C219">
        <v>1681.559222423158</v>
      </c>
      <c r="D219">
        <f t="shared" si="8"/>
        <v>-3.3617230591339649</v>
      </c>
      <c r="E219">
        <f t="shared" si="9"/>
        <v>3.7002284710727054</v>
      </c>
      <c r="F219">
        <f t="shared" si="10"/>
        <v>0.62482181661125191</v>
      </c>
      <c r="G219">
        <v>1.0108162638874801E-2</v>
      </c>
      <c r="H219">
        <v>8.0272360985759808E-3</v>
      </c>
      <c r="I219">
        <f t="shared" si="11"/>
        <v>-3.8274137413601426</v>
      </c>
    </row>
    <row r="220" spans="1:9">
      <c r="A220">
        <v>35</v>
      </c>
      <c r="B220">
        <v>2513.3022929886747</v>
      </c>
      <c r="C220">
        <v>1684.7609310198354</v>
      </c>
      <c r="D220">
        <f t="shared" si="8"/>
        <v>-3.1387066083693753</v>
      </c>
      <c r="E220">
        <f t="shared" si="9"/>
        <v>3.201708596677463</v>
      </c>
      <c r="F220">
        <f t="shared" si="10"/>
        <v>0.5025604277864989</v>
      </c>
      <c r="G220">
        <v>9.889471568767667E-3</v>
      </c>
      <c r="H220">
        <v>7.9571087665190488E-3</v>
      </c>
      <c r="I220">
        <f t="shared" si="11"/>
        <v>-3.8397848087479045</v>
      </c>
    </row>
    <row r="221" spans="1:9">
      <c r="A221">
        <v>36</v>
      </c>
      <c r="B221">
        <v>2510.6004565213825</v>
      </c>
      <c r="C221">
        <v>1687.0690438951467</v>
      </c>
      <c r="D221">
        <f t="shared" si="8"/>
        <v>-2.7018364672921962</v>
      </c>
      <c r="E221">
        <f t="shared" si="9"/>
        <v>2.3081128753112807</v>
      </c>
      <c r="F221">
        <f t="shared" si="10"/>
        <v>0.31568263352919207</v>
      </c>
      <c r="G221">
        <v>9.9486562781728131E-3</v>
      </c>
      <c r="H221">
        <v>9.7270388856656089E-3</v>
      </c>
      <c r="I221">
        <f t="shared" si="11"/>
        <v>-7.9523208652240562</v>
      </c>
    </row>
    <row r="222" spans="1:9">
      <c r="A222">
        <v>37</v>
      </c>
      <c r="B222">
        <v>2508.8002277834294</v>
      </c>
      <c r="C222">
        <v>1688.7891946242125</v>
      </c>
      <c r="D222">
        <f t="shared" si="8"/>
        <v>-1.8002287379531481</v>
      </c>
      <c r="E222">
        <f t="shared" si="9"/>
        <v>1.7201507290658355</v>
      </c>
      <c r="F222">
        <f t="shared" si="10"/>
        <v>0.15499355099145276</v>
      </c>
      <c r="G222">
        <v>9.8660672504762501E-3</v>
      </c>
      <c r="H222">
        <v>7.7425513819058198E-3</v>
      </c>
      <c r="I222">
        <f t="shared" si="11"/>
        <v>-2.917800455501574</v>
      </c>
    </row>
    <row r="223" spans="1:9">
      <c r="A223">
        <v>38</v>
      </c>
      <c r="B223">
        <v>2507.4454607214125</v>
      </c>
      <c r="C223">
        <v>1690.3889275245158</v>
      </c>
      <c r="D223">
        <f t="shared" si="8"/>
        <v>-1.3547670620168901</v>
      </c>
      <c r="E223">
        <f t="shared" si="9"/>
        <v>1.5997329003032519</v>
      </c>
      <c r="F223">
        <f t="shared" si="10"/>
        <v>0.10986347861596327</v>
      </c>
      <c r="G223">
        <v>1.0192278754335026E-2</v>
      </c>
      <c r="H223">
        <v>9.8610756911156113E-3</v>
      </c>
      <c r="I223">
        <f t="shared" si="11"/>
        <v>-7.6070578055627749</v>
      </c>
    </row>
    <row r="224" spans="1:9">
      <c r="A224">
        <v>39</v>
      </c>
      <c r="B224">
        <v>2505.9467824514882</v>
      </c>
      <c r="C224">
        <v>1691.4510731260759</v>
      </c>
      <c r="D224">
        <f t="shared" si="8"/>
        <v>-1.4986782699243122</v>
      </c>
      <c r="E224">
        <f t="shared" si="9"/>
        <v>1.0621456015601325</v>
      </c>
      <c r="F224">
        <f t="shared" si="10"/>
        <v>8.4354745891421626E-2</v>
      </c>
      <c r="G224">
        <v>1.00290241087922E-2</v>
      </c>
      <c r="H224">
        <v>8.8991405800912249E-3</v>
      </c>
      <c r="I224">
        <f t="shared" si="11"/>
        <v>-5.4215238579306417</v>
      </c>
    </row>
    <row r="225" spans="1:9">
      <c r="A225">
        <v>40</v>
      </c>
      <c r="B225">
        <v>2504.8548601788566</v>
      </c>
      <c r="C225">
        <v>1691.9427305305953</v>
      </c>
      <c r="D225">
        <f t="shared" si="8"/>
        <v>-1.0919222726315638</v>
      </c>
      <c r="E225">
        <f t="shared" si="9"/>
        <v>0.4916574045194011</v>
      </c>
      <c r="F225">
        <f t="shared" si="10"/>
        <v>3.5850531322190834E-2</v>
      </c>
      <c r="G225">
        <v>1.0008196470517757E-2</v>
      </c>
      <c r="H225">
        <v>8.4557295932228341E-3</v>
      </c>
      <c r="I225">
        <f t="shared" si="11"/>
        <v>-4.2829306352501115</v>
      </c>
    </row>
    <row r="226" spans="1:9">
      <c r="A226">
        <v>41</v>
      </c>
      <c r="B226">
        <v>2504.2740804309665</v>
      </c>
      <c r="C226">
        <v>1692.1239169496673</v>
      </c>
      <c r="D226">
        <f t="shared" si="8"/>
        <v>-0.58077974789011932</v>
      </c>
      <c r="E226">
        <f t="shared" si="9"/>
        <v>0.18118641907199162</v>
      </c>
      <c r="F226">
        <f t="shared" si="10"/>
        <v>9.2533408503860503E-3</v>
      </c>
      <c r="G226">
        <v>1.035807999193579E-2</v>
      </c>
      <c r="H226">
        <v>7.6472732961863615E-3</v>
      </c>
      <c r="I226">
        <f t="shared" si="11"/>
        <v>-1.6329667544294046</v>
      </c>
    </row>
    <row r="227" spans="1:9">
      <c r="A227">
        <v>42</v>
      </c>
      <c r="B227">
        <v>2503.402896792426</v>
      </c>
      <c r="C227">
        <v>1692.2011227767011</v>
      </c>
      <c r="D227">
        <f t="shared" si="8"/>
        <v>-0.87118363854051495</v>
      </c>
      <c r="E227">
        <f t="shared" si="9"/>
        <v>7.7205827033822061E-2</v>
      </c>
      <c r="F227">
        <f t="shared" si="10"/>
        <v>1.9123041794716678E-2</v>
      </c>
      <c r="G227">
        <v>1.0250424464815493E-2</v>
      </c>
      <c r="H227">
        <v>7.5222890041872336E-3</v>
      </c>
      <c r="I227">
        <f t="shared" si="11"/>
        <v>-1.5046633370883056</v>
      </c>
    </row>
    <row r="228" spans="1:9">
      <c r="A228">
        <v>43</v>
      </c>
      <c r="B228">
        <v>2502.673020142438</v>
      </c>
      <c r="C228">
        <v>1692.1528742339628</v>
      </c>
      <c r="D228">
        <f t="shared" si="8"/>
        <v>-0.72987664998800028</v>
      </c>
      <c r="E228">
        <f t="shared" si="9"/>
        <v>-4.8248542738292599E-2</v>
      </c>
      <c r="F228">
        <f t="shared" si="10"/>
        <v>1.337619615185187E-2</v>
      </c>
      <c r="G228">
        <v>9.8839801540058017E-3</v>
      </c>
      <c r="H228">
        <v>7.7112933748454291E-3</v>
      </c>
      <c r="I228">
        <f t="shared" si="11"/>
        <v>-2.58701664930827</v>
      </c>
    </row>
    <row r="229" spans="1:9">
      <c r="A229">
        <v>44</v>
      </c>
      <c r="B229">
        <v>2502.099015076763</v>
      </c>
      <c r="C229">
        <v>1691.7345399553824</v>
      </c>
      <c r="D229">
        <f t="shared" si="8"/>
        <v>-0.57400506567500997</v>
      </c>
      <c r="E229">
        <f t="shared" si="9"/>
        <v>-0.4183342785804598</v>
      </c>
      <c r="F229">
        <f t="shared" si="10"/>
        <v>1.2612134601400158E-2</v>
      </c>
      <c r="G229">
        <v>1.0054448375503742E-2</v>
      </c>
      <c r="H229">
        <v>9.7077510271257484E-3</v>
      </c>
      <c r="I229">
        <f t="shared" si="11"/>
        <v>-7.2929088211452031</v>
      </c>
    </row>
    <row r="230" spans="1:9">
      <c r="A230">
        <v>45</v>
      </c>
      <c r="B230">
        <v>2501.2887940677465</v>
      </c>
      <c r="C230">
        <v>1691.1699688550366</v>
      </c>
      <c r="D230">
        <f t="shared" si="8"/>
        <v>-0.81022100901645899</v>
      </c>
      <c r="E230">
        <f t="shared" si="9"/>
        <v>-0.56457110034580182</v>
      </c>
      <c r="F230">
        <f t="shared" si="10"/>
        <v>2.4379965269932958E-2</v>
      </c>
      <c r="G230">
        <v>1.0113847091381366E-2</v>
      </c>
      <c r="H230">
        <v>8.5715129024682164E-3</v>
      </c>
      <c r="I230">
        <f t="shared" si="11"/>
        <v>-4.35997466588476</v>
      </c>
    </row>
    <row r="231" spans="1:9">
      <c r="A231">
        <v>46</v>
      </c>
      <c r="B231">
        <v>2501.0187501843825</v>
      </c>
      <c r="C231">
        <v>1691.0543606999961</v>
      </c>
      <c r="D231">
        <f t="shared" si="8"/>
        <v>-0.27004388336399643</v>
      </c>
      <c r="E231">
        <f t="shared" si="9"/>
        <v>-0.1156081550404906</v>
      </c>
      <c r="F231">
        <f t="shared" si="10"/>
        <v>2.1572236113543458E-3</v>
      </c>
      <c r="G231">
        <v>1.0028064846633033E-2</v>
      </c>
      <c r="H231">
        <v>8.8173517833078988E-3</v>
      </c>
      <c r="I231">
        <f t="shared" si="11"/>
        <v>-5.096516572354985</v>
      </c>
    </row>
    <row r="232" spans="1:9">
      <c r="A232">
        <v>47</v>
      </c>
      <c r="B232">
        <v>2500.9585501575625</v>
      </c>
      <c r="C232">
        <v>1690.8837783343245</v>
      </c>
      <c r="D232">
        <f t="shared" si="8"/>
        <v>-6.0200026819984487E-2</v>
      </c>
      <c r="E232">
        <f t="shared" si="9"/>
        <v>-0.17058236567163476</v>
      </c>
      <c r="F232">
        <f t="shared" si="10"/>
        <v>8.1805966768145428E-4</v>
      </c>
      <c r="G232">
        <v>1.008587736137485E-2</v>
      </c>
      <c r="H232">
        <v>9.2314220558532608E-3</v>
      </c>
      <c r="I232">
        <f t="shared" si="11"/>
        <v>-6.0341755597488653</v>
      </c>
    </row>
    <row r="233" spans="1:9">
      <c r="A233">
        <v>48</v>
      </c>
      <c r="B233">
        <v>2500.2806724687184</v>
      </c>
      <c r="C233">
        <v>1690.4853750627915</v>
      </c>
      <c r="D233">
        <f t="shared" si="8"/>
        <v>-0.67787768884409161</v>
      </c>
      <c r="E233">
        <f t="shared" si="9"/>
        <v>-0.39840327153297039</v>
      </c>
      <c r="F233">
        <f t="shared" si="10"/>
        <v>1.5456083195019522E-2</v>
      </c>
      <c r="G233">
        <v>1.0340812627105421E-2</v>
      </c>
      <c r="H233">
        <v>8.3104927257683561E-3</v>
      </c>
      <c r="I233">
        <f t="shared" si="11"/>
        <v>-3.3130279117391592</v>
      </c>
    </row>
    <row r="234" spans="1:9">
      <c r="I234">
        <f>SUM(I186:I233)</f>
        <v>-410.49008097665859</v>
      </c>
    </row>
    <row r="238" spans="1:9">
      <c r="A238" t="s">
        <v>24</v>
      </c>
    </row>
    <row r="240" spans="1:9">
      <c r="A240" t="s">
        <v>25</v>
      </c>
      <c r="B240" t="s">
        <v>14</v>
      </c>
      <c r="C240" t="s">
        <v>13</v>
      </c>
      <c r="D240" t="s">
        <v>15</v>
      </c>
      <c r="E240" t="s">
        <v>16</v>
      </c>
      <c r="F240" t="s">
        <v>17</v>
      </c>
      <c r="G240" s="1" t="s">
        <v>18</v>
      </c>
      <c r="H240" s="1" t="s">
        <v>19</v>
      </c>
      <c r="I240" s="1" t="s">
        <v>4</v>
      </c>
    </row>
    <row r="241" spans="1:9">
      <c r="A241">
        <v>0</v>
      </c>
      <c r="B241">
        <f>1000+100*$B$1+10*$B$2+$B$3</f>
        <v>2736</v>
      </c>
      <c r="C241">
        <f>1000+100*$C$1+10*$C$2+$C$3</f>
        <v>1431</v>
      </c>
    </row>
    <row r="242" spans="1:9">
      <c r="A242">
        <v>1</v>
      </c>
      <c r="B242">
        <v>2722.5815364505575</v>
      </c>
      <c r="C242">
        <v>1437.1443721957739</v>
      </c>
      <c r="D242">
        <f>B242-B241</f>
        <v>-13.418463549442549</v>
      </c>
      <c r="E242">
        <f>C242-C241</f>
        <v>6.1443721957739399</v>
      </c>
      <c r="F242">
        <f>$A$1/1000*(E242^2+D242^2)</f>
        <v>5.4452118426979554</v>
      </c>
      <c r="G242">
        <v>1.0201333297417188E-2</v>
      </c>
      <c r="H242">
        <v>7.9693636895480386E-3</v>
      </c>
      <c r="I242">
        <f>G242*C242-H242*B242-F242</f>
        <v>-12.481665543844468</v>
      </c>
    </row>
    <row r="243" spans="1:9">
      <c r="A243">
        <v>2</v>
      </c>
      <c r="B243">
        <v>2708.3620547832579</v>
      </c>
      <c r="C243">
        <v>1446.5960025437889</v>
      </c>
      <c r="D243">
        <f t="shared" ref="D243:D289" si="12">B243-B242</f>
        <v>-14.219481667299533</v>
      </c>
      <c r="E243">
        <f t="shared" ref="E243:E289" si="13">C243-C242</f>
        <v>9.4516303480149872</v>
      </c>
      <c r="F243">
        <f>$A$1/1000*(E243^2+D243^2)</f>
        <v>7.2881743780546362</v>
      </c>
      <c r="G243">
        <v>9.8087296906899327E-3</v>
      </c>
      <c r="H243">
        <v>7.6955302339026376E-3</v>
      </c>
      <c r="I243">
        <f t="shared" ref="I243:I289" si="14">G243*C243-H243*B243-F243</f>
        <v>-13.941187294409239</v>
      </c>
    </row>
    <row r="244" spans="1:9">
      <c r="A244">
        <v>3</v>
      </c>
      <c r="B244">
        <v>2699.2723525744905</v>
      </c>
      <c r="C244">
        <v>1458.726673947765</v>
      </c>
      <c r="D244">
        <f t="shared" si="12"/>
        <v>-9.0897022087674486</v>
      </c>
      <c r="E244">
        <f t="shared" si="13"/>
        <v>12.130671403976066</v>
      </c>
      <c r="F244">
        <f t="shared" ref="F243:F289" si="15">$A$1/1000*(E244^2+D244^2)</f>
        <v>5.744396873882863</v>
      </c>
      <c r="G244">
        <v>1.0119911425709683E-2</v>
      </c>
      <c r="H244">
        <v>9.9766412016361206E-3</v>
      </c>
      <c r="I244">
        <f t="shared" si="14"/>
        <v>-17.911883906343313</v>
      </c>
    </row>
    <row r="245" spans="1:9">
      <c r="A245">
        <v>4</v>
      </c>
      <c r="B245">
        <v>2690.4037283188818</v>
      </c>
      <c r="C245">
        <v>1472.3711430402277</v>
      </c>
      <c r="D245">
        <f t="shared" si="12"/>
        <v>-8.8686242556086654</v>
      </c>
      <c r="E245">
        <f t="shared" si="13"/>
        <v>13.644469092462714</v>
      </c>
      <c r="F245">
        <f t="shared" si="15"/>
        <v>6.6206008250585162</v>
      </c>
      <c r="G245">
        <v>9.9513319026452163E-3</v>
      </c>
      <c r="H245">
        <v>9.0086758982896222E-3</v>
      </c>
      <c r="I245">
        <f t="shared" si="14"/>
        <v>-16.205522120762947</v>
      </c>
    </row>
    <row r="246" spans="1:9">
      <c r="A246">
        <v>5</v>
      </c>
      <c r="B246">
        <v>2680.9884534232106</v>
      </c>
      <c r="C246">
        <v>1483.6867934817164</v>
      </c>
      <c r="D246">
        <f t="shared" si="12"/>
        <v>-9.4152748956712458</v>
      </c>
      <c r="E246">
        <f t="shared" si="13"/>
        <v>11.315650441488742</v>
      </c>
      <c r="F246">
        <f t="shared" si="15"/>
        <v>5.4172836568755391</v>
      </c>
      <c r="G246">
        <v>9.8352877581656378E-3</v>
      </c>
      <c r="H246">
        <v>8.615822553688578E-3</v>
      </c>
      <c r="I246">
        <f t="shared" si="14"/>
        <v>-13.923717883175144</v>
      </c>
    </row>
    <row r="247" spans="1:9">
      <c r="A247">
        <v>6</v>
      </c>
      <c r="B247">
        <v>2671.4859004341702</v>
      </c>
      <c r="C247">
        <v>1494.7104921138448</v>
      </c>
      <c r="D247">
        <f t="shared" si="12"/>
        <v>-9.5025529890403959</v>
      </c>
      <c r="E247">
        <f t="shared" si="13"/>
        <v>11.023698632128344</v>
      </c>
      <c r="F247">
        <f t="shared" si="15"/>
        <v>5.2955111210377224</v>
      </c>
      <c r="G247">
        <v>1.0081351489890996E-2</v>
      </c>
      <c r="H247">
        <v>9.9296598439242954E-3</v>
      </c>
      <c r="I247">
        <f t="shared" si="14"/>
        <v>-16.753755543561226</v>
      </c>
    </row>
    <row r="248" spans="1:9">
      <c r="A248">
        <v>7</v>
      </c>
      <c r="B248">
        <v>2662.8126193588114</v>
      </c>
      <c r="C248">
        <v>1502.7707888998052</v>
      </c>
      <c r="D248">
        <f t="shared" si="12"/>
        <v>-8.6732810753587728</v>
      </c>
      <c r="E248">
        <f t="shared" si="13"/>
        <v>8.0602967859604178</v>
      </c>
      <c r="F248">
        <f t="shared" si="15"/>
        <v>3.504854722248512</v>
      </c>
      <c r="G248">
        <v>9.8744905979719425E-3</v>
      </c>
      <c r="H248">
        <v>9.7929968356587904E-3</v>
      </c>
      <c r="I248">
        <f t="shared" si="14"/>
        <v>-14.74267425168364</v>
      </c>
    </row>
    <row r="249" spans="1:9">
      <c r="A249">
        <v>8</v>
      </c>
      <c r="B249">
        <v>2656.3655383158934</v>
      </c>
      <c r="C249">
        <v>1510.3538965419311</v>
      </c>
      <c r="D249">
        <f t="shared" si="12"/>
        <v>-6.4470810429179437</v>
      </c>
      <c r="E249">
        <f t="shared" si="13"/>
        <v>7.583107642125924</v>
      </c>
      <c r="F249">
        <f t="shared" si="15"/>
        <v>2.4767093871505126</v>
      </c>
      <c r="G249">
        <v>1.016348011445416E-2</v>
      </c>
      <c r="H249">
        <v>8.6978169172992077E-3</v>
      </c>
      <c r="I249">
        <f t="shared" si="14"/>
        <v>-10.230838711552831</v>
      </c>
    </row>
    <row r="250" spans="1:9">
      <c r="A250">
        <v>9</v>
      </c>
      <c r="B250">
        <v>2651.192497709892</v>
      </c>
      <c r="C250">
        <v>1516.3612152743556</v>
      </c>
      <c r="D250">
        <f t="shared" si="12"/>
        <v>-5.1730406060014502</v>
      </c>
      <c r="E250">
        <f t="shared" si="13"/>
        <v>6.0073187324244373</v>
      </c>
      <c r="F250">
        <f t="shared" si="15"/>
        <v>1.571205686606935</v>
      </c>
      <c r="G250">
        <v>1.0210283631091138E-2</v>
      </c>
      <c r="H250">
        <v>1.0008929047784269E-2</v>
      </c>
      <c r="I250">
        <f t="shared" si="14"/>
        <v>-12.624325193065987</v>
      </c>
    </row>
    <row r="251" spans="1:9">
      <c r="A251">
        <v>10</v>
      </c>
      <c r="B251">
        <v>2646.7716284761482</v>
      </c>
      <c r="C251">
        <v>1522.124785885557</v>
      </c>
      <c r="D251">
        <f t="shared" si="12"/>
        <v>-4.4208692337438151</v>
      </c>
      <c r="E251">
        <f t="shared" si="13"/>
        <v>5.7635706112014304</v>
      </c>
      <c r="F251">
        <f t="shared" si="15"/>
        <v>1.3190707743041863</v>
      </c>
      <c r="G251">
        <v>1.0236987748759327E-2</v>
      </c>
      <c r="H251">
        <v>8.2705061102148637E-3</v>
      </c>
      <c r="I251">
        <f t="shared" si="14"/>
        <v>-7.6272389147661537</v>
      </c>
    </row>
    <row r="252" spans="1:9">
      <c r="A252">
        <v>11</v>
      </c>
      <c r="B252">
        <v>2641.7182184908252</v>
      </c>
      <c r="C252">
        <v>1527.9883033281176</v>
      </c>
      <c r="D252">
        <f t="shared" si="12"/>
        <v>-5.0534099853230146</v>
      </c>
      <c r="E252">
        <f t="shared" si="13"/>
        <v>5.8635174425605783</v>
      </c>
      <c r="F252">
        <f t="shared" si="15"/>
        <v>1.4979447319743624</v>
      </c>
      <c r="G252">
        <v>1.0253093398014591E-2</v>
      </c>
      <c r="H252">
        <v>9.3961943812184943E-3</v>
      </c>
      <c r="I252">
        <f t="shared" si="14"/>
        <v>-10.653435828223344</v>
      </c>
    </row>
    <row r="253" spans="1:9">
      <c r="A253">
        <v>12</v>
      </c>
      <c r="B253">
        <v>2636.2703913346118</v>
      </c>
      <c r="C253">
        <v>1534.2727662143348</v>
      </c>
      <c r="D253">
        <f t="shared" si="12"/>
        <v>-5.4478271562134069</v>
      </c>
      <c r="E253">
        <f t="shared" si="13"/>
        <v>6.2844628862171703</v>
      </c>
      <c r="F253">
        <f t="shared" si="15"/>
        <v>1.7293323623054324</v>
      </c>
      <c r="G253">
        <v>1.0340740431258799E-2</v>
      </c>
      <c r="H253">
        <v>8.6389651392302317E-3</v>
      </c>
      <c r="I253">
        <f t="shared" si="14"/>
        <v>-8.6384639444581346</v>
      </c>
    </row>
    <row r="254" spans="1:9">
      <c r="A254">
        <v>13</v>
      </c>
      <c r="B254">
        <v>2632.3242095208029</v>
      </c>
      <c r="C254">
        <v>1538.6152772535111</v>
      </c>
      <c r="D254">
        <f t="shared" si="12"/>
        <v>-3.9461818138088347</v>
      </c>
      <c r="E254">
        <f t="shared" si="13"/>
        <v>4.3425110391763155</v>
      </c>
      <c r="F254">
        <f t="shared" si="15"/>
        <v>0.86074382582509379</v>
      </c>
      <c r="G254">
        <v>9.82442816664671E-3</v>
      </c>
      <c r="H254">
        <v>8.8870950424983601E-3</v>
      </c>
      <c r="I254">
        <f t="shared" si="14"/>
        <v>-9.1384439910235056</v>
      </c>
    </row>
    <row r="255" spans="1:9">
      <c r="A255">
        <v>14</v>
      </c>
      <c r="B255">
        <v>2627.1033951596696</v>
      </c>
      <c r="C255">
        <v>1542.52689393378</v>
      </c>
      <c r="D255">
        <f t="shared" si="12"/>
        <v>-5.2208143611333071</v>
      </c>
      <c r="E255">
        <f t="shared" si="13"/>
        <v>3.9116166802689349</v>
      </c>
      <c r="F255">
        <f t="shared" si="15"/>
        <v>1.0639411911693486</v>
      </c>
      <c r="G255">
        <v>9.9641968312506549E-3</v>
      </c>
      <c r="H255">
        <v>8.8063792699511999E-3</v>
      </c>
      <c r="I255">
        <f t="shared" si="14"/>
        <v>-8.8291684816679936</v>
      </c>
    </row>
    <row r="256" spans="1:9">
      <c r="A256">
        <v>15</v>
      </c>
      <c r="B256">
        <v>2623.0200530513498</v>
      </c>
      <c r="C256">
        <v>1546.7043604214477</v>
      </c>
      <c r="D256">
        <f t="shared" si="12"/>
        <v>-4.0833421083198118</v>
      </c>
      <c r="E256">
        <f t="shared" si="13"/>
        <v>4.1774664876677434</v>
      </c>
      <c r="F256">
        <f t="shared" si="15"/>
        <v>0.85312272572911896</v>
      </c>
      <c r="G256">
        <v>1.005614282975725E-2</v>
      </c>
      <c r="H256">
        <v>9.4163900698145796E-3</v>
      </c>
      <c r="I256">
        <f t="shared" si="14"/>
        <v>-9.998622742399947</v>
      </c>
    </row>
    <row r="257" spans="1:9">
      <c r="A257">
        <v>16</v>
      </c>
      <c r="B257">
        <v>2618.7666572831827</v>
      </c>
      <c r="C257">
        <v>1549.3688584940203</v>
      </c>
      <c r="D257">
        <f t="shared" si="12"/>
        <v>-4.2533957681671382</v>
      </c>
      <c r="E257">
        <f t="shared" si="13"/>
        <v>2.6644980725725418</v>
      </c>
      <c r="F257">
        <f t="shared" si="15"/>
        <v>0.62977313848512273</v>
      </c>
      <c r="G257">
        <v>1.03925397301058E-2</v>
      </c>
      <c r="H257">
        <v>1.0067903373654886E-2</v>
      </c>
      <c r="I257">
        <f t="shared" si="14"/>
        <v>-10.893385383673627</v>
      </c>
    </row>
    <row r="258" spans="1:9">
      <c r="A258">
        <v>17</v>
      </c>
      <c r="B258">
        <v>2614.8777351622593</v>
      </c>
      <c r="C258">
        <v>1552.9548696055945</v>
      </c>
      <c r="D258">
        <f t="shared" si="12"/>
        <v>-3.8889221209233256</v>
      </c>
      <c r="E258">
        <f t="shared" si="13"/>
        <v>3.5860111115741802</v>
      </c>
      <c r="F258">
        <f t="shared" si="15"/>
        <v>0.69957977387350656</v>
      </c>
      <c r="G258">
        <v>9.8152438881878006E-3</v>
      </c>
      <c r="H258">
        <v>8.8520010176822549E-3</v>
      </c>
      <c r="I258">
        <f t="shared" si="14"/>
        <v>-8.6038493541167007</v>
      </c>
    </row>
    <row r="259" spans="1:9">
      <c r="A259">
        <v>18</v>
      </c>
      <c r="B259">
        <v>2612.4007382935492</v>
      </c>
      <c r="C259">
        <v>1556.106863186762</v>
      </c>
      <c r="D259">
        <f t="shared" si="12"/>
        <v>-2.4769968687101027</v>
      </c>
      <c r="E259">
        <f t="shared" si="13"/>
        <v>3.1519935811675168</v>
      </c>
      <c r="F259">
        <f t="shared" si="15"/>
        <v>0.401764425583022</v>
      </c>
      <c r="G259">
        <v>9.8040287723783533E-3</v>
      </c>
      <c r="H259">
        <v>9.1811041856562272E-3</v>
      </c>
      <c r="I259">
        <f t="shared" si="14"/>
        <v>-9.1303713189629043</v>
      </c>
    </row>
    <row r="260" spans="1:9">
      <c r="A260">
        <v>19</v>
      </c>
      <c r="B260">
        <v>2610.0127956728529</v>
      </c>
      <c r="C260">
        <v>1559.3306328566694</v>
      </c>
      <c r="D260">
        <f t="shared" si="12"/>
        <v>-2.3879426206963217</v>
      </c>
      <c r="E260">
        <f t="shared" si="13"/>
        <v>3.2237696699073695</v>
      </c>
      <c r="F260">
        <f t="shared" si="15"/>
        <v>0.40237402110881715</v>
      </c>
      <c r="G260">
        <v>1.0311577362991672E-2</v>
      </c>
      <c r="H260">
        <v>7.6180483242115227E-3</v>
      </c>
      <c r="I260">
        <f t="shared" si="14"/>
        <v>-4.2064191701707161</v>
      </c>
    </row>
    <row r="261" spans="1:9">
      <c r="A261">
        <v>20</v>
      </c>
      <c r="B261">
        <v>2606.9861207722056</v>
      </c>
      <c r="C261">
        <v>1563.0378637984845</v>
      </c>
      <c r="D261">
        <f t="shared" si="12"/>
        <v>-3.0266749006473219</v>
      </c>
      <c r="E261">
        <f t="shared" si="13"/>
        <v>3.707230941815169</v>
      </c>
      <c r="F261">
        <f t="shared" si="15"/>
        <v>0.57260805525400649</v>
      </c>
      <c r="G261">
        <v>9.8807398010421262E-3</v>
      </c>
      <c r="H261">
        <v>7.7381850230685365E-3</v>
      </c>
      <c r="I261">
        <f t="shared" si="14"/>
        <v>-5.3019785789914842</v>
      </c>
    </row>
    <row r="262" spans="1:9">
      <c r="A262">
        <v>21</v>
      </c>
      <c r="B262">
        <v>2605.3012237785792</v>
      </c>
      <c r="C262">
        <v>1567.6613016208562</v>
      </c>
      <c r="D262">
        <f t="shared" si="12"/>
        <v>-1.6848969936263529</v>
      </c>
      <c r="E262">
        <f t="shared" si="13"/>
        <v>4.6234378223716703</v>
      </c>
      <c r="F262">
        <f t="shared" si="15"/>
        <v>0.60537637941170042</v>
      </c>
      <c r="G262">
        <v>1.0193836115018388E-2</v>
      </c>
      <c r="H262">
        <v>9.2756827128937843E-3</v>
      </c>
      <c r="I262">
        <f t="shared" si="14"/>
        <v>-8.7908415101162714</v>
      </c>
    </row>
    <row r="263" spans="1:9">
      <c r="A263">
        <v>22</v>
      </c>
      <c r="B263">
        <v>2603.966439698193</v>
      </c>
      <c r="C263">
        <v>1572.144819425062</v>
      </c>
      <c r="D263">
        <f t="shared" si="12"/>
        <v>-1.3347840803862709</v>
      </c>
      <c r="E263">
        <f t="shared" si="13"/>
        <v>4.4835178042058033</v>
      </c>
      <c r="F263">
        <f t="shared" si="15"/>
        <v>0.54708951104707626</v>
      </c>
      <c r="G263">
        <v>9.803585114052325E-3</v>
      </c>
      <c r="H263">
        <v>8.5993556058496963E-3</v>
      </c>
      <c r="I263">
        <f t="shared" si="14"/>
        <v>-7.5268673628601874</v>
      </c>
    </row>
    <row r="264" spans="1:9">
      <c r="A264">
        <v>23</v>
      </c>
      <c r="B264">
        <v>2601.8244813472029</v>
      </c>
      <c r="C264">
        <v>1578.1215935502842</v>
      </c>
      <c r="D264">
        <f t="shared" si="12"/>
        <v>-2.1419583509900804</v>
      </c>
      <c r="E264">
        <f t="shared" si="13"/>
        <v>5.976774125222164</v>
      </c>
      <c r="F264">
        <f t="shared" si="15"/>
        <v>1.0077453630325326</v>
      </c>
      <c r="G264">
        <v>1.0055011877443181E-2</v>
      </c>
      <c r="H264">
        <v>8.7696675158430194E-3</v>
      </c>
      <c r="I264">
        <f t="shared" si="14"/>
        <v>-7.9568496318305408</v>
      </c>
    </row>
    <row r="265" spans="1:9">
      <c r="A265">
        <v>24</v>
      </c>
      <c r="B265">
        <v>2599.3186418369246</v>
      </c>
      <c r="C265">
        <v>1584.5129582329769</v>
      </c>
      <c r="D265">
        <f t="shared" si="12"/>
        <v>-2.5058395102782924</v>
      </c>
      <c r="E265">
        <f t="shared" si="13"/>
        <v>6.3913646826927106</v>
      </c>
      <c r="F265">
        <f t="shared" si="15"/>
        <v>1.1782193539610861</v>
      </c>
      <c r="G265">
        <v>9.9846241875480041E-3</v>
      </c>
      <c r="H265">
        <v>8.601938773645991E-3</v>
      </c>
      <c r="I265">
        <f t="shared" si="14"/>
        <v>-7.7166327559827455</v>
      </c>
    </row>
    <row r="266" spans="1:9">
      <c r="A266">
        <v>25</v>
      </c>
      <c r="B266">
        <v>2596.2766472643984</v>
      </c>
      <c r="C266">
        <v>1591.18773900472</v>
      </c>
      <c r="D266">
        <f t="shared" si="12"/>
        <v>-3.0419945725261641</v>
      </c>
      <c r="E266">
        <f t="shared" si="13"/>
        <v>6.6747807717431442</v>
      </c>
      <c r="F266">
        <f t="shared" si="15"/>
        <v>1.3451607332527662</v>
      </c>
      <c r="G266">
        <v>1.0178720119306222E-2</v>
      </c>
      <c r="H266">
        <v>7.9849686681688608E-3</v>
      </c>
      <c r="I266">
        <f t="shared" si="14"/>
        <v>-5.8800937629567622</v>
      </c>
    </row>
    <row r="267" spans="1:9">
      <c r="A267">
        <v>26</v>
      </c>
      <c r="B267">
        <v>2593.1023710856898</v>
      </c>
      <c r="C267">
        <v>1597.6932826486191</v>
      </c>
      <c r="D267">
        <f t="shared" si="12"/>
        <v>-3.1742761787086238</v>
      </c>
      <c r="E267">
        <f t="shared" si="13"/>
        <v>6.5055436438990455</v>
      </c>
      <c r="F267">
        <f t="shared" si="15"/>
        <v>1.3099531840348073</v>
      </c>
      <c r="G267">
        <v>1.0149045179667438E-2</v>
      </c>
      <c r="H267">
        <v>9.9684059140590971E-3</v>
      </c>
      <c r="I267">
        <f t="shared" si="14"/>
        <v>-10.943988886874052</v>
      </c>
    </row>
    <row r="268" spans="1:9">
      <c r="A268">
        <v>27</v>
      </c>
      <c r="B268">
        <v>2588.7783757493876</v>
      </c>
      <c r="C268">
        <v>1604.2102283880333</v>
      </c>
      <c r="D268">
        <f t="shared" si="12"/>
        <v>-4.3239953363022323</v>
      </c>
      <c r="E268">
        <f t="shared" si="13"/>
        <v>6.5169457394142682</v>
      </c>
      <c r="F268">
        <f t="shared" si="15"/>
        <v>1.5291879359708311</v>
      </c>
      <c r="G268">
        <v>1.000233467063044E-2</v>
      </c>
      <c r="H268">
        <v>8.3981975912573725E-3</v>
      </c>
      <c r="I268">
        <f t="shared" si="14"/>
        <v>-7.22441266910291</v>
      </c>
    </row>
    <row r="269" spans="1:9">
      <c r="A269">
        <v>28</v>
      </c>
      <c r="B269">
        <v>2583.6551912411283</v>
      </c>
      <c r="C269">
        <v>1610.373437648153</v>
      </c>
      <c r="D269">
        <f t="shared" si="12"/>
        <v>-5.1231845082593281</v>
      </c>
      <c r="E269">
        <f t="shared" si="13"/>
        <v>6.1632092601196291</v>
      </c>
      <c r="F269">
        <f t="shared" si="15"/>
        <v>1.605804197242318</v>
      </c>
      <c r="G269">
        <v>1.0238809285796624E-2</v>
      </c>
      <c r="H269">
        <v>7.9069162626782975E-3</v>
      </c>
      <c r="I269">
        <f t="shared" si="14"/>
        <v>-5.5462429390278629</v>
      </c>
    </row>
    <row r="270" spans="1:9">
      <c r="A270">
        <v>29</v>
      </c>
      <c r="B270">
        <v>2578.7000339226188</v>
      </c>
      <c r="C270">
        <v>1615.8892140275823</v>
      </c>
      <c r="D270">
        <f t="shared" si="12"/>
        <v>-4.9551573185094639</v>
      </c>
      <c r="E270">
        <f t="shared" si="13"/>
        <v>5.515776379429326</v>
      </c>
      <c r="F270">
        <f t="shared" si="15"/>
        <v>1.3744343279762097</v>
      </c>
      <c r="G270">
        <v>1.0267666383864203E-2</v>
      </c>
      <c r="H270">
        <v>8.5416268341437108E-3</v>
      </c>
      <c r="I270">
        <f t="shared" si="14"/>
        <v>-6.8093163720171956</v>
      </c>
    </row>
    <row r="271" spans="1:9">
      <c r="A271">
        <v>30</v>
      </c>
      <c r="B271">
        <v>2573.6051108333604</v>
      </c>
      <c r="C271">
        <v>1620.3092380202056</v>
      </c>
      <c r="D271">
        <f t="shared" si="12"/>
        <v>-5.0949230892583728</v>
      </c>
      <c r="E271">
        <f t="shared" si="13"/>
        <v>4.420023992623328</v>
      </c>
      <c r="F271">
        <f t="shared" si="15"/>
        <v>1.1373713345205985</v>
      </c>
      <c r="G271">
        <v>9.8689136056550365E-3</v>
      </c>
      <c r="H271">
        <v>8.3222014533459211E-3</v>
      </c>
      <c r="I271">
        <f t="shared" si="14"/>
        <v>-6.564739643770328</v>
      </c>
    </row>
    <row r="272" spans="1:9">
      <c r="A272">
        <v>31</v>
      </c>
      <c r="B272">
        <v>2567.90083051891</v>
      </c>
      <c r="C272">
        <v>1624.2649722017954</v>
      </c>
      <c r="D272">
        <f t="shared" si="12"/>
        <v>-5.7042803144504433</v>
      </c>
      <c r="E272">
        <f t="shared" si="13"/>
        <v>3.9557341815898326</v>
      </c>
      <c r="F272">
        <f t="shared" si="15"/>
        <v>1.2046661705306259</v>
      </c>
      <c r="G272">
        <v>1.0030970244217185E-2</v>
      </c>
      <c r="H272">
        <v>9.8398263849037819E-3</v>
      </c>
      <c r="I272">
        <f t="shared" si="14"/>
        <v>-10.179410911606467</v>
      </c>
    </row>
    <row r="273" spans="1:9">
      <c r="A273">
        <v>32</v>
      </c>
      <c r="B273">
        <v>2562.7162675098452</v>
      </c>
      <c r="C273">
        <v>1627.9273120469393</v>
      </c>
      <c r="D273">
        <f t="shared" si="12"/>
        <v>-5.1845630090647319</v>
      </c>
      <c r="E273">
        <f t="shared" si="13"/>
        <v>3.6623398451438334</v>
      </c>
      <c r="F273">
        <f t="shared" si="15"/>
        <v>1.0073106684072628</v>
      </c>
      <c r="G273">
        <v>1.0316894558219655E-2</v>
      </c>
      <c r="H273">
        <v>7.9620510778678818E-3</v>
      </c>
      <c r="I273">
        <f t="shared" si="14"/>
        <v>-4.616634061569366</v>
      </c>
    </row>
    <row r="274" spans="1:9">
      <c r="A274">
        <v>33</v>
      </c>
      <c r="B274">
        <v>2557.8666163277439</v>
      </c>
      <c r="C274">
        <v>1630.7780810109509</v>
      </c>
      <c r="D274">
        <f t="shared" si="12"/>
        <v>-4.8496511821012973</v>
      </c>
      <c r="E274">
        <f t="shared" si="13"/>
        <v>2.8507689640116496</v>
      </c>
      <c r="F274">
        <f t="shared" si="15"/>
        <v>0.79115000685571413</v>
      </c>
      <c r="G274">
        <v>9.8468399977529597E-3</v>
      </c>
      <c r="H274">
        <v>9.5924657254910402E-3</v>
      </c>
      <c r="I274">
        <f t="shared" si="14"/>
        <v>-9.2693870187998915</v>
      </c>
    </row>
    <row r="275" spans="1:9">
      <c r="A275">
        <v>34</v>
      </c>
      <c r="B275">
        <v>2553.2165500739952</v>
      </c>
      <c r="C275">
        <v>1633.3465639909496</v>
      </c>
      <c r="D275">
        <f t="shared" si="12"/>
        <v>-4.6500662537487187</v>
      </c>
      <c r="E275">
        <f t="shared" si="13"/>
        <v>2.5684829799986346</v>
      </c>
      <c r="F275">
        <f t="shared" si="15"/>
        <v>0.7055055245698828</v>
      </c>
      <c r="G275">
        <v>9.8398422340116656E-3</v>
      </c>
      <c r="H275">
        <v>7.9714483279136224E-3</v>
      </c>
      <c r="I275">
        <f t="shared" si="14"/>
        <v>-4.9864668203226366</v>
      </c>
    </row>
    <row r="276" spans="1:9">
      <c r="A276">
        <v>35</v>
      </c>
      <c r="B276">
        <v>2548.7033830158889</v>
      </c>
      <c r="C276">
        <v>1635.6047443765456</v>
      </c>
      <c r="D276">
        <f t="shared" si="12"/>
        <v>-4.513167058106319</v>
      </c>
      <c r="E276">
        <f t="shared" si="13"/>
        <v>2.2581803855960061</v>
      </c>
      <c r="F276">
        <f t="shared" si="15"/>
        <v>0.63670138870666437</v>
      </c>
      <c r="G276">
        <v>9.8284270340709134E-3</v>
      </c>
      <c r="H276">
        <v>8.9320472442694226E-3</v>
      </c>
      <c r="I276">
        <f t="shared" si="14"/>
        <v>-7.3264185307488061</v>
      </c>
    </row>
    <row r="277" spans="1:9">
      <c r="A277">
        <v>36</v>
      </c>
      <c r="B277">
        <v>2544.7989509073577</v>
      </c>
      <c r="C277">
        <v>1637.8735242556602</v>
      </c>
      <c r="D277">
        <f t="shared" si="12"/>
        <v>-3.9044321085311822</v>
      </c>
      <c r="E277">
        <f t="shared" si="13"/>
        <v>2.2687798791146179</v>
      </c>
      <c r="F277">
        <f t="shared" si="15"/>
        <v>0.50979880575011494</v>
      </c>
      <c r="G277">
        <v>9.9731616298543106E-3</v>
      </c>
      <c r="H277">
        <v>7.7180344361895857E-3</v>
      </c>
      <c r="I277">
        <f t="shared" si="14"/>
        <v>-3.8158673553714304</v>
      </c>
    </row>
    <row r="278" spans="1:9">
      <c r="A278">
        <v>37</v>
      </c>
      <c r="B278">
        <v>2541.1143688724433</v>
      </c>
      <c r="C278">
        <v>1640.1316537689538</v>
      </c>
      <c r="D278">
        <f t="shared" si="12"/>
        <v>-3.684582034914456</v>
      </c>
      <c r="E278">
        <f t="shared" si="13"/>
        <v>2.2581295132936248</v>
      </c>
      <c r="F278">
        <f t="shared" si="15"/>
        <v>0.46688234177055143</v>
      </c>
      <c r="G278">
        <v>1.0127512961406033E-2</v>
      </c>
      <c r="H278">
        <v>8.6047690383646482E-3</v>
      </c>
      <c r="I278">
        <f t="shared" si="14"/>
        <v>-5.7221300040302854</v>
      </c>
    </row>
    <row r="279" spans="1:9">
      <c r="A279">
        <v>38</v>
      </c>
      <c r="B279">
        <v>2537.3018230782427</v>
      </c>
      <c r="C279">
        <v>1642.3378343503437</v>
      </c>
      <c r="D279">
        <f t="shared" si="12"/>
        <v>-3.8125457942005596</v>
      </c>
      <c r="E279">
        <f t="shared" si="13"/>
        <v>2.2061805813898445</v>
      </c>
      <c r="F279">
        <f t="shared" si="15"/>
        <v>0.48506845476445015</v>
      </c>
      <c r="G279">
        <v>9.9103423512123257E-3</v>
      </c>
      <c r="H279">
        <v>8.7532277946608273E-3</v>
      </c>
      <c r="I279">
        <f t="shared" si="14"/>
        <v>-6.4185191012159688</v>
      </c>
    </row>
    <row r="280" spans="1:9">
      <c r="A280">
        <v>39</v>
      </c>
      <c r="B280">
        <v>2533.8228420133937</v>
      </c>
      <c r="C280">
        <v>1643.9548112842688</v>
      </c>
      <c r="D280">
        <f t="shared" si="12"/>
        <v>-3.4789810648489947</v>
      </c>
      <c r="E280">
        <f t="shared" si="13"/>
        <v>1.6169769339251161</v>
      </c>
      <c r="F280">
        <f t="shared" si="15"/>
        <v>0.36794809136059287</v>
      </c>
      <c r="G280">
        <v>1.0323896825557526E-2</v>
      </c>
      <c r="H280">
        <v>7.899544864520219E-3</v>
      </c>
      <c r="I280">
        <f t="shared" si="14"/>
        <v>-3.4119754530138389</v>
      </c>
    </row>
    <row r="281" spans="1:9">
      <c r="A281">
        <v>40</v>
      </c>
      <c r="B281">
        <v>2530.7793769557798</v>
      </c>
      <c r="C281">
        <v>1645.542038354871</v>
      </c>
      <c r="D281">
        <f t="shared" si="12"/>
        <v>-3.0434650576139575</v>
      </c>
      <c r="E281">
        <f t="shared" si="13"/>
        <v>1.5872270706022391</v>
      </c>
      <c r="F281">
        <f t="shared" si="15"/>
        <v>0.29454923326424237</v>
      </c>
      <c r="G281">
        <v>9.9339471453493214E-3</v>
      </c>
      <c r="H281">
        <v>9.4505379913144456E-3</v>
      </c>
      <c r="I281">
        <f t="shared" si="14"/>
        <v>-7.8650482483522675</v>
      </c>
    </row>
    <row r="282" spans="1:9">
      <c r="A282">
        <v>41</v>
      </c>
      <c r="B282">
        <v>2527.6589827304319</v>
      </c>
      <c r="C282">
        <v>1646.956363915795</v>
      </c>
      <c r="D282">
        <f t="shared" si="12"/>
        <v>-3.120394225347809</v>
      </c>
      <c r="E282">
        <f t="shared" si="13"/>
        <v>1.4143255609239986</v>
      </c>
      <c r="F282">
        <f t="shared" si="15"/>
        <v>0.29342942284667345</v>
      </c>
      <c r="G282">
        <v>9.8496718860462632E-3</v>
      </c>
      <c r="H282">
        <v>9.3920200218875049E-3</v>
      </c>
      <c r="I282">
        <f t="shared" si="14"/>
        <v>-7.8112734019483083</v>
      </c>
    </row>
    <row r="283" spans="1:9">
      <c r="A283">
        <v>42</v>
      </c>
      <c r="B283">
        <v>2524.5176521171165</v>
      </c>
      <c r="C283">
        <v>1648.1058290397591</v>
      </c>
      <c r="D283">
        <f t="shared" si="12"/>
        <v>-3.1413306133154038</v>
      </c>
      <c r="E283">
        <f t="shared" si="13"/>
        <v>1.1494651239640916</v>
      </c>
      <c r="F283">
        <f t="shared" si="15"/>
        <v>0.27973070233405789</v>
      </c>
      <c r="G283">
        <v>1.0035388779563545E-2</v>
      </c>
      <c r="H283">
        <v>8.680507863303882E-3</v>
      </c>
      <c r="I283">
        <f t="shared" si="14"/>
        <v>-5.6544432883072719</v>
      </c>
    </row>
    <row r="284" spans="1:9">
      <c r="A284">
        <v>43</v>
      </c>
      <c r="B284">
        <v>2521.9571572219438</v>
      </c>
      <c r="C284">
        <v>1648.5161347709009</v>
      </c>
      <c r="D284">
        <f t="shared" si="12"/>
        <v>-2.5604948951727238</v>
      </c>
      <c r="E284">
        <f t="shared" si="13"/>
        <v>0.4103057311417615</v>
      </c>
      <c r="F284">
        <f t="shared" si="15"/>
        <v>0.16811212253033384</v>
      </c>
      <c r="G284">
        <v>1.0179218124495454E-2</v>
      </c>
      <c r="H284">
        <v>7.6956585483605308E-3</v>
      </c>
      <c r="I284">
        <f t="shared" si="14"/>
        <v>-2.7956279605212644</v>
      </c>
    </row>
    <row r="285" spans="1:9">
      <c r="A285">
        <v>44</v>
      </c>
      <c r="B285">
        <v>2519.8662913520293</v>
      </c>
      <c r="C285">
        <v>1648.5576697391894</v>
      </c>
      <c r="D285">
        <f t="shared" si="12"/>
        <v>-2.0908658699145235</v>
      </c>
      <c r="E285">
        <f t="shared" si="13"/>
        <v>4.1534968288488017E-2</v>
      </c>
      <c r="F285">
        <f t="shared" si="15"/>
        <v>0.10933613098910358</v>
      </c>
      <c r="G285">
        <v>1.0119018395114232E-2</v>
      </c>
      <c r="H285">
        <v>9.5332222954524776E-3</v>
      </c>
      <c r="I285">
        <f t="shared" si="14"/>
        <v>-7.4499962557679078</v>
      </c>
    </row>
    <row r="286" spans="1:9">
      <c r="A286">
        <v>45</v>
      </c>
      <c r="B286">
        <v>2517.8988040366676</v>
      </c>
      <c r="C286">
        <v>1648.6964165227046</v>
      </c>
      <c r="D286">
        <f t="shared" si="12"/>
        <v>-1.9674873153617227</v>
      </c>
      <c r="E286">
        <f t="shared" si="13"/>
        <v>0.13874678351521652</v>
      </c>
      <c r="F286">
        <f t="shared" si="15"/>
        <v>9.7256425151127437E-2</v>
      </c>
      <c r="G286">
        <v>9.9421666849135257E-3</v>
      </c>
      <c r="H286">
        <v>8.0671196698058022E-3</v>
      </c>
      <c r="I286">
        <f t="shared" si="14"/>
        <v>-4.0178328078874843</v>
      </c>
    </row>
    <row r="287" spans="1:9">
      <c r="A287">
        <v>46</v>
      </c>
      <c r="B287">
        <v>2516.1377911913264</v>
      </c>
      <c r="C287">
        <v>1648.8217922789615</v>
      </c>
      <c r="D287">
        <f t="shared" si="12"/>
        <v>-1.7610128453411562</v>
      </c>
      <c r="E287">
        <f t="shared" si="13"/>
        <v>0.12537575625697173</v>
      </c>
      <c r="F287">
        <f t="shared" si="15"/>
        <v>7.792213304283907E-2</v>
      </c>
      <c r="G287">
        <v>9.9954733416417023E-3</v>
      </c>
      <c r="H287">
        <v>1.0080290426118434E-2</v>
      </c>
      <c r="I287">
        <f t="shared" si="14"/>
        <v>-8.9605675505413025</v>
      </c>
    </row>
    <row r="288" spans="1:9">
      <c r="A288">
        <v>47</v>
      </c>
      <c r="B288">
        <v>2515.1177874084051</v>
      </c>
      <c r="C288">
        <v>1648.4881244533819</v>
      </c>
      <c r="D288">
        <f t="shared" si="12"/>
        <v>-1.0200037829213215</v>
      </c>
      <c r="E288">
        <f t="shared" si="13"/>
        <v>-0.33366782557959596</v>
      </c>
      <c r="F288">
        <f t="shared" si="15"/>
        <v>2.8793548375020551E-2</v>
      </c>
      <c r="G288">
        <v>1.0120452972091945E-2</v>
      </c>
      <c r="H288">
        <v>9.0411917725304099E-3</v>
      </c>
      <c r="I288">
        <f t="shared" si="14"/>
        <v>-6.0850092562542777</v>
      </c>
    </row>
    <row r="289" spans="1:9">
      <c r="A289">
        <v>48</v>
      </c>
      <c r="B289">
        <v>2514.8868346499435</v>
      </c>
      <c r="C289">
        <v>1648.2859235743276</v>
      </c>
      <c r="D289">
        <f t="shared" si="12"/>
        <v>-0.23095275846162622</v>
      </c>
      <c r="E289">
        <f t="shared" si="13"/>
        <v>-0.20220087905431683</v>
      </c>
      <c r="F289">
        <f t="shared" si="15"/>
        <v>2.3556093032843181E-3</v>
      </c>
      <c r="G289">
        <v>1.0053101949325344E-2</v>
      </c>
      <c r="H289">
        <v>9.1101209186064645E-3</v>
      </c>
      <c r="I289">
        <f t="shared" si="14"/>
        <v>-6.3428923382451332</v>
      </c>
    </row>
    <row r="290" spans="1:9">
      <c r="I290">
        <f>SUM(I242:I289)</f>
        <v>-409.52643405589617</v>
      </c>
    </row>
  </sheetData>
  <mergeCells count="2">
    <mergeCell ref="A5:B5"/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3</vt:lpstr>
      <vt:lpstr>Задача 3. Шок 1</vt:lpstr>
      <vt:lpstr>Задача 3. Шок 2</vt:lpstr>
      <vt:lpstr>Задача 3. Шок 3</vt:lpstr>
      <vt:lpstr>Задача 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2023-12-13T10:40:25Z</dcterms:created>
  <dcterms:modified xsi:type="dcterms:W3CDTF">2023-12-13T18:19:31Z</dcterms:modified>
</cp:coreProperties>
</file>