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олег\Desktop\Уроки\"/>
    </mc:Choice>
  </mc:AlternateContent>
  <xr:revisionPtr revIDLastSave="0" documentId="13_ncr:1_{FF03EAAB-80C2-4106-8625-91A28EC18EBD}" xr6:coauthVersionLast="37" xr6:coauthVersionMax="37" xr10:uidLastSave="{00000000-0000-0000-0000-000000000000}"/>
  <bookViews>
    <workbookView xWindow="0" yWindow="0" windowWidth="28800" windowHeight="12225" activeTab="8" xr2:uid="{00000000-000D-0000-FFFF-FFFF00000000}"/>
  </bookViews>
  <sheets>
    <sheet name="Data" sheetId="1" r:id="rId1"/>
    <sheet name="cat" sheetId="2" r:id="rId2"/>
    <sheet name="date_list" sheetId="8" r:id="rId3"/>
    <sheet name="Задание 1.1" sheetId="3" r:id="rId4"/>
    <sheet name="Задание 1.2" sheetId="4" r:id="rId5"/>
    <sheet name="Задание 1.3" sheetId="5" r:id="rId6"/>
    <sheet name="Задание 1.4" sheetId="6" r:id="rId7"/>
    <sheet name="Задание 1.5" sheetId="7" r:id="rId8"/>
    <sheet name="Задание 1.5 лист прогноза" sheetId="15" r:id="rId9"/>
  </sheets>
  <definedNames>
    <definedName name="_xlnm._FilterDatabase" localSheetId="0" hidden="1">Data!$A$1:$H$451</definedName>
  </definedNames>
  <calcPr calcId="179021"/>
  <pivotCaches>
    <pivotCache cacheId="0" r:id="rId10"/>
    <pivotCache cacheId="1" r:id="rId11"/>
  </pivotCaches>
  <extLst>
    <ext uri="GoogleSheetsCustomDataVersion1">
      <go:sheetsCustomData xmlns:go="http://customooxmlschemas.google.com/" r:id="rId12" roundtripDataSignature="AMtx7mhGatxENe8WyMtCR6FUDh0l4Bhdeg=="/>
    </ext>
  </extLst>
</workbook>
</file>

<file path=xl/calcChain.xml><?xml version="1.0" encoding="utf-8"?>
<calcChain xmlns="http://schemas.openxmlformats.org/spreadsheetml/2006/main">
  <c r="B4" i="3" l="1"/>
  <c r="B3" i="3"/>
  <c r="B2" i="3"/>
  <c r="B5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2" i="1"/>
  <c r="C47" i="15"/>
  <c r="C59" i="15"/>
  <c r="C71" i="15"/>
  <c r="H2" i="15"/>
  <c r="C68" i="15"/>
  <c r="C48" i="15"/>
  <c r="C60" i="15"/>
  <c r="C72" i="15"/>
  <c r="H3" i="15"/>
  <c r="H5" i="15"/>
  <c r="C49" i="15"/>
  <c r="C61" i="15"/>
  <c r="C73" i="15"/>
  <c r="H4" i="15"/>
  <c r="C55" i="15"/>
  <c r="C70" i="15"/>
  <c r="C50" i="15"/>
  <c r="C62" i="15"/>
  <c r="C74" i="15"/>
  <c r="C51" i="15"/>
  <c r="C63" i="15"/>
  <c r="H6" i="15"/>
  <c r="H7" i="15"/>
  <c r="C69" i="15"/>
  <c r="C52" i="15"/>
  <c r="C64" i="15"/>
  <c r="H8" i="15"/>
  <c r="C53" i="15"/>
  <c r="C65" i="15"/>
  <c r="C67" i="15"/>
  <c r="C58" i="15"/>
  <c r="C54" i="15"/>
  <c r="C66" i="15"/>
  <c r="C56" i="15"/>
  <c r="C57" i="15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2" i="1"/>
  <c r="D57" i="15"/>
  <c r="E65" i="15"/>
  <c r="E51" i="15"/>
  <c r="D73" i="15"/>
  <c r="D68" i="15"/>
  <c r="E70" i="15"/>
  <c r="E57" i="15"/>
  <c r="D65" i="15"/>
  <c r="D51" i="15"/>
  <c r="E73" i="15"/>
  <c r="E68" i="15"/>
  <c r="E69" i="15"/>
  <c r="D56" i="15"/>
  <c r="D53" i="15"/>
  <c r="E74" i="15"/>
  <c r="E61" i="15"/>
  <c r="D71" i="15"/>
  <c r="D48" i="15"/>
  <c r="E56" i="15"/>
  <c r="E53" i="15"/>
  <c r="D74" i="15"/>
  <c r="D61" i="15"/>
  <c r="E71" i="15"/>
  <c r="E55" i="15"/>
  <c r="D66" i="15"/>
  <c r="E64" i="15"/>
  <c r="E62" i="15"/>
  <c r="E49" i="15"/>
  <c r="D59" i="15"/>
  <c r="E58" i="15"/>
  <c r="E66" i="15"/>
  <c r="D64" i="15"/>
  <c r="D62" i="15"/>
  <c r="D49" i="15"/>
  <c r="E59" i="15"/>
  <c r="D63" i="15"/>
  <c r="E54" i="15"/>
  <c r="E52" i="15"/>
  <c r="E50" i="15"/>
  <c r="E72" i="15"/>
  <c r="E47" i="15"/>
  <c r="D54" i="15"/>
  <c r="D52" i="15"/>
  <c r="D50" i="15"/>
  <c r="D72" i="15"/>
  <c r="D47" i="15"/>
  <c r="E60" i="15"/>
  <c r="D58" i="15"/>
  <c r="D69" i="15"/>
  <c r="D70" i="15"/>
  <c r="D60" i="15"/>
  <c r="D67" i="15"/>
  <c r="E63" i="15"/>
  <c r="D55" i="15"/>
  <c r="E48" i="15"/>
  <c r="E67" i="15"/>
  <c r="B4" i="6" l="1"/>
  <c r="G2" i="1"/>
  <c r="C2" i="3"/>
  <c r="C3" i="3"/>
  <c r="C4" i="3"/>
  <c r="C5" i="3"/>
</calcChain>
</file>

<file path=xl/sharedStrings.xml><?xml version="1.0" encoding="utf-8"?>
<sst xmlns="http://schemas.openxmlformats.org/spreadsheetml/2006/main" count="213" uniqueCount="103">
  <si>
    <t>id_order</t>
  </si>
  <si>
    <t>Категория</t>
  </si>
  <si>
    <t>Дата</t>
  </si>
  <si>
    <t>Кол-во товаров</t>
  </si>
  <si>
    <t>Цена (за 1 ед.)</t>
  </si>
  <si>
    <t>category_id</t>
  </si>
  <si>
    <t>category</t>
  </si>
  <si>
    <t>сноуборд</t>
  </si>
  <si>
    <t>лыжи</t>
  </si>
  <si>
    <t>коньки</t>
  </si>
  <si>
    <t>ролики</t>
  </si>
  <si>
    <t>Выручка за январь</t>
  </si>
  <si>
    <t>Кол-во товаров за январь</t>
  </si>
  <si>
    <t>Суммарная выручка</t>
  </si>
  <si>
    <t>Название категории</t>
  </si>
  <si>
    <t>Задание 1.2</t>
  </si>
  <si>
    <t>Постройте динамику (по дням) доли товаров, цена на которые меньше 800 рублей (рассчитайте долю дешевых товаров среди всех товаров этого дня и этой категории).</t>
  </si>
  <si>
    <t>Можно воспользоваться сводной таблицей и формулами.</t>
  </si>
  <si>
    <t>Визуализируйте динамику этой доли по категориям.</t>
  </si>
  <si>
    <t>Произведите все необходимые вычисления и визуализации на листе «Задание 1.2».</t>
  </si>
  <si>
    <t>Названия строк</t>
  </si>
  <si>
    <t>Общий итог</t>
  </si>
  <si>
    <t>01.янв</t>
  </si>
  <si>
    <t>02.янв</t>
  </si>
  <si>
    <t>03.янв</t>
  </si>
  <si>
    <t>04.янв</t>
  </si>
  <si>
    <t>05.янв</t>
  </si>
  <si>
    <t>06.янв</t>
  </si>
  <si>
    <t>07.янв</t>
  </si>
  <si>
    <t>08.янв</t>
  </si>
  <si>
    <t>09.янв</t>
  </si>
  <si>
    <t>10.янв</t>
  </si>
  <si>
    <t>11.янв</t>
  </si>
  <si>
    <t>12.янв</t>
  </si>
  <si>
    <t>13.янв</t>
  </si>
  <si>
    <t>14.янв</t>
  </si>
  <si>
    <t>15.янв</t>
  </si>
  <si>
    <t>16.янв</t>
  </si>
  <si>
    <t>17.янв</t>
  </si>
  <si>
    <t>18.янв</t>
  </si>
  <si>
    <t>19.янв</t>
  </si>
  <si>
    <t>20.янв</t>
  </si>
  <si>
    <t>21.янв</t>
  </si>
  <si>
    <t>22.янв</t>
  </si>
  <si>
    <t>23.янв</t>
  </si>
  <si>
    <t>24.янв</t>
  </si>
  <si>
    <t>25.янв</t>
  </si>
  <si>
    <t>26.янв</t>
  </si>
  <si>
    <t>27.янв</t>
  </si>
  <si>
    <t>28.янв</t>
  </si>
  <si>
    <t>29.янв</t>
  </si>
  <si>
    <t>30.янв</t>
  </si>
  <si>
    <t>31.янв</t>
  </si>
  <si>
    <t>01.фев</t>
  </si>
  <si>
    <t>02.фев</t>
  </si>
  <si>
    <t>03.фев</t>
  </si>
  <si>
    <t>04.фев</t>
  </si>
  <si>
    <t>05.фев</t>
  </si>
  <si>
    <t>06.фев</t>
  </si>
  <si>
    <t>07.фев</t>
  </si>
  <si>
    <t>08.фев</t>
  </si>
  <si>
    <t>09.фев</t>
  </si>
  <si>
    <t>10.фев</t>
  </si>
  <si>
    <t>11.фев</t>
  </si>
  <si>
    <t>12.фев</t>
  </si>
  <si>
    <t>13.фев</t>
  </si>
  <si>
    <t>14.фев</t>
  </si>
  <si>
    <t>Названия столбцов</t>
  </si>
  <si>
    <t>flag</t>
  </si>
  <si>
    <t>Сумма по полю Кол-во товаров</t>
  </si>
  <si>
    <t>Выбор категории</t>
  </si>
  <si>
    <t>Задание 1.3</t>
  </si>
  <si>
    <t>В суммарной выручке на каждый день определите доли выручки каждой категории. Визуализируйте эту динамику. Найдите день, в который доля выручки от продажи роликов была наибольшей.</t>
  </si>
  <si>
    <t>Доли категорий рекомендуется определять с помощью средств сводной таблицы, а не с помощью формул.</t>
  </si>
  <si>
    <t>Произведите все необходимые вычисления и визуализации на листе «Задание 1.3».</t>
  </si>
  <si>
    <t>Задание 1.4</t>
  </si>
  <si>
    <t>Постройте калькулятор, который будет рассчитывать суммарную выручку для указанной категории вплоть до указанной даты.</t>
  </si>
  <si>
    <t>В качестве параметров калькулятора должны быть:</t>
  </si>
  <si>
    <t>Название категории (рекомендуется задать ячейку как список значений, основанный на листе cat).</t>
  </si>
  <si>
    <t>Дата, вплоть до которой должны быть просуммированы платежи.</t>
  </si>
  <si>
    <t>Внесите необходимые формулы в соответствующие ячейки на листе «Задание 1.4».</t>
  </si>
  <si>
    <t>Задание 1.1</t>
  </si>
  <si>
    <t>Посчитайте (с помощью формулы) сумму выручки и суммарное количество товаров по каждой категории за январь.</t>
  </si>
  <si>
    <t>Внесите необходимые формулы в соответствующие ячейки на листе «Задание 1.1».</t>
  </si>
  <si>
    <t>Сумма по полю Суммарная выручка</t>
  </si>
  <si>
    <t>Наибольшая доля выручки от продажи роликов - 11 января.</t>
  </si>
  <si>
    <t>Задача 1.5</t>
  </si>
  <si>
    <t>Постройте динамику суммарной выручки по дням и постройте прогноз на 1 месяц.</t>
  </si>
  <si>
    <t>Произведите все необходимые вычисления и визуализации на листе «Задание 1.5».</t>
  </si>
  <si>
    <t>Временная шкала</t>
  </si>
  <si>
    <t>Значения</t>
  </si>
  <si>
    <t>Прогноз</t>
  </si>
  <si>
    <t>Привязка низкой вероятности</t>
  </si>
  <si>
    <t>Привязка высокой вероятности</t>
  </si>
  <si>
    <t>Статистика</t>
  </si>
  <si>
    <t>Значение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</si>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</sst>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,##0\ &quot;₽&quot;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1"/>
      <color rgb="FF000000"/>
      <name val="Arial"/>
      <family val="2"/>
      <charset val="204"/>
      <scheme val="minor"/>
    </font>
    <font>
      <b/>
      <sz val="11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00"/>
        <bgColor rgb="FFFFFF00"/>
      </patternFill>
    </fill>
    <fill>
      <patternFill patternType="solid">
        <fgColor rgb="FFB3CEFA"/>
        <bgColor rgb="FFB3CEF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1" fillId="5" borderId="0" xfId="0" applyFont="1" applyFill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0" xfId="0" applyNumberFormat="1" applyFont="1" applyAlignment="1"/>
    <xf numFmtId="0" fontId="0" fillId="7" borderId="10" xfId="0" applyFont="1" applyFill="1" applyBorder="1" applyAlignment="1"/>
    <xf numFmtId="0" fontId="4" fillId="8" borderId="11" xfId="0" applyFont="1" applyFill="1" applyBorder="1" applyAlignment="1"/>
    <xf numFmtId="0" fontId="0" fillId="8" borderId="13" xfId="0" applyFont="1" applyFill="1" applyBorder="1" applyAlignment="1"/>
    <xf numFmtId="0" fontId="0" fillId="8" borderId="14" xfId="0" applyFont="1" applyFill="1" applyBorder="1" applyAlignment="1"/>
    <xf numFmtId="0" fontId="0" fillId="8" borderId="15" xfId="0" applyFont="1" applyFill="1" applyBorder="1" applyAlignment="1"/>
    <xf numFmtId="0" fontId="0" fillId="8" borderId="16" xfId="0" applyFont="1" applyFill="1" applyBorder="1" applyAlignment="1"/>
    <xf numFmtId="0" fontId="0" fillId="8" borderId="0" xfId="0" applyFont="1" applyFill="1" applyBorder="1" applyAlignment="1"/>
    <xf numFmtId="0" fontId="0" fillId="8" borderId="17" xfId="0" applyFont="1" applyFill="1" applyBorder="1" applyAlignment="1"/>
    <xf numFmtId="0" fontId="0" fillId="0" borderId="16" xfId="0" applyFont="1" applyBorder="1" applyAlignment="1">
      <alignment horizontal="left"/>
    </xf>
    <xf numFmtId="10" fontId="0" fillId="0" borderId="0" xfId="0" applyNumberFormat="1" applyFont="1" applyBorder="1" applyAlignment="1"/>
    <xf numFmtId="10" fontId="0" fillId="0" borderId="17" xfId="0" applyNumberFormat="1" applyFont="1" applyBorder="1" applyAlignment="1"/>
    <xf numFmtId="0" fontId="0" fillId="0" borderId="18" xfId="0" applyFont="1" applyBorder="1" applyAlignment="1">
      <alignment horizontal="left"/>
    </xf>
    <xf numFmtId="10" fontId="0" fillId="0" borderId="8" xfId="0" applyNumberFormat="1" applyFont="1" applyBorder="1" applyAlignment="1"/>
    <xf numFmtId="10" fontId="0" fillId="0" borderId="19" xfId="0" applyNumberFormat="1" applyFont="1" applyBorder="1" applyAlignment="1"/>
    <xf numFmtId="0" fontId="0" fillId="0" borderId="0" xfId="0" applyFont="1" applyBorder="1" applyAlignment="1"/>
    <xf numFmtId="0" fontId="0" fillId="8" borderId="18" xfId="0" applyFont="1" applyFill="1" applyBorder="1" applyAlignment="1">
      <alignment horizontal="left"/>
    </xf>
    <xf numFmtId="10" fontId="0" fillId="8" borderId="8" xfId="0" applyNumberFormat="1" applyFont="1" applyFill="1" applyBorder="1" applyAlignment="1"/>
    <xf numFmtId="10" fontId="0" fillId="8" borderId="19" xfId="0" applyNumberFormat="1" applyFont="1" applyFill="1" applyBorder="1" applyAlignment="1"/>
    <xf numFmtId="0" fontId="3" fillId="4" borderId="12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9" borderId="0" xfId="0" applyFont="1" applyFill="1" applyAlignment="1"/>
    <xf numFmtId="0" fontId="0" fillId="9" borderId="0" xfId="0" applyFont="1" applyFill="1" applyAlignment="1"/>
    <xf numFmtId="0" fontId="6" fillId="0" borderId="0" xfId="0" applyFont="1" applyFill="1" applyAlignment="1"/>
    <xf numFmtId="0" fontId="0" fillId="0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0" fontId="0" fillId="0" borderId="13" xfId="0" pivotButton="1" applyFont="1" applyBorder="1" applyAlignment="1"/>
    <xf numFmtId="0" fontId="0" fillId="0" borderId="14" xfId="0" pivotButton="1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pivotButton="1" applyFont="1" applyBorder="1" applyAlignment="1"/>
    <xf numFmtId="0" fontId="0" fillId="0" borderId="17" xfId="0" applyFont="1" applyBorder="1" applyAlignment="1"/>
    <xf numFmtId="10" fontId="0" fillId="0" borderId="10" xfId="0" applyNumberFormat="1" applyFont="1" applyBorder="1" applyAlignment="1"/>
    <xf numFmtId="14" fontId="0" fillId="0" borderId="0" xfId="0" applyNumberFormat="1" applyFont="1" applyAlignment="1"/>
    <xf numFmtId="14" fontId="0" fillId="6" borderId="23" xfId="0" applyNumberFormat="1" applyFont="1" applyFill="1" applyBorder="1" applyAlignment="1"/>
    <xf numFmtId="14" fontId="0" fillId="6" borderId="21" xfId="0" applyNumberFormat="1" applyFont="1" applyFill="1" applyBorder="1" applyAlignment="1"/>
    <xf numFmtId="14" fontId="0" fillId="6" borderId="22" xfId="0" applyNumberFormat="1" applyFont="1" applyFill="1" applyBorder="1" applyAlignment="1"/>
    <xf numFmtId="14" fontId="2" fillId="0" borderId="0" xfId="0" applyNumberFormat="1" applyFont="1" applyAlignment="1">
      <alignment horizontal="center" vertical="center"/>
    </xf>
    <xf numFmtId="164" fontId="2" fillId="6" borderId="6" xfId="0" applyNumberFormat="1" applyFont="1" applyFill="1" applyBorder="1" applyAlignment="1">
      <alignment horizontal="center" vertical="center"/>
    </xf>
    <xf numFmtId="0" fontId="3" fillId="6" borderId="10" xfId="0" applyFont="1" applyFill="1" applyBorder="1"/>
    <xf numFmtId="165" fontId="3" fillId="7" borderId="7" xfId="0" applyNumberFormat="1" applyFont="1" applyFill="1" applyBorder="1" applyAlignment="1">
      <alignment horizontal="center" vertical="center"/>
    </xf>
    <xf numFmtId="0" fontId="4" fillId="10" borderId="11" xfId="0" applyFont="1" applyFill="1" applyBorder="1" applyAlignment="1"/>
    <xf numFmtId="0" fontId="0" fillId="10" borderId="20" xfId="0" applyFont="1" applyFill="1" applyBorder="1" applyAlignment="1"/>
    <xf numFmtId="0" fontId="0" fillId="10" borderId="12" xfId="0" applyFont="1" applyFill="1" applyBorder="1" applyAlignmen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4" fontId="0" fillId="0" borderId="0" xfId="0" applyNumberFormat="1" applyFont="1" applyAlignment="1"/>
    <xf numFmtId="0" fontId="3" fillId="4" borderId="11" xfId="0" applyFont="1" applyFill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/>
    </xf>
    <xf numFmtId="165" fontId="3" fillId="0" borderId="18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4" formatCode="#,##0.00"/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4" tint="0.599993896298104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[ТЗ Excel повторное. Нигметов Олег.xlsx]Задание 1.2!Сводная таблица3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Динамика доли дешёвых товаров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'Задание 1.2'!$B$11:$B$12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'Задание 1.2'!$A$13:$A$58</c:f>
              <c:strCache>
                <c:ptCount val="45"/>
                <c:pt idx="0">
                  <c:v>01.янв</c:v>
                </c:pt>
                <c:pt idx="1">
                  <c:v>02.янв</c:v>
                </c:pt>
                <c:pt idx="2">
                  <c:v>03.янв</c:v>
                </c:pt>
                <c:pt idx="3">
                  <c:v>04.янв</c:v>
                </c:pt>
                <c:pt idx="4">
                  <c:v>05.янв</c:v>
                </c:pt>
                <c:pt idx="5">
                  <c:v>06.янв</c:v>
                </c:pt>
                <c:pt idx="6">
                  <c:v>07.янв</c:v>
                </c:pt>
                <c:pt idx="7">
                  <c:v>08.янв</c:v>
                </c:pt>
                <c:pt idx="8">
                  <c:v>09.янв</c:v>
                </c:pt>
                <c:pt idx="9">
                  <c:v>10.янв</c:v>
                </c:pt>
                <c:pt idx="10">
                  <c:v>11.янв</c:v>
                </c:pt>
                <c:pt idx="11">
                  <c:v>12.янв</c:v>
                </c:pt>
                <c:pt idx="12">
                  <c:v>13.янв</c:v>
                </c:pt>
                <c:pt idx="13">
                  <c:v>14.янв</c:v>
                </c:pt>
                <c:pt idx="14">
                  <c:v>15.янв</c:v>
                </c:pt>
                <c:pt idx="15">
                  <c:v>16.янв</c:v>
                </c:pt>
                <c:pt idx="16">
                  <c:v>17.янв</c:v>
                </c:pt>
                <c:pt idx="17">
                  <c:v>18.янв</c:v>
                </c:pt>
                <c:pt idx="18">
                  <c:v>19.янв</c:v>
                </c:pt>
                <c:pt idx="19">
                  <c:v>20.янв</c:v>
                </c:pt>
                <c:pt idx="20">
                  <c:v>21.янв</c:v>
                </c:pt>
                <c:pt idx="21">
                  <c:v>22.янв</c:v>
                </c:pt>
                <c:pt idx="22">
                  <c:v>23.янв</c:v>
                </c:pt>
                <c:pt idx="23">
                  <c:v>24.янв</c:v>
                </c:pt>
                <c:pt idx="24">
                  <c:v>25.янв</c:v>
                </c:pt>
                <c:pt idx="25">
                  <c:v>26.янв</c:v>
                </c:pt>
                <c:pt idx="26">
                  <c:v>27.янв</c:v>
                </c:pt>
                <c:pt idx="27">
                  <c:v>28.янв</c:v>
                </c:pt>
                <c:pt idx="28">
                  <c:v>29.янв</c:v>
                </c:pt>
                <c:pt idx="29">
                  <c:v>30.янв</c:v>
                </c:pt>
                <c:pt idx="30">
                  <c:v>31.янв</c:v>
                </c:pt>
                <c:pt idx="31">
                  <c:v>01.фев</c:v>
                </c:pt>
                <c:pt idx="32">
                  <c:v>02.фев</c:v>
                </c:pt>
                <c:pt idx="33">
                  <c:v>03.фев</c:v>
                </c:pt>
                <c:pt idx="34">
                  <c:v>04.фев</c:v>
                </c:pt>
                <c:pt idx="35">
                  <c:v>05.фев</c:v>
                </c:pt>
                <c:pt idx="36">
                  <c:v>06.фев</c:v>
                </c:pt>
                <c:pt idx="37">
                  <c:v>07.фев</c:v>
                </c:pt>
                <c:pt idx="38">
                  <c:v>08.фев</c:v>
                </c:pt>
                <c:pt idx="39">
                  <c:v>09.фев</c:v>
                </c:pt>
                <c:pt idx="40">
                  <c:v>10.фев</c:v>
                </c:pt>
                <c:pt idx="41">
                  <c:v>11.фев</c:v>
                </c:pt>
                <c:pt idx="42">
                  <c:v>12.фев</c:v>
                </c:pt>
                <c:pt idx="43">
                  <c:v>13.фев</c:v>
                </c:pt>
                <c:pt idx="44">
                  <c:v>14.фев</c:v>
                </c:pt>
              </c:strCache>
            </c:strRef>
          </c:cat>
          <c:val>
            <c:numRef>
              <c:f>'Задание 1.2'!$B$13:$B$58</c:f>
              <c:numCache>
                <c:formatCode>0.00%</c:formatCode>
                <c:ptCount val="45"/>
                <c:pt idx="0">
                  <c:v>2.1739130434782608E-2</c:v>
                </c:pt>
                <c:pt idx="1">
                  <c:v>0.11746031746031746</c:v>
                </c:pt>
                <c:pt idx="2">
                  <c:v>8.1570996978851965E-2</c:v>
                </c:pt>
                <c:pt idx="3">
                  <c:v>8.3032490974729242E-2</c:v>
                </c:pt>
                <c:pt idx="4">
                  <c:v>0.14932126696832579</c:v>
                </c:pt>
                <c:pt idx="5">
                  <c:v>0.1201923076923077</c:v>
                </c:pt>
                <c:pt idx="6">
                  <c:v>0.12012987012987013</c:v>
                </c:pt>
                <c:pt idx="7">
                  <c:v>0.16954022988505746</c:v>
                </c:pt>
                <c:pt idx="8">
                  <c:v>0.13192612137203166</c:v>
                </c:pt>
                <c:pt idx="9">
                  <c:v>0.13069908814589665</c:v>
                </c:pt>
                <c:pt idx="10">
                  <c:v>0.14982578397212543</c:v>
                </c:pt>
                <c:pt idx="11">
                  <c:v>0.18309859154929578</c:v>
                </c:pt>
                <c:pt idx="12">
                  <c:v>0.22222222222222221</c:v>
                </c:pt>
                <c:pt idx="13">
                  <c:v>0.13822894168466524</c:v>
                </c:pt>
                <c:pt idx="14">
                  <c:v>0.16326530612244897</c:v>
                </c:pt>
                <c:pt idx="15">
                  <c:v>0.17943107221006566</c:v>
                </c:pt>
                <c:pt idx="16">
                  <c:v>0.171875</c:v>
                </c:pt>
                <c:pt idx="17">
                  <c:v>0.17263157894736841</c:v>
                </c:pt>
                <c:pt idx="18">
                  <c:v>0.17608695652173914</c:v>
                </c:pt>
                <c:pt idx="19">
                  <c:v>0.19354838709677419</c:v>
                </c:pt>
                <c:pt idx="20">
                  <c:v>0.28947368421052633</c:v>
                </c:pt>
                <c:pt idx="21">
                  <c:v>0.23255813953488372</c:v>
                </c:pt>
                <c:pt idx="22">
                  <c:v>0.27621483375959077</c:v>
                </c:pt>
                <c:pt idx="23">
                  <c:v>0.3180722891566265</c:v>
                </c:pt>
                <c:pt idx="24">
                  <c:v>0.30399999999999999</c:v>
                </c:pt>
                <c:pt idx="25">
                  <c:v>0.31142857142857144</c:v>
                </c:pt>
                <c:pt idx="26">
                  <c:v>0.25432098765432098</c:v>
                </c:pt>
                <c:pt idx="27">
                  <c:v>0.19423076923076923</c:v>
                </c:pt>
                <c:pt idx="28">
                  <c:v>0.16666666666666666</c:v>
                </c:pt>
                <c:pt idx="29">
                  <c:v>0.25714285714285712</c:v>
                </c:pt>
                <c:pt idx="30">
                  <c:v>0.25760286225402507</c:v>
                </c:pt>
                <c:pt idx="31">
                  <c:v>0.28698752228163993</c:v>
                </c:pt>
                <c:pt idx="32">
                  <c:v>0.25402504472271914</c:v>
                </c:pt>
                <c:pt idx="33">
                  <c:v>0.21391304347826087</c:v>
                </c:pt>
                <c:pt idx="34">
                  <c:v>0.24773960216998192</c:v>
                </c:pt>
                <c:pt idx="35">
                  <c:v>0.18219461697722567</c:v>
                </c:pt>
                <c:pt idx="36">
                  <c:v>0.2</c:v>
                </c:pt>
                <c:pt idx="37">
                  <c:v>0.25393700787401574</c:v>
                </c:pt>
                <c:pt idx="38">
                  <c:v>0.28210116731517509</c:v>
                </c:pt>
                <c:pt idx="39">
                  <c:v>0.29902912621359223</c:v>
                </c:pt>
                <c:pt idx="40">
                  <c:v>0.34651600753295669</c:v>
                </c:pt>
                <c:pt idx="41">
                  <c:v>0.37093275488069416</c:v>
                </c:pt>
                <c:pt idx="42">
                  <c:v>0.4020356234096692</c:v>
                </c:pt>
                <c:pt idx="43">
                  <c:v>0.39080459770114945</c:v>
                </c:pt>
                <c:pt idx="44">
                  <c:v>0.36298076923076922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E-466A-B5A5-19BB5B6D6B7B}"/>
            </c:ext>
          </c:extLst>
        </c:ser>
        <c:ser>
          <c:idx val="1"/>
          <c:order val="1"/>
          <c:tx>
            <c:strRef>
              <c:f>'Задание 1.2'!$C$11:$C$12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'Задание 1.2'!$A$13:$A$58</c:f>
              <c:strCache>
                <c:ptCount val="45"/>
                <c:pt idx="0">
                  <c:v>01.янв</c:v>
                </c:pt>
                <c:pt idx="1">
                  <c:v>02.янв</c:v>
                </c:pt>
                <c:pt idx="2">
                  <c:v>03.янв</c:v>
                </c:pt>
                <c:pt idx="3">
                  <c:v>04.янв</c:v>
                </c:pt>
                <c:pt idx="4">
                  <c:v>05.янв</c:v>
                </c:pt>
                <c:pt idx="5">
                  <c:v>06.янв</c:v>
                </c:pt>
                <c:pt idx="6">
                  <c:v>07.янв</c:v>
                </c:pt>
                <c:pt idx="7">
                  <c:v>08.янв</c:v>
                </c:pt>
                <c:pt idx="8">
                  <c:v>09.янв</c:v>
                </c:pt>
                <c:pt idx="9">
                  <c:v>10.янв</c:v>
                </c:pt>
                <c:pt idx="10">
                  <c:v>11.янв</c:v>
                </c:pt>
                <c:pt idx="11">
                  <c:v>12.янв</c:v>
                </c:pt>
                <c:pt idx="12">
                  <c:v>13.янв</c:v>
                </c:pt>
                <c:pt idx="13">
                  <c:v>14.янв</c:v>
                </c:pt>
                <c:pt idx="14">
                  <c:v>15.янв</c:v>
                </c:pt>
                <c:pt idx="15">
                  <c:v>16.янв</c:v>
                </c:pt>
                <c:pt idx="16">
                  <c:v>17.янв</c:v>
                </c:pt>
                <c:pt idx="17">
                  <c:v>18.янв</c:v>
                </c:pt>
                <c:pt idx="18">
                  <c:v>19.янв</c:v>
                </c:pt>
                <c:pt idx="19">
                  <c:v>20.янв</c:v>
                </c:pt>
                <c:pt idx="20">
                  <c:v>21.янв</c:v>
                </c:pt>
                <c:pt idx="21">
                  <c:v>22.янв</c:v>
                </c:pt>
                <c:pt idx="22">
                  <c:v>23.янв</c:v>
                </c:pt>
                <c:pt idx="23">
                  <c:v>24.янв</c:v>
                </c:pt>
                <c:pt idx="24">
                  <c:v>25.янв</c:v>
                </c:pt>
                <c:pt idx="25">
                  <c:v>26.янв</c:v>
                </c:pt>
                <c:pt idx="26">
                  <c:v>27.янв</c:v>
                </c:pt>
                <c:pt idx="27">
                  <c:v>28.янв</c:v>
                </c:pt>
                <c:pt idx="28">
                  <c:v>29.янв</c:v>
                </c:pt>
                <c:pt idx="29">
                  <c:v>30.янв</c:v>
                </c:pt>
                <c:pt idx="30">
                  <c:v>31.янв</c:v>
                </c:pt>
                <c:pt idx="31">
                  <c:v>01.фев</c:v>
                </c:pt>
                <c:pt idx="32">
                  <c:v>02.фев</c:v>
                </c:pt>
                <c:pt idx="33">
                  <c:v>03.фев</c:v>
                </c:pt>
                <c:pt idx="34">
                  <c:v>04.фев</c:v>
                </c:pt>
                <c:pt idx="35">
                  <c:v>05.фев</c:v>
                </c:pt>
                <c:pt idx="36">
                  <c:v>06.фев</c:v>
                </c:pt>
                <c:pt idx="37">
                  <c:v>07.фев</c:v>
                </c:pt>
                <c:pt idx="38">
                  <c:v>08.фев</c:v>
                </c:pt>
                <c:pt idx="39">
                  <c:v>09.фев</c:v>
                </c:pt>
                <c:pt idx="40">
                  <c:v>10.фев</c:v>
                </c:pt>
                <c:pt idx="41">
                  <c:v>11.фев</c:v>
                </c:pt>
                <c:pt idx="42">
                  <c:v>12.фев</c:v>
                </c:pt>
                <c:pt idx="43">
                  <c:v>13.фев</c:v>
                </c:pt>
                <c:pt idx="44">
                  <c:v>14.фев</c:v>
                </c:pt>
              </c:strCache>
            </c:strRef>
          </c:cat>
          <c:val>
            <c:numRef>
              <c:f>'Задание 1.2'!$C$13:$C$58</c:f>
              <c:numCache>
                <c:formatCode>0.00%</c:formatCode>
                <c:ptCount val="45"/>
                <c:pt idx="0">
                  <c:v>0.97826086956521741</c:v>
                </c:pt>
                <c:pt idx="1">
                  <c:v>0.88253968253968251</c:v>
                </c:pt>
                <c:pt idx="2">
                  <c:v>0.91842900302114805</c:v>
                </c:pt>
                <c:pt idx="3">
                  <c:v>0.9169675090252708</c:v>
                </c:pt>
                <c:pt idx="4">
                  <c:v>0.85067873303167418</c:v>
                </c:pt>
                <c:pt idx="5">
                  <c:v>0.87980769230769229</c:v>
                </c:pt>
                <c:pt idx="6">
                  <c:v>0.87987012987012991</c:v>
                </c:pt>
                <c:pt idx="7">
                  <c:v>0.83045977011494254</c:v>
                </c:pt>
                <c:pt idx="8">
                  <c:v>0.86807387862796836</c:v>
                </c:pt>
                <c:pt idx="9">
                  <c:v>0.8693009118541033</c:v>
                </c:pt>
                <c:pt idx="10">
                  <c:v>0.85017421602787457</c:v>
                </c:pt>
                <c:pt idx="11">
                  <c:v>0.81690140845070425</c:v>
                </c:pt>
                <c:pt idx="12">
                  <c:v>0.77777777777777779</c:v>
                </c:pt>
                <c:pt idx="13">
                  <c:v>0.86177105831533474</c:v>
                </c:pt>
                <c:pt idx="14">
                  <c:v>0.83673469387755106</c:v>
                </c:pt>
                <c:pt idx="15">
                  <c:v>0.8205689277899344</c:v>
                </c:pt>
                <c:pt idx="16">
                  <c:v>0.828125</c:v>
                </c:pt>
                <c:pt idx="17">
                  <c:v>0.82736842105263153</c:v>
                </c:pt>
                <c:pt idx="18">
                  <c:v>0.82391304347826089</c:v>
                </c:pt>
                <c:pt idx="19">
                  <c:v>0.80645161290322576</c:v>
                </c:pt>
                <c:pt idx="20">
                  <c:v>0.71052631578947367</c:v>
                </c:pt>
                <c:pt idx="21">
                  <c:v>0.76744186046511631</c:v>
                </c:pt>
                <c:pt idx="22">
                  <c:v>0.72378516624040923</c:v>
                </c:pt>
                <c:pt idx="23">
                  <c:v>0.68192771084337345</c:v>
                </c:pt>
                <c:pt idx="24">
                  <c:v>0.69599999999999995</c:v>
                </c:pt>
                <c:pt idx="25">
                  <c:v>0.68857142857142861</c:v>
                </c:pt>
                <c:pt idx="26">
                  <c:v>0.74567901234567902</c:v>
                </c:pt>
                <c:pt idx="27">
                  <c:v>0.80576923076923079</c:v>
                </c:pt>
                <c:pt idx="28">
                  <c:v>0.83333333333333337</c:v>
                </c:pt>
                <c:pt idx="29">
                  <c:v>0.74285714285714288</c:v>
                </c:pt>
                <c:pt idx="30">
                  <c:v>0.74239713774597493</c:v>
                </c:pt>
                <c:pt idx="31">
                  <c:v>0.71301247771836007</c:v>
                </c:pt>
                <c:pt idx="32">
                  <c:v>0.74597495527728086</c:v>
                </c:pt>
                <c:pt idx="33">
                  <c:v>0.7860869565217391</c:v>
                </c:pt>
                <c:pt idx="34">
                  <c:v>0.75226039783001808</c:v>
                </c:pt>
                <c:pt idx="35">
                  <c:v>0.81780538302277428</c:v>
                </c:pt>
                <c:pt idx="36">
                  <c:v>0.8</c:v>
                </c:pt>
                <c:pt idx="37">
                  <c:v>0.74606299212598426</c:v>
                </c:pt>
                <c:pt idx="38">
                  <c:v>0.71789883268482491</c:v>
                </c:pt>
                <c:pt idx="39">
                  <c:v>0.70097087378640777</c:v>
                </c:pt>
                <c:pt idx="40">
                  <c:v>0.65348399246704336</c:v>
                </c:pt>
                <c:pt idx="41">
                  <c:v>0.6290672451193059</c:v>
                </c:pt>
                <c:pt idx="42">
                  <c:v>0.59796437659033075</c:v>
                </c:pt>
                <c:pt idx="43">
                  <c:v>0.60919540229885061</c:v>
                </c:pt>
                <c:pt idx="44">
                  <c:v>0.63701923076923073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E-466A-B5A5-19BB5B6D6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0920351"/>
        <c:axId val="1363640959"/>
        <c:axId val="0"/>
      </c:bar3DChart>
      <c:catAx>
        <c:axId val="120092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640959"/>
        <c:crosses val="autoZero"/>
        <c:auto val="1"/>
        <c:lblAlgn val="ctr"/>
        <c:lblOffset val="100"/>
        <c:noMultiLvlLbl val="0"/>
      </c:catAx>
      <c:valAx>
        <c:axId val="136364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092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  <a:lumOff val="50000"/>
      </a:schemeClr>
    </a:soli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[ТЗ Excel повторное. Нигметов Олег.xlsx]Задание 1.3!Сводная таблица5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Динамика доли выручки по категориям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'Задание 1.3'!$B$8:$B$9</c:f>
              <c:strCache>
                <c:ptCount val="1"/>
                <c:pt idx="0">
                  <c:v>коньки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'Задание 1.3'!$A$10:$A$55</c:f>
              <c:strCache>
                <c:ptCount val="45"/>
                <c:pt idx="0">
                  <c:v>01.янв</c:v>
                </c:pt>
                <c:pt idx="1">
                  <c:v>02.янв</c:v>
                </c:pt>
                <c:pt idx="2">
                  <c:v>03.янв</c:v>
                </c:pt>
                <c:pt idx="3">
                  <c:v>04.янв</c:v>
                </c:pt>
                <c:pt idx="4">
                  <c:v>05.янв</c:v>
                </c:pt>
                <c:pt idx="5">
                  <c:v>06.янв</c:v>
                </c:pt>
                <c:pt idx="6">
                  <c:v>07.янв</c:v>
                </c:pt>
                <c:pt idx="7">
                  <c:v>08.янв</c:v>
                </c:pt>
                <c:pt idx="8">
                  <c:v>09.янв</c:v>
                </c:pt>
                <c:pt idx="9">
                  <c:v>10.янв</c:v>
                </c:pt>
                <c:pt idx="10">
                  <c:v>11.янв</c:v>
                </c:pt>
                <c:pt idx="11">
                  <c:v>12.янв</c:v>
                </c:pt>
                <c:pt idx="12">
                  <c:v>13.янв</c:v>
                </c:pt>
                <c:pt idx="13">
                  <c:v>14.янв</c:v>
                </c:pt>
                <c:pt idx="14">
                  <c:v>15.янв</c:v>
                </c:pt>
                <c:pt idx="15">
                  <c:v>16.янв</c:v>
                </c:pt>
                <c:pt idx="16">
                  <c:v>17.янв</c:v>
                </c:pt>
                <c:pt idx="17">
                  <c:v>18.янв</c:v>
                </c:pt>
                <c:pt idx="18">
                  <c:v>19.янв</c:v>
                </c:pt>
                <c:pt idx="19">
                  <c:v>20.янв</c:v>
                </c:pt>
                <c:pt idx="20">
                  <c:v>21.янв</c:v>
                </c:pt>
                <c:pt idx="21">
                  <c:v>22.янв</c:v>
                </c:pt>
                <c:pt idx="22">
                  <c:v>23.янв</c:v>
                </c:pt>
                <c:pt idx="23">
                  <c:v>24.янв</c:v>
                </c:pt>
                <c:pt idx="24">
                  <c:v>25.янв</c:v>
                </c:pt>
                <c:pt idx="25">
                  <c:v>26.янв</c:v>
                </c:pt>
                <c:pt idx="26">
                  <c:v>27.янв</c:v>
                </c:pt>
                <c:pt idx="27">
                  <c:v>28.янв</c:v>
                </c:pt>
                <c:pt idx="28">
                  <c:v>29.янв</c:v>
                </c:pt>
                <c:pt idx="29">
                  <c:v>30.янв</c:v>
                </c:pt>
                <c:pt idx="30">
                  <c:v>31.янв</c:v>
                </c:pt>
                <c:pt idx="31">
                  <c:v>01.фев</c:v>
                </c:pt>
                <c:pt idx="32">
                  <c:v>02.фев</c:v>
                </c:pt>
                <c:pt idx="33">
                  <c:v>03.фев</c:v>
                </c:pt>
                <c:pt idx="34">
                  <c:v>04.фев</c:v>
                </c:pt>
                <c:pt idx="35">
                  <c:v>05.фев</c:v>
                </c:pt>
                <c:pt idx="36">
                  <c:v>06.фев</c:v>
                </c:pt>
                <c:pt idx="37">
                  <c:v>07.фев</c:v>
                </c:pt>
                <c:pt idx="38">
                  <c:v>08.фев</c:v>
                </c:pt>
                <c:pt idx="39">
                  <c:v>09.фев</c:v>
                </c:pt>
                <c:pt idx="40">
                  <c:v>10.фев</c:v>
                </c:pt>
                <c:pt idx="41">
                  <c:v>11.фев</c:v>
                </c:pt>
                <c:pt idx="42">
                  <c:v>12.фев</c:v>
                </c:pt>
                <c:pt idx="43">
                  <c:v>13.фев</c:v>
                </c:pt>
                <c:pt idx="44">
                  <c:v>14.фев</c:v>
                </c:pt>
              </c:strCache>
            </c:strRef>
          </c:cat>
          <c:val>
            <c:numRef>
              <c:f>'Задание 1.3'!$B$10:$B$55</c:f>
              <c:numCache>
                <c:formatCode>0.00%</c:formatCode>
                <c:ptCount val="45"/>
                <c:pt idx="0">
                  <c:v>1.2787994081589515E-2</c:v>
                </c:pt>
                <c:pt idx="1">
                  <c:v>7.8495058198999171E-2</c:v>
                </c:pt>
                <c:pt idx="2">
                  <c:v>9.4026780842043398E-2</c:v>
                </c:pt>
                <c:pt idx="3">
                  <c:v>0.16260212629676971</c:v>
                </c:pt>
                <c:pt idx="4">
                  <c:v>0.19038132903666813</c:v>
                </c:pt>
                <c:pt idx="5">
                  <c:v>0.18965045633689953</c:v>
                </c:pt>
                <c:pt idx="6">
                  <c:v>0.1140101827196074</c:v>
                </c:pt>
                <c:pt idx="7">
                  <c:v>0.12612399380228229</c:v>
                </c:pt>
                <c:pt idx="8">
                  <c:v>0.11174374459507255</c:v>
                </c:pt>
                <c:pt idx="9">
                  <c:v>0.12046193699655863</c:v>
                </c:pt>
                <c:pt idx="10">
                  <c:v>0.11617777435146283</c:v>
                </c:pt>
                <c:pt idx="11">
                  <c:v>0.11877924374878508</c:v>
                </c:pt>
                <c:pt idx="12">
                  <c:v>0.14744049448485469</c:v>
                </c:pt>
                <c:pt idx="13">
                  <c:v>0.3454745153916941</c:v>
                </c:pt>
                <c:pt idx="14">
                  <c:v>0.3497142937840142</c:v>
                </c:pt>
                <c:pt idx="15">
                  <c:v>0.17208911439468991</c:v>
                </c:pt>
                <c:pt idx="16">
                  <c:v>0.12076669968508098</c:v>
                </c:pt>
                <c:pt idx="17">
                  <c:v>0.42817173755205118</c:v>
                </c:pt>
                <c:pt idx="18">
                  <c:v>0.44275207303515091</c:v>
                </c:pt>
                <c:pt idx="19">
                  <c:v>0.41408447131135656</c:v>
                </c:pt>
                <c:pt idx="20">
                  <c:v>0.34745166114264225</c:v>
                </c:pt>
                <c:pt idx="21">
                  <c:v>0.28212156830746904</c:v>
                </c:pt>
                <c:pt idx="22">
                  <c:v>0.29736618899948131</c:v>
                </c:pt>
                <c:pt idx="23">
                  <c:v>0.29788859050481659</c:v>
                </c:pt>
                <c:pt idx="24">
                  <c:v>0.28185285193330178</c:v>
                </c:pt>
                <c:pt idx="25">
                  <c:v>0.25728209048299167</c:v>
                </c:pt>
                <c:pt idx="26">
                  <c:v>0.21186571178449759</c:v>
                </c:pt>
                <c:pt idx="27">
                  <c:v>0.17246538871988909</c:v>
                </c:pt>
                <c:pt idx="28">
                  <c:v>0.33811639573485636</c:v>
                </c:pt>
                <c:pt idx="29">
                  <c:v>0.36448099038140608</c:v>
                </c:pt>
                <c:pt idx="30">
                  <c:v>0.3357398895258491</c:v>
                </c:pt>
                <c:pt idx="31">
                  <c:v>0.42003983671696588</c:v>
                </c:pt>
                <c:pt idx="32">
                  <c:v>0.28955455707010458</c:v>
                </c:pt>
                <c:pt idx="33">
                  <c:v>0.17845573764227074</c:v>
                </c:pt>
                <c:pt idx="34">
                  <c:v>0.21597966636441551</c:v>
                </c:pt>
                <c:pt idx="35">
                  <c:v>0.22009999070974134</c:v>
                </c:pt>
                <c:pt idx="36">
                  <c:v>0.21833983358146927</c:v>
                </c:pt>
                <c:pt idx="37">
                  <c:v>0.19605549657195301</c:v>
                </c:pt>
                <c:pt idx="38">
                  <c:v>0.22740150679755397</c:v>
                </c:pt>
                <c:pt idx="39">
                  <c:v>0.2734027760837216</c:v>
                </c:pt>
                <c:pt idx="40">
                  <c:v>0.24156071967822568</c:v>
                </c:pt>
                <c:pt idx="41">
                  <c:v>0.26801165468129085</c:v>
                </c:pt>
                <c:pt idx="42">
                  <c:v>0.29589487948023047</c:v>
                </c:pt>
                <c:pt idx="43">
                  <c:v>0.28299385533030813</c:v>
                </c:pt>
                <c:pt idx="44">
                  <c:v>0.23691013690649579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A-4F37-B2E1-829D22CCA9C7}"/>
            </c:ext>
          </c:extLst>
        </c:ser>
        <c:ser>
          <c:idx val="1"/>
          <c:order val="1"/>
          <c:tx>
            <c:strRef>
              <c:f>'Задание 1.3'!$C$8:$C$9</c:f>
              <c:strCache>
                <c:ptCount val="1"/>
                <c:pt idx="0">
                  <c:v>лыжи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'Задание 1.3'!$A$10:$A$55</c:f>
              <c:strCache>
                <c:ptCount val="45"/>
                <c:pt idx="0">
                  <c:v>01.янв</c:v>
                </c:pt>
                <c:pt idx="1">
                  <c:v>02.янв</c:v>
                </c:pt>
                <c:pt idx="2">
                  <c:v>03.янв</c:v>
                </c:pt>
                <c:pt idx="3">
                  <c:v>04.янв</c:v>
                </c:pt>
                <c:pt idx="4">
                  <c:v>05.янв</c:v>
                </c:pt>
                <c:pt idx="5">
                  <c:v>06.янв</c:v>
                </c:pt>
                <c:pt idx="6">
                  <c:v>07.янв</c:v>
                </c:pt>
                <c:pt idx="7">
                  <c:v>08.янв</c:v>
                </c:pt>
                <c:pt idx="8">
                  <c:v>09.янв</c:v>
                </c:pt>
                <c:pt idx="9">
                  <c:v>10.янв</c:v>
                </c:pt>
                <c:pt idx="10">
                  <c:v>11.янв</c:v>
                </c:pt>
                <c:pt idx="11">
                  <c:v>12.янв</c:v>
                </c:pt>
                <c:pt idx="12">
                  <c:v>13.янв</c:v>
                </c:pt>
                <c:pt idx="13">
                  <c:v>14.янв</c:v>
                </c:pt>
                <c:pt idx="14">
                  <c:v>15.янв</c:v>
                </c:pt>
                <c:pt idx="15">
                  <c:v>16.янв</c:v>
                </c:pt>
                <c:pt idx="16">
                  <c:v>17.янв</c:v>
                </c:pt>
                <c:pt idx="17">
                  <c:v>18.янв</c:v>
                </c:pt>
                <c:pt idx="18">
                  <c:v>19.янв</c:v>
                </c:pt>
                <c:pt idx="19">
                  <c:v>20.янв</c:v>
                </c:pt>
                <c:pt idx="20">
                  <c:v>21.янв</c:v>
                </c:pt>
                <c:pt idx="21">
                  <c:v>22.янв</c:v>
                </c:pt>
                <c:pt idx="22">
                  <c:v>23.янв</c:v>
                </c:pt>
                <c:pt idx="23">
                  <c:v>24.янв</c:v>
                </c:pt>
                <c:pt idx="24">
                  <c:v>25.янв</c:v>
                </c:pt>
                <c:pt idx="25">
                  <c:v>26.янв</c:v>
                </c:pt>
                <c:pt idx="26">
                  <c:v>27.янв</c:v>
                </c:pt>
                <c:pt idx="27">
                  <c:v>28.янв</c:v>
                </c:pt>
                <c:pt idx="28">
                  <c:v>29.янв</c:v>
                </c:pt>
                <c:pt idx="29">
                  <c:v>30.янв</c:v>
                </c:pt>
                <c:pt idx="30">
                  <c:v>31.янв</c:v>
                </c:pt>
                <c:pt idx="31">
                  <c:v>01.фев</c:v>
                </c:pt>
                <c:pt idx="32">
                  <c:v>02.фев</c:v>
                </c:pt>
                <c:pt idx="33">
                  <c:v>03.фев</c:v>
                </c:pt>
                <c:pt idx="34">
                  <c:v>04.фев</c:v>
                </c:pt>
                <c:pt idx="35">
                  <c:v>05.фев</c:v>
                </c:pt>
                <c:pt idx="36">
                  <c:v>06.фев</c:v>
                </c:pt>
                <c:pt idx="37">
                  <c:v>07.фев</c:v>
                </c:pt>
                <c:pt idx="38">
                  <c:v>08.фев</c:v>
                </c:pt>
                <c:pt idx="39">
                  <c:v>09.фев</c:v>
                </c:pt>
                <c:pt idx="40">
                  <c:v>10.фев</c:v>
                </c:pt>
                <c:pt idx="41">
                  <c:v>11.фев</c:v>
                </c:pt>
                <c:pt idx="42">
                  <c:v>12.фев</c:v>
                </c:pt>
                <c:pt idx="43">
                  <c:v>13.фев</c:v>
                </c:pt>
                <c:pt idx="44">
                  <c:v>14.фев</c:v>
                </c:pt>
              </c:strCache>
            </c:strRef>
          </c:cat>
          <c:val>
            <c:numRef>
              <c:f>'Задание 1.3'!$C$10:$C$55</c:f>
              <c:numCache>
                <c:formatCode>0.00%</c:formatCode>
                <c:ptCount val="45"/>
                <c:pt idx="0">
                  <c:v>0.56910096526456699</c:v>
                </c:pt>
                <c:pt idx="1">
                  <c:v>0.31632016683879399</c:v>
                </c:pt>
                <c:pt idx="2">
                  <c:v>0.26347087548447579</c:v>
                </c:pt>
                <c:pt idx="3">
                  <c:v>0.26811981327075463</c:v>
                </c:pt>
                <c:pt idx="4">
                  <c:v>0.19631853913383135</c:v>
                </c:pt>
                <c:pt idx="5">
                  <c:v>0.18755851090469897</c:v>
                </c:pt>
                <c:pt idx="6">
                  <c:v>0.15487709946164097</c:v>
                </c:pt>
                <c:pt idx="7">
                  <c:v>0.12926887531585787</c:v>
                </c:pt>
                <c:pt idx="8">
                  <c:v>0.18571688504447628</c:v>
                </c:pt>
                <c:pt idx="9">
                  <c:v>0.15307217411035057</c:v>
                </c:pt>
                <c:pt idx="10">
                  <c:v>0.15155753547612624</c:v>
                </c:pt>
                <c:pt idx="11">
                  <c:v>0.175841686082645</c:v>
                </c:pt>
                <c:pt idx="12">
                  <c:v>0.25843777390750039</c:v>
                </c:pt>
                <c:pt idx="13">
                  <c:v>0.13616714162733398</c:v>
                </c:pt>
                <c:pt idx="14">
                  <c:v>0.12922535397738005</c:v>
                </c:pt>
                <c:pt idx="15">
                  <c:v>0.18457638164527215</c:v>
                </c:pt>
                <c:pt idx="16">
                  <c:v>0.17594712749882485</c:v>
                </c:pt>
                <c:pt idx="17">
                  <c:v>0.14337842100449633</c:v>
                </c:pt>
                <c:pt idx="18">
                  <c:v>0.14396442359916942</c:v>
                </c:pt>
                <c:pt idx="19">
                  <c:v>0.16620277753616886</c:v>
                </c:pt>
                <c:pt idx="20">
                  <c:v>0.17170679236372857</c:v>
                </c:pt>
                <c:pt idx="21">
                  <c:v>0.16849888743585389</c:v>
                </c:pt>
                <c:pt idx="22">
                  <c:v>0.18790864587252365</c:v>
                </c:pt>
                <c:pt idx="23">
                  <c:v>0.13806080465150655</c:v>
                </c:pt>
                <c:pt idx="24">
                  <c:v>0.19447672800155888</c:v>
                </c:pt>
                <c:pt idx="25">
                  <c:v>0.20099173221218644</c:v>
                </c:pt>
                <c:pt idx="26">
                  <c:v>0.17834006602609401</c:v>
                </c:pt>
                <c:pt idx="27">
                  <c:v>0.20123753571194991</c:v>
                </c:pt>
                <c:pt idx="28">
                  <c:v>0.17891846031506725</c:v>
                </c:pt>
                <c:pt idx="29">
                  <c:v>0.20101192462906212</c:v>
                </c:pt>
                <c:pt idx="30">
                  <c:v>0.15709594014024733</c:v>
                </c:pt>
                <c:pt idx="31">
                  <c:v>0.14810334472333161</c:v>
                </c:pt>
                <c:pt idx="32">
                  <c:v>0.17609559219808768</c:v>
                </c:pt>
                <c:pt idx="33">
                  <c:v>0.28492360213238899</c:v>
                </c:pt>
                <c:pt idx="34">
                  <c:v>0.18549318692784478</c:v>
                </c:pt>
                <c:pt idx="35">
                  <c:v>0.2606244430145857</c:v>
                </c:pt>
                <c:pt idx="36">
                  <c:v>0.18329938590161637</c:v>
                </c:pt>
                <c:pt idx="37">
                  <c:v>0.26141182751195169</c:v>
                </c:pt>
                <c:pt idx="38">
                  <c:v>0.27976002282559242</c:v>
                </c:pt>
                <c:pt idx="39">
                  <c:v>0.24185592662161831</c:v>
                </c:pt>
                <c:pt idx="40">
                  <c:v>0.26198247751005543</c:v>
                </c:pt>
                <c:pt idx="41">
                  <c:v>0.15450367291795891</c:v>
                </c:pt>
                <c:pt idx="42">
                  <c:v>0.20096873485650699</c:v>
                </c:pt>
                <c:pt idx="43">
                  <c:v>0.14577039760383592</c:v>
                </c:pt>
                <c:pt idx="44">
                  <c:v>0.28473840502314141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A-4F37-B2E1-829D22CCA9C7}"/>
            </c:ext>
          </c:extLst>
        </c:ser>
        <c:ser>
          <c:idx val="2"/>
          <c:order val="2"/>
          <c:tx>
            <c:strRef>
              <c:f>'Задание 1.3'!$D$8:$D$9</c:f>
              <c:strCache>
                <c:ptCount val="1"/>
                <c:pt idx="0">
                  <c:v>ролики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'Задание 1.3'!$A$10:$A$55</c:f>
              <c:strCache>
                <c:ptCount val="45"/>
                <c:pt idx="0">
                  <c:v>01.янв</c:v>
                </c:pt>
                <c:pt idx="1">
                  <c:v>02.янв</c:v>
                </c:pt>
                <c:pt idx="2">
                  <c:v>03.янв</c:v>
                </c:pt>
                <c:pt idx="3">
                  <c:v>04.янв</c:v>
                </c:pt>
                <c:pt idx="4">
                  <c:v>05.янв</c:v>
                </c:pt>
                <c:pt idx="5">
                  <c:v>06.янв</c:v>
                </c:pt>
                <c:pt idx="6">
                  <c:v>07.янв</c:v>
                </c:pt>
                <c:pt idx="7">
                  <c:v>08.янв</c:v>
                </c:pt>
                <c:pt idx="8">
                  <c:v>09.янв</c:v>
                </c:pt>
                <c:pt idx="9">
                  <c:v>10.янв</c:v>
                </c:pt>
                <c:pt idx="10">
                  <c:v>11.янв</c:v>
                </c:pt>
                <c:pt idx="11">
                  <c:v>12.янв</c:v>
                </c:pt>
                <c:pt idx="12">
                  <c:v>13.янв</c:v>
                </c:pt>
                <c:pt idx="13">
                  <c:v>14.янв</c:v>
                </c:pt>
                <c:pt idx="14">
                  <c:v>15.янв</c:v>
                </c:pt>
                <c:pt idx="15">
                  <c:v>16.янв</c:v>
                </c:pt>
                <c:pt idx="16">
                  <c:v>17.янв</c:v>
                </c:pt>
                <c:pt idx="17">
                  <c:v>18.янв</c:v>
                </c:pt>
                <c:pt idx="18">
                  <c:v>19.янв</c:v>
                </c:pt>
                <c:pt idx="19">
                  <c:v>20.янв</c:v>
                </c:pt>
                <c:pt idx="20">
                  <c:v>21.янв</c:v>
                </c:pt>
                <c:pt idx="21">
                  <c:v>22.янв</c:v>
                </c:pt>
                <c:pt idx="22">
                  <c:v>23.янв</c:v>
                </c:pt>
                <c:pt idx="23">
                  <c:v>24.янв</c:v>
                </c:pt>
                <c:pt idx="24">
                  <c:v>25.янв</c:v>
                </c:pt>
                <c:pt idx="25">
                  <c:v>26.янв</c:v>
                </c:pt>
                <c:pt idx="26">
                  <c:v>27.янв</c:v>
                </c:pt>
                <c:pt idx="27">
                  <c:v>28.янв</c:v>
                </c:pt>
                <c:pt idx="28">
                  <c:v>29.янв</c:v>
                </c:pt>
                <c:pt idx="29">
                  <c:v>30.янв</c:v>
                </c:pt>
                <c:pt idx="30">
                  <c:v>31.янв</c:v>
                </c:pt>
                <c:pt idx="31">
                  <c:v>01.фев</c:v>
                </c:pt>
                <c:pt idx="32">
                  <c:v>02.фев</c:v>
                </c:pt>
                <c:pt idx="33">
                  <c:v>03.фев</c:v>
                </c:pt>
                <c:pt idx="34">
                  <c:v>04.фев</c:v>
                </c:pt>
                <c:pt idx="35">
                  <c:v>05.фев</c:v>
                </c:pt>
                <c:pt idx="36">
                  <c:v>06.фев</c:v>
                </c:pt>
                <c:pt idx="37">
                  <c:v>07.фев</c:v>
                </c:pt>
                <c:pt idx="38">
                  <c:v>08.фев</c:v>
                </c:pt>
                <c:pt idx="39">
                  <c:v>09.фев</c:v>
                </c:pt>
                <c:pt idx="40">
                  <c:v>10.фев</c:v>
                </c:pt>
                <c:pt idx="41">
                  <c:v>11.фев</c:v>
                </c:pt>
                <c:pt idx="42">
                  <c:v>12.фев</c:v>
                </c:pt>
                <c:pt idx="43">
                  <c:v>13.фев</c:v>
                </c:pt>
                <c:pt idx="44">
                  <c:v>14.фев</c:v>
                </c:pt>
              </c:strCache>
            </c:strRef>
          </c:cat>
          <c:val>
            <c:numRef>
              <c:f>'Задание 1.3'!$D$10:$D$55</c:f>
              <c:numCache>
                <c:formatCode>0.00%</c:formatCode>
                <c:ptCount val="45"/>
                <c:pt idx="0">
                  <c:v>7.2852814767843305E-2</c:v>
                </c:pt>
                <c:pt idx="1">
                  <c:v>0.2244091541811977</c:v>
                </c:pt>
                <c:pt idx="2">
                  <c:v>0.2314849795016021</c:v>
                </c:pt>
                <c:pt idx="3">
                  <c:v>0.21112487867913393</c:v>
                </c:pt>
                <c:pt idx="4">
                  <c:v>0.25916052276093288</c:v>
                </c:pt>
                <c:pt idx="5">
                  <c:v>0.24698054837479341</c:v>
                </c:pt>
                <c:pt idx="6">
                  <c:v>0.27090770304347933</c:v>
                </c:pt>
                <c:pt idx="7">
                  <c:v>0.23113892925002794</c:v>
                </c:pt>
                <c:pt idx="8">
                  <c:v>0.2452155531067983</c:v>
                </c:pt>
                <c:pt idx="9">
                  <c:v>0.28349657754415158</c:v>
                </c:pt>
                <c:pt idx="10">
                  <c:v>0.31031216788453808</c:v>
                </c:pt>
                <c:pt idx="11">
                  <c:v>0.22930658263266976</c:v>
                </c:pt>
                <c:pt idx="12">
                  <c:v>0.1118168675795968</c:v>
                </c:pt>
                <c:pt idx="13">
                  <c:v>0.19951316531599728</c:v>
                </c:pt>
                <c:pt idx="14">
                  <c:v>0.20077988882435907</c:v>
                </c:pt>
                <c:pt idx="15">
                  <c:v>0.22040629482670357</c:v>
                </c:pt>
                <c:pt idx="16">
                  <c:v>0.23154717833776828</c:v>
                </c:pt>
                <c:pt idx="17">
                  <c:v>0.15439432145450202</c:v>
                </c:pt>
                <c:pt idx="18">
                  <c:v>0.11556447928533474</c:v>
                </c:pt>
                <c:pt idx="19">
                  <c:v>0.13115740338059204</c:v>
                </c:pt>
                <c:pt idx="20">
                  <c:v>0.13789801397476148</c:v>
                </c:pt>
                <c:pt idx="21">
                  <c:v>0.13225509805780922</c:v>
                </c:pt>
                <c:pt idx="22">
                  <c:v>0.11509426821639504</c:v>
                </c:pt>
                <c:pt idx="23">
                  <c:v>0.11463697060780015</c:v>
                </c:pt>
                <c:pt idx="24">
                  <c:v>8.2753389193552879E-2</c:v>
                </c:pt>
                <c:pt idx="25">
                  <c:v>8.8400957534549698E-2</c:v>
                </c:pt>
                <c:pt idx="26">
                  <c:v>0.13741443503390957</c:v>
                </c:pt>
                <c:pt idx="27">
                  <c:v>0.20617619330952272</c:v>
                </c:pt>
                <c:pt idx="28">
                  <c:v>0.18798499454588991</c:v>
                </c:pt>
                <c:pt idx="29">
                  <c:v>0.18197044633916923</c:v>
                </c:pt>
                <c:pt idx="30">
                  <c:v>0.20928714138340798</c:v>
                </c:pt>
                <c:pt idx="31">
                  <c:v>0.18420240038275823</c:v>
                </c:pt>
                <c:pt idx="32">
                  <c:v>0.13775062220311374</c:v>
                </c:pt>
                <c:pt idx="33">
                  <c:v>0.24367066436528306</c:v>
                </c:pt>
                <c:pt idx="34">
                  <c:v>0.26811022643993693</c:v>
                </c:pt>
                <c:pt idx="35">
                  <c:v>0.25260557346702128</c:v>
                </c:pt>
                <c:pt idx="36">
                  <c:v>0.25185036337452693</c:v>
                </c:pt>
                <c:pt idx="37">
                  <c:v>9.9377373090280899E-2</c:v>
                </c:pt>
                <c:pt idx="38">
                  <c:v>0.11090461832679153</c:v>
                </c:pt>
                <c:pt idx="39">
                  <c:v>7.7964530529602616E-2</c:v>
                </c:pt>
                <c:pt idx="40">
                  <c:v>7.6034410566784671E-2</c:v>
                </c:pt>
                <c:pt idx="41">
                  <c:v>0.13495281621053523</c:v>
                </c:pt>
                <c:pt idx="42">
                  <c:v>0.14867544914478525</c:v>
                </c:pt>
                <c:pt idx="43">
                  <c:v>0.16992646964301783</c:v>
                </c:pt>
                <c:pt idx="44">
                  <c:v>0.14546315176230701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A-4F37-B2E1-829D22CCA9C7}"/>
            </c:ext>
          </c:extLst>
        </c:ser>
        <c:ser>
          <c:idx val="3"/>
          <c:order val="3"/>
          <c:tx>
            <c:strRef>
              <c:f>'Задание 1.3'!$E$8:$E$9</c:f>
              <c:strCache>
                <c:ptCount val="1"/>
                <c:pt idx="0">
                  <c:v>сноуборд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'Задание 1.3'!$A$10:$A$55</c:f>
              <c:strCache>
                <c:ptCount val="45"/>
                <c:pt idx="0">
                  <c:v>01.янв</c:v>
                </c:pt>
                <c:pt idx="1">
                  <c:v>02.янв</c:v>
                </c:pt>
                <c:pt idx="2">
                  <c:v>03.янв</c:v>
                </c:pt>
                <c:pt idx="3">
                  <c:v>04.янв</c:v>
                </c:pt>
                <c:pt idx="4">
                  <c:v>05.янв</c:v>
                </c:pt>
                <c:pt idx="5">
                  <c:v>06.янв</c:v>
                </c:pt>
                <c:pt idx="6">
                  <c:v>07.янв</c:v>
                </c:pt>
                <c:pt idx="7">
                  <c:v>08.янв</c:v>
                </c:pt>
                <c:pt idx="8">
                  <c:v>09.янв</c:v>
                </c:pt>
                <c:pt idx="9">
                  <c:v>10.янв</c:v>
                </c:pt>
                <c:pt idx="10">
                  <c:v>11.янв</c:v>
                </c:pt>
                <c:pt idx="11">
                  <c:v>12.янв</c:v>
                </c:pt>
                <c:pt idx="12">
                  <c:v>13.янв</c:v>
                </c:pt>
                <c:pt idx="13">
                  <c:v>14.янв</c:v>
                </c:pt>
                <c:pt idx="14">
                  <c:v>15.янв</c:v>
                </c:pt>
                <c:pt idx="15">
                  <c:v>16.янв</c:v>
                </c:pt>
                <c:pt idx="16">
                  <c:v>17.янв</c:v>
                </c:pt>
                <c:pt idx="17">
                  <c:v>18.янв</c:v>
                </c:pt>
                <c:pt idx="18">
                  <c:v>19.янв</c:v>
                </c:pt>
                <c:pt idx="19">
                  <c:v>20.янв</c:v>
                </c:pt>
                <c:pt idx="20">
                  <c:v>21.янв</c:v>
                </c:pt>
                <c:pt idx="21">
                  <c:v>22.янв</c:v>
                </c:pt>
                <c:pt idx="22">
                  <c:v>23.янв</c:v>
                </c:pt>
                <c:pt idx="23">
                  <c:v>24.янв</c:v>
                </c:pt>
                <c:pt idx="24">
                  <c:v>25.янв</c:v>
                </c:pt>
                <c:pt idx="25">
                  <c:v>26.янв</c:v>
                </c:pt>
                <c:pt idx="26">
                  <c:v>27.янв</c:v>
                </c:pt>
                <c:pt idx="27">
                  <c:v>28.янв</c:v>
                </c:pt>
                <c:pt idx="28">
                  <c:v>29.янв</c:v>
                </c:pt>
                <c:pt idx="29">
                  <c:v>30.янв</c:v>
                </c:pt>
                <c:pt idx="30">
                  <c:v>31.янв</c:v>
                </c:pt>
                <c:pt idx="31">
                  <c:v>01.фев</c:v>
                </c:pt>
                <c:pt idx="32">
                  <c:v>02.фев</c:v>
                </c:pt>
                <c:pt idx="33">
                  <c:v>03.фев</c:v>
                </c:pt>
                <c:pt idx="34">
                  <c:v>04.фев</c:v>
                </c:pt>
                <c:pt idx="35">
                  <c:v>05.фев</c:v>
                </c:pt>
                <c:pt idx="36">
                  <c:v>06.фев</c:v>
                </c:pt>
                <c:pt idx="37">
                  <c:v>07.фев</c:v>
                </c:pt>
                <c:pt idx="38">
                  <c:v>08.фев</c:v>
                </c:pt>
                <c:pt idx="39">
                  <c:v>09.фев</c:v>
                </c:pt>
                <c:pt idx="40">
                  <c:v>10.фев</c:v>
                </c:pt>
                <c:pt idx="41">
                  <c:v>11.фев</c:v>
                </c:pt>
                <c:pt idx="42">
                  <c:v>12.фев</c:v>
                </c:pt>
                <c:pt idx="43">
                  <c:v>13.фев</c:v>
                </c:pt>
                <c:pt idx="44">
                  <c:v>14.фев</c:v>
                </c:pt>
              </c:strCache>
            </c:strRef>
          </c:cat>
          <c:val>
            <c:numRef>
              <c:f>'Задание 1.3'!$E$10:$E$55</c:f>
              <c:numCache>
                <c:formatCode>0.00%</c:formatCode>
                <c:ptCount val="45"/>
                <c:pt idx="0">
                  <c:v>0.34525822588600014</c:v>
                </c:pt>
                <c:pt idx="1">
                  <c:v>0.38077562078100913</c:v>
                </c:pt>
                <c:pt idx="2">
                  <c:v>0.41101736417187873</c:v>
                </c:pt>
                <c:pt idx="3">
                  <c:v>0.35815318175334176</c:v>
                </c:pt>
                <c:pt idx="4">
                  <c:v>0.35413960906856762</c:v>
                </c:pt>
                <c:pt idx="5">
                  <c:v>0.37581048438360809</c:v>
                </c:pt>
                <c:pt idx="6">
                  <c:v>0.46020501477527226</c:v>
                </c:pt>
                <c:pt idx="7">
                  <c:v>0.51346820163183193</c:v>
                </c:pt>
                <c:pt idx="8">
                  <c:v>0.45732381725365284</c:v>
                </c:pt>
                <c:pt idx="9">
                  <c:v>0.44296931134893924</c:v>
                </c:pt>
                <c:pt idx="10">
                  <c:v>0.42195252228787289</c:v>
                </c:pt>
                <c:pt idx="11">
                  <c:v>0.47607248753590015</c:v>
                </c:pt>
                <c:pt idx="12">
                  <c:v>0.48230486402804812</c:v>
                </c:pt>
                <c:pt idx="13">
                  <c:v>0.31884517766497461</c:v>
                </c:pt>
                <c:pt idx="14">
                  <c:v>0.32028046341424665</c:v>
                </c:pt>
                <c:pt idx="15">
                  <c:v>0.4229282091333344</c:v>
                </c:pt>
                <c:pt idx="16">
                  <c:v>0.47173899447832585</c:v>
                </c:pt>
                <c:pt idx="17">
                  <c:v>0.2740555199889505</c:v>
                </c:pt>
                <c:pt idx="18">
                  <c:v>0.29771902408034495</c:v>
                </c:pt>
                <c:pt idx="19">
                  <c:v>0.28855534777188252</c:v>
                </c:pt>
                <c:pt idx="20">
                  <c:v>0.34294353251886767</c:v>
                </c:pt>
                <c:pt idx="21">
                  <c:v>0.41712444619886779</c:v>
                </c:pt>
                <c:pt idx="22">
                  <c:v>0.39963089691160003</c:v>
                </c:pt>
                <c:pt idx="23">
                  <c:v>0.44941363423587671</c:v>
                </c:pt>
                <c:pt idx="24">
                  <c:v>0.44091703087158646</c:v>
                </c:pt>
                <c:pt idx="25">
                  <c:v>0.45332521977027218</c:v>
                </c:pt>
                <c:pt idx="26">
                  <c:v>0.47237978715549883</c:v>
                </c:pt>
                <c:pt idx="27">
                  <c:v>0.42012088225863825</c:v>
                </c:pt>
                <c:pt idx="28">
                  <c:v>0.29498014940418649</c:v>
                </c:pt>
                <c:pt idx="29">
                  <c:v>0.25253663865036258</c:v>
                </c:pt>
                <c:pt idx="30">
                  <c:v>0.29787702895049556</c:v>
                </c:pt>
                <c:pt idx="31">
                  <c:v>0.24765441817694425</c:v>
                </c:pt>
                <c:pt idx="32">
                  <c:v>0.396599228528694</c:v>
                </c:pt>
                <c:pt idx="33">
                  <c:v>0.29294999586005721</c:v>
                </c:pt>
                <c:pt idx="34">
                  <c:v>0.33041692026780278</c:v>
                </c:pt>
                <c:pt idx="35">
                  <c:v>0.26666999280865161</c:v>
                </c:pt>
                <c:pt idx="36">
                  <c:v>0.34651041714238739</c:v>
                </c:pt>
                <c:pt idx="37">
                  <c:v>0.44315530282581445</c:v>
                </c:pt>
                <c:pt idx="38">
                  <c:v>0.38193385205006208</c:v>
                </c:pt>
                <c:pt idx="39">
                  <c:v>0.40677676676505747</c:v>
                </c:pt>
                <c:pt idx="40">
                  <c:v>0.42042239224493422</c:v>
                </c:pt>
                <c:pt idx="41">
                  <c:v>0.44253185619021501</c:v>
                </c:pt>
                <c:pt idx="42">
                  <c:v>0.35446093651847732</c:v>
                </c:pt>
                <c:pt idx="43">
                  <c:v>0.40130927742283812</c:v>
                </c:pt>
                <c:pt idx="44">
                  <c:v>0.33288830630805583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EA-4F37-B2E1-829D22CCA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630637487"/>
        <c:axId val="1632365919"/>
      </c:lineChart>
      <c:catAx>
        <c:axId val="163063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365919"/>
        <c:crosses val="autoZero"/>
        <c:auto val="1"/>
        <c:lblAlgn val="ctr"/>
        <c:lblOffset val="100"/>
        <c:noMultiLvlLbl val="0"/>
      </c:catAx>
      <c:valAx>
        <c:axId val="1632365919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637487"/>
        <c:crosses val="autoZero"/>
        <c:crossBetween val="between"/>
      </c:valAx>
      <c:spPr>
        <a:gradFill flip="none" rotWithShape="1">
          <a:gsLst>
            <a:gs pos="0">
              <a:schemeClr val="accent3">
                <a:lumMod val="20000"/>
                <a:lumOff val="80000"/>
                <a:shade val="30000"/>
                <a:satMod val="115000"/>
              </a:schemeClr>
            </a:gs>
            <a:gs pos="50000">
              <a:schemeClr val="accent3">
                <a:lumMod val="20000"/>
                <a:lumOff val="80000"/>
                <a:shade val="67500"/>
                <a:satMod val="115000"/>
              </a:schemeClr>
            </a:gs>
            <a:gs pos="100000">
              <a:schemeClr val="accent3">
                <a:lumMod val="20000"/>
                <a:lumOff val="80000"/>
                <a:shade val="100000"/>
                <a:satMod val="115000"/>
              </a:schemeClr>
            </a:gs>
          </a:gsLst>
          <a:lin ang="2700000" scaled="1"/>
          <a:tileRect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1482836299006E-2"/>
          <c:y val="0.16240947369730444"/>
          <c:w val="0.87520646875662278"/>
          <c:h val="0.61073695333537859"/>
        </c:manualLayout>
      </c:layout>
      <c:lineChart>
        <c:grouping val="standard"/>
        <c:varyColors val="0"/>
        <c:ser>
          <c:idx val="0"/>
          <c:order val="0"/>
          <c:tx>
            <c:strRef>
              <c:f>'Задание 1.5 лист прогноза'!$B$1</c:f>
              <c:strCache>
                <c:ptCount val="1"/>
                <c:pt idx="0">
                  <c:v>Значения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'Задание 1.5 лист прогноза'!$B$2:$B$74</c:f>
              <c:numCache>
                <c:formatCode>General</c:formatCode>
                <c:ptCount val="73"/>
                <c:pt idx="0">
                  <c:v>56772</c:v>
                </c:pt>
                <c:pt idx="1">
                  <c:v>400866</c:v>
                </c:pt>
                <c:pt idx="2">
                  <c:v>428814</c:v>
                </c:pt>
                <c:pt idx="3">
                  <c:v>357523</c:v>
                </c:pt>
                <c:pt idx="4">
                  <c:v>307215</c:v>
                </c:pt>
                <c:pt idx="5">
                  <c:v>259567</c:v>
                </c:pt>
                <c:pt idx="6">
                  <c:v>396947</c:v>
                </c:pt>
                <c:pt idx="7">
                  <c:v>456297</c:v>
                </c:pt>
                <c:pt idx="8">
                  <c:v>489137</c:v>
                </c:pt>
                <c:pt idx="9">
                  <c:v>423088</c:v>
                </c:pt>
                <c:pt idx="10">
                  <c:v>363202</c:v>
                </c:pt>
                <c:pt idx="11">
                  <c:v>365249</c:v>
                </c:pt>
                <c:pt idx="12">
                  <c:v>351396</c:v>
                </c:pt>
                <c:pt idx="13">
                  <c:v>538992</c:v>
                </c:pt>
                <c:pt idx="14">
                  <c:v>566491</c:v>
                </c:pt>
                <c:pt idx="15">
                  <c:v>572343</c:v>
                </c:pt>
                <c:pt idx="16">
                  <c:v>495683</c:v>
                </c:pt>
                <c:pt idx="17">
                  <c:v>535771</c:v>
                </c:pt>
                <c:pt idx="18">
                  <c:v>510001</c:v>
                </c:pt>
                <c:pt idx="19">
                  <c:v>551856</c:v>
                </c:pt>
                <c:pt idx="20">
                  <c:v>457396</c:v>
                </c:pt>
                <c:pt idx="21">
                  <c:v>453457</c:v>
                </c:pt>
                <c:pt idx="22">
                  <c:v>449197</c:v>
                </c:pt>
                <c:pt idx="23">
                  <c:v>487068</c:v>
                </c:pt>
                <c:pt idx="24">
                  <c:v>574768</c:v>
                </c:pt>
                <c:pt idx="25">
                  <c:v>397688</c:v>
                </c:pt>
                <c:pt idx="26">
                  <c:v>474055</c:v>
                </c:pt>
                <c:pt idx="27">
                  <c:v>626891</c:v>
                </c:pt>
                <c:pt idx="28">
                  <c:v>676554</c:v>
                </c:pt>
                <c:pt idx="29">
                  <c:v>659140</c:v>
                </c:pt>
                <c:pt idx="30">
                  <c:v>612632</c:v>
                </c:pt>
                <c:pt idx="31">
                  <c:v>589406</c:v>
                </c:pt>
                <c:pt idx="32">
                  <c:v>660556</c:v>
                </c:pt>
                <c:pt idx="33">
                  <c:v>785035</c:v>
                </c:pt>
                <c:pt idx="34">
                  <c:v>644056</c:v>
                </c:pt>
                <c:pt idx="35">
                  <c:v>581254</c:v>
                </c:pt>
                <c:pt idx="36">
                  <c:v>656898</c:v>
                </c:pt>
                <c:pt idx="37">
                  <c:v>666852</c:v>
                </c:pt>
                <c:pt idx="38">
                  <c:v>648395</c:v>
                </c:pt>
                <c:pt idx="39">
                  <c:v>614895</c:v>
                </c:pt>
                <c:pt idx="40">
                  <c:v>630504</c:v>
                </c:pt>
                <c:pt idx="41">
                  <c:v>543301</c:v>
                </c:pt>
                <c:pt idx="42">
                  <c:v>445736</c:v>
                </c:pt>
                <c:pt idx="43">
                  <c:v>622328</c:v>
                </c:pt>
                <c:pt idx="44">
                  <c:v>494352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B-4940-B2D3-AE288D9AFEC9}"/>
            </c:ext>
          </c:extLst>
        </c:ser>
        <c:ser>
          <c:idx val="1"/>
          <c:order val="1"/>
          <c:tx>
            <c:strRef>
              <c:f>'Задание 1.5 лист прогноза'!$C$1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'Задание 1.5 лист прогноза'!$A$2:$A$74</c:f>
              <c:numCache>
                <c:formatCode>m/d/yyyy</c:formatCode>
                <c:ptCount val="73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</c:numCache>
            </c:numRef>
          </c:cat>
          <c:val>
            <c:numRef>
              <c:f>'Задание 1.5 лист прогноза'!$C$2:$C$74</c:f>
              <c:numCache>
                <c:formatCode>General</c:formatCode>
                <c:ptCount val="73"/>
                <c:pt idx="44">
                  <c:v>494352</c:v>
                </c:pt>
                <c:pt idx="45">
                  <c:v>550568.0890863114</c:v>
                </c:pt>
                <c:pt idx="46">
                  <c:v>515624.16878443351</c:v>
                </c:pt>
                <c:pt idx="47">
                  <c:v>534793.42249576666</c:v>
                </c:pt>
                <c:pt idx="48">
                  <c:v>576383.78653494967</c:v>
                </c:pt>
                <c:pt idx="49">
                  <c:v>585517.43654973572</c:v>
                </c:pt>
                <c:pt idx="50">
                  <c:v>719985.47820306383</c:v>
                </c:pt>
                <c:pt idx="51">
                  <c:v>718649.8081677024</c:v>
                </c:pt>
                <c:pt idx="52">
                  <c:v>638355.36244314222</c:v>
                </c:pt>
                <c:pt idx="53">
                  <c:v>601143.06177553989</c:v>
                </c:pt>
                <c:pt idx="54">
                  <c:v>647314.28705662384</c:v>
                </c:pt>
                <c:pt idx="55">
                  <c:v>703158.23654520651</c:v>
                </c:pt>
                <c:pt idx="56">
                  <c:v>677478.26202009537</c:v>
                </c:pt>
                <c:pt idx="57">
                  <c:v>644028.55725952354</c:v>
                </c:pt>
                <c:pt idx="58">
                  <c:v>609084.63695764565</c:v>
                </c:pt>
                <c:pt idx="59">
                  <c:v>628253.8906689788</c:v>
                </c:pt>
                <c:pt idx="60">
                  <c:v>669844.25470816193</c:v>
                </c:pt>
                <c:pt idx="61">
                  <c:v>678977.90472294798</c:v>
                </c:pt>
                <c:pt idx="62">
                  <c:v>813445.9463762762</c:v>
                </c:pt>
                <c:pt idx="63">
                  <c:v>812110.27634091466</c:v>
                </c:pt>
                <c:pt idx="64">
                  <c:v>731815.83061635436</c:v>
                </c:pt>
                <c:pt idx="65">
                  <c:v>694603.52994875202</c:v>
                </c:pt>
                <c:pt idx="66">
                  <c:v>740774.75522983598</c:v>
                </c:pt>
                <c:pt idx="67">
                  <c:v>796618.70471841877</c:v>
                </c:pt>
                <c:pt idx="68">
                  <c:v>770938.73019330762</c:v>
                </c:pt>
                <c:pt idx="69">
                  <c:v>737489.0254327358</c:v>
                </c:pt>
                <c:pt idx="70">
                  <c:v>702545.10513085779</c:v>
                </c:pt>
                <c:pt idx="71">
                  <c:v>721714.35884219094</c:v>
                </c:pt>
                <c:pt idx="72">
                  <c:v>763304.72288137407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B-4940-B2D3-AE288D9AFEC9}"/>
            </c:ext>
          </c:extLst>
        </c:ser>
        <c:ser>
          <c:idx val="2"/>
          <c:order val="2"/>
          <c:tx>
            <c:strRef>
              <c:f>'Задание 1.5 лист прогноза'!$D$1</c:f>
              <c:strCache>
                <c:ptCount val="1"/>
                <c:pt idx="0">
                  <c:v>Привязка низкой вероятности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'Задание 1.5 лист прогноза'!$A$2:$A$74</c:f>
              <c:numCache>
                <c:formatCode>m/d/yyyy</c:formatCode>
                <c:ptCount val="73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</c:numCache>
            </c:numRef>
          </c:cat>
          <c:val>
            <c:numRef>
              <c:f>'Задание 1.5 лист прогноза'!$D$2:$D$74</c:f>
              <c:numCache>
                <c:formatCode>General</c:formatCode>
                <c:ptCount val="73"/>
                <c:pt idx="44" formatCode="0.00">
                  <c:v>494352</c:v>
                </c:pt>
                <c:pt idx="45" formatCode="0.00">
                  <c:v>351425.5883448564</c:v>
                </c:pt>
                <c:pt idx="46" formatCode="0.00">
                  <c:v>310255.81571317301</c:v>
                </c:pt>
                <c:pt idx="47" formatCode="0.00">
                  <c:v>323335.12296292221</c:v>
                </c:pt>
                <c:pt idx="48" formatCode="0.00">
                  <c:v>358959.84371495468</c:v>
                </c:pt>
                <c:pt idx="49" formatCode="0.00">
                  <c:v>362242.01208729309</c:v>
                </c:pt>
                <c:pt idx="50" formatCode="0.00">
                  <c:v>490963.80995032459</c:v>
                </c:pt>
                <c:pt idx="51" formatCode="0.00">
                  <c:v>483979.23415379832</c:v>
                </c:pt>
                <c:pt idx="52" formatCode="0.00">
                  <c:v>398126.18890129798</c:v>
                </c:pt>
                <c:pt idx="53" formatCode="0.00">
                  <c:v>355439.30441215367</c:v>
                </c:pt>
                <c:pt idx="54" formatCode="0.00">
                  <c:v>396214.30834465486</c:v>
                </c:pt>
                <c:pt idx="55" formatCode="0.00">
                  <c:v>446735.29701743112</c:v>
                </c:pt>
                <c:pt idx="56" formatCode="0.00">
                  <c:v>415800.99988465756</c:v>
                </c:pt>
                <c:pt idx="57" formatCode="0.00">
                  <c:v>377122.25336397107</c:v>
                </c:pt>
                <c:pt idx="58" formatCode="0.00">
                  <c:v>337049.78514694225</c:v>
                </c:pt>
                <c:pt idx="59" formatCode="0.00">
                  <c:v>351147.54811743967</c:v>
                </c:pt>
                <c:pt idx="60" formatCode="0.00">
                  <c:v>387720.26100589818</c:v>
                </c:pt>
                <c:pt idx="61" formatCode="0.00">
                  <c:v>391887.13835137931</c:v>
                </c:pt>
                <c:pt idx="62" formatCode="0.00">
                  <c:v>521436.55382586346</c:v>
                </c:pt>
                <c:pt idx="63" formatCode="0.00">
                  <c:v>515227.8774966491</c:v>
                </c:pt>
                <c:pt idx="64" formatCode="0.00">
                  <c:v>430103.70346718037</c:v>
                </c:pt>
                <c:pt idx="65" formatCode="0.00">
                  <c:v>388102.77721037203</c:v>
                </c:pt>
                <c:pt idx="66" formatCode="0.00">
                  <c:v>429524.45508549974</c:v>
                </c:pt>
                <c:pt idx="67" formatCode="0.00">
                  <c:v>480656.04756319727</c:v>
                </c:pt>
                <c:pt idx="68" formatCode="0.00">
                  <c:v>450299.14300137834</c:v>
                </c:pt>
                <c:pt idx="69" formatCode="0.00">
                  <c:v>412172.6985418229</c:v>
                </c:pt>
                <c:pt idx="70" formatCode="0.00">
                  <c:v>372618.32505840022</c:v>
                </c:pt>
                <c:pt idx="71" formatCode="0.00">
                  <c:v>387207.88864474936</c:v>
                </c:pt>
                <c:pt idx="72" formatCode="0.00">
                  <c:v>424247.96208433161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B-4940-B2D3-AE288D9AFEC9}"/>
            </c:ext>
          </c:extLst>
        </c:ser>
        <c:ser>
          <c:idx val="3"/>
          <c:order val="3"/>
          <c:tx>
            <c:strRef>
              <c:f>'Задание 1.5 лист прогноза'!$E$1</c:f>
              <c:strCache>
                <c:ptCount val="1"/>
                <c:pt idx="0">
                  <c:v>Привязка высокой вероятности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'Задание 1.5 лист прогноза'!$A$2:$A$74</c:f>
              <c:numCache>
                <c:formatCode>m/d/yyyy</c:formatCode>
                <c:ptCount val="73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</c:numCache>
            </c:numRef>
          </c:cat>
          <c:val>
            <c:numRef>
              <c:f>'Задание 1.5 лист прогноза'!$E$2:$E$74</c:f>
              <c:numCache>
                <c:formatCode>General</c:formatCode>
                <c:ptCount val="73"/>
                <c:pt idx="44" formatCode="0.00">
                  <c:v>494352</c:v>
                </c:pt>
                <c:pt idx="45" formatCode="0.00">
                  <c:v>749710.58982776641</c:v>
                </c:pt>
                <c:pt idx="46" formatCode="0.00">
                  <c:v>720992.52185569401</c:v>
                </c:pt>
                <c:pt idx="47" formatCode="0.00">
                  <c:v>746251.72202861111</c:v>
                </c:pt>
                <c:pt idx="48" formatCode="0.00">
                  <c:v>793807.72935494466</c:v>
                </c:pt>
                <c:pt idx="49" formatCode="0.00">
                  <c:v>808792.86101217836</c:v>
                </c:pt>
                <c:pt idx="50" formatCode="0.00">
                  <c:v>949007.14645580307</c:v>
                </c:pt>
                <c:pt idx="51" formatCode="0.00">
                  <c:v>953320.38218160649</c:v>
                </c:pt>
                <c:pt idx="52" formatCode="0.00">
                  <c:v>878584.53598498646</c:v>
                </c:pt>
                <c:pt idx="53" formatCode="0.00">
                  <c:v>846846.8191389261</c:v>
                </c:pt>
                <c:pt idx="54" formatCode="0.00">
                  <c:v>898414.26576859283</c:v>
                </c:pt>
                <c:pt idx="55" formatCode="0.00">
                  <c:v>959581.17607298191</c:v>
                </c:pt>
                <c:pt idx="56" formatCode="0.00">
                  <c:v>939155.52415553317</c:v>
                </c:pt>
                <c:pt idx="57" formatCode="0.00">
                  <c:v>910934.86115507595</c:v>
                </c:pt>
                <c:pt idx="58" formatCode="0.00">
                  <c:v>881119.48876834905</c:v>
                </c:pt>
                <c:pt idx="59" formatCode="0.00">
                  <c:v>905360.23322051787</c:v>
                </c:pt>
                <c:pt idx="60" formatCode="0.00">
                  <c:v>951968.24841042561</c:v>
                </c:pt>
                <c:pt idx="61" formatCode="0.00">
                  <c:v>966068.67109451664</c:v>
                </c:pt>
                <c:pt idx="62" formatCode="0.00">
                  <c:v>1105455.338926689</c:v>
                </c:pt>
                <c:pt idx="63" formatCode="0.00">
                  <c:v>1108992.6751851803</c:v>
                </c:pt>
                <c:pt idx="64" formatCode="0.00">
                  <c:v>1033527.9577655284</c:v>
                </c:pt>
                <c:pt idx="65" formatCode="0.00">
                  <c:v>1001104.282687132</c:v>
                </c:pt>
                <c:pt idx="66" formatCode="0.00">
                  <c:v>1052025.0553741723</c:v>
                </c:pt>
                <c:pt idx="67" formatCode="0.00">
                  <c:v>1112581.3618736402</c:v>
                </c:pt>
                <c:pt idx="68" formatCode="0.00">
                  <c:v>1091578.317385237</c:v>
                </c:pt>
                <c:pt idx="69" formatCode="0.00">
                  <c:v>1062805.3523236488</c:v>
                </c:pt>
                <c:pt idx="70" formatCode="0.00">
                  <c:v>1032471.8852033154</c:v>
                </c:pt>
                <c:pt idx="71" formatCode="0.00">
                  <c:v>1056220.8290396326</c:v>
                </c:pt>
                <c:pt idx="72" formatCode="0.00">
                  <c:v>1102361.4836784166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EB-4940-B2D3-AE288D9A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032303"/>
        <c:axId val="1647290527"/>
      </c:lineChart>
      <c:catAx>
        <c:axId val="210203230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290527"/>
        <c:crosses val="autoZero"/>
        <c:auto val="1"/>
        <c:lblAlgn val="ctr"/>
        <c:lblOffset val="100"/>
        <c:noMultiLvlLbl val="0"/>
      </c:catAx>
      <c:valAx>
        <c:axId val="16472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3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17</xdr:col>
      <xdr:colOff>476249</xdr:colOff>
      <xdr:row>30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13490F-46DD-40B0-A5C7-DEB34FB64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771525</xdr:colOff>
      <xdr:row>10</xdr:row>
      <xdr:rowOff>0</xdr:rowOff>
    </xdr:from>
    <xdr:to>
      <xdr:col>24</xdr:col>
      <xdr:colOff>504824</xdr:colOff>
      <xdr:row>34</xdr:row>
      <xdr:rowOff>28574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125018C-5B6F-4696-880C-790C6398D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11</xdr:row>
      <xdr:rowOff>9525</xdr:rowOff>
    </xdr:from>
    <xdr:to>
      <xdr:col>21</xdr:col>
      <xdr:colOff>19050</xdr:colOff>
      <xdr:row>35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88CA2FD-29F1-4486-8F4B-759447E09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 Windows" refreshedDate="45192.968840277776" createdVersion="6" refreshedVersion="6" minRefreshableVersion="3" recordCount="1000" xr:uid="{8860361D-A73E-4105-B77F-4FEE42C3CDCF}">
  <cacheSource type="worksheet">
    <worksheetSource ref="A1:H1048576" sheet="Data"/>
  </cacheSource>
  <cacheFields count="9">
    <cacheField name="id_order" numFmtId="0">
      <sharedItems containsString="0" containsBlank="1" containsNumber="1" containsInteger="1" minValue="1026305127" maxValue="6094316077"/>
    </cacheField>
    <cacheField name="Категория" numFmtId="0">
      <sharedItems containsString="0" containsBlank="1" containsNumber="1" containsInteger="1" minValue="1" maxValue="4"/>
    </cacheField>
    <cacheField name="Дата" numFmtId="0">
      <sharedItems containsNonDate="0" containsDate="1" containsString="0" containsBlank="1" minDate="2022-01-01T00:00:00" maxDate="2022-02-15T00:00:00" count="46">
        <d v="2022-01-05T00:00:00"/>
        <d v="2022-02-03T00:00:00"/>
        <d v="2022-02-05T00:00:00"/>
        <d v="2022-02-04T00:00:00"/>
        <d v="2022-02-08T00:00:00"/>
        <d v="2022-02-07T00:00:00"/>
        <d v="2022-02-12T00:00:00"/>
        <d v="2022-02-13T00:00:00"/>
        <d v="2022-02-14T00:00:00"/>
        <d v="2022-02-06T00:00:00"/>
        <d v="2022-01-01T00:00:00"/>
        <d v="2022-01-04T00:00:00"/>
        <d v="2022-01-06T00:00:00"/>
        <d v="2022-01-03T00:00:00"/>
        <d v="2022-01-02T00:00:00"/>
        <d v="2022-01-12T00:00:00"/>
        <d v="2022-01-13T00:00:00"/>
        <d v="2022-01-11T00:00:00"/>
        <d v="2022-02-11T00:00:00"/>
        <d v="2022-01-15T00:00:00"/>
        <d v="2022-01-14T00:00:00"/>
        <d v="2022-01-17T00:00:00"/>
        <d v="2022-01-19T00:00:00"/>
        <d v="2022-01-18T00:00:00"/>
        <d v="2022-01-16T00:00:00"/>
        <d v="2022-02-10T00:00:00"/>
        <d v="2022-01-07T00:00:00"/>
        <d v="2022-01-10T00:00:00"/>
        <d v="2022-01-21T00:00:00"/>
        <d v="2022-01-22T00:00:00"/>
        <d v="2022-01-23T00:00:00"/>
        <d v="2022-02-01T00:00:00"/>
        <d v="2022-01-30T00:00:00"/>
        <d v="2022-01-09T00:00:00"/>
        <d v="2022-01-08T00:00:00"/>
        <d v="2022-01-20T00:00:00"/>
        <d v="2022-02-02T00:00:00"/>
        <d v="2022-01-24T00:00:00"/>
        <d v="2022-01-25T00:00:00"/>
        <d v="2022-01-28T00:00:00"/>
        <d v="2022-01-26T00:00:00"/>
        <d v="2022-01-27T00:00:00"/>
        <d v="2022-01-31T00:00:00"/>
        <d v="2022-01-29T00:00:00"/>
        <d v="2022-02-09T00:00:00"/>
        <m/>
      </sharedItems>
      <fieldGroup par="8" base="2">
        <rangePr groupBy="days" startDate="2022-01-01T00:00:00" endDate="2022-02-15T00:00:00"/>
        <groupItems count="368">
          <s v="(пусто)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15.02.2022"/>
        </groupItems>
      </fieldGroup>
    </cacheField>
    <cacheField name="Кол-во товаров" numFmtId="0">
      <sharedItems containsString="0" containsBlank="1" containsNumber="1" containsInteger="1" minValue="0" maxValue="204"/>
    </cacheField>
    <cacheField name="Цена (за 1 ед.)" numFmtId="0">
      <sharedItems containsString="0" containsBlank="1" containsNumber="1" containsInteger="1" minValue="605" maxValue="3545"/>
    </cacheField>
    <cacheField name="Название категории" numFmtId="0">
      <sharedItems containsBlank="1" count="5">
        <s v="лыжи"/>
        <s v="сноуборд"/>
        <s v="ролики"/>
        <s v="коньки"/>
        <m/>
      </sharedItems>
    </cacheField>
    <cacheField name="flag" numFmtId="0">
      <sharedItems containsString="0" containsBlank="1" containsNumber="1" containsInteger="1" minValue="0" maxValue="1"/>
    </cacheField>
    <cacheField name="Суммарная выручка" numFmtId="0">
      <sharedItems containsString="0" containsBlank="1" containsNumber="1" containsInteger="1" minValue="0" maxValue="191290" count="363">
        <n v="49630"/>
        <n v="163070"/>
        <n v="17773"/>
        <n v="20312"/>
        <n v="30468"/>
        <n v="33007"/>
        <n v="48241"/>
        <n v="53319"/>
        <n v="40460"/>
        <n v="32494"/>
        <n v="41778"/>
        <n v="51062"/>
        <n v="71951"/>
        <n v="15393"/>
        <n v="32985"/>
        <n v="0"/>
        <n v="10795"/>
        <n v="19431"/>
        <n v="23749"/>
        <n v="30226"/>
        <n v="38862"/>
        <n v="82042"/>
        <n v="2117"/>
        <n v="8468"/>
        <n v="12702"/>
        <n v="14819"/>
        <n v="16936"/>
        <n v="31755"/>
        <n v="12594"/>
        <n v="16792"/>
        <n v="31485"/>
        <n v="69267"/>
        <n v="11994"/>
        <n v="21989"/>
        <n v="23988"/>
        <n v="27986"/>
        <n v="41979"/>
        <n v="59970"/>
        <n v="61969"/>
        <n v="9945"/>
        <n v="15912"/>
        <n v="21879"/>
        <n v="23868"/>
        <n v="27846"/>
        <n v="29835"/>
        <n v="33813"/>
        <n v="35802"/>
        <n v="37791"/>
        <n v="39780"/>
        <n v="41769"/>
        <n v="45747"/>
        <n v="47736"/>
        <n v="51714"/>
        <n v="53703"/>
        <n v="61659"/>
        <n v="33643"/>
        <n v="37601"/>
        <n v="57391"/>
        <n v="98950"/>
        <n v="120719"/>
        <n v="15720"/>
        <n v="19650"/>
        <n v="23580"/>
        <n v="27510"/>
        <n v="35370"/>
        <n v="47160"/>
        <n v="21373"/>
        <n v="31088"/>
        <n v="33031"/>
        <n v="36917"/>
        <n v="38860"/>
        <n v="40803"/>
        <n v="42746"/>
        <n v="44689"/>
        <n v="46632"/>
        <n v="48575"/>
        <n v="54404"/>
        <n v="60233"/>
        <n v="62176"/>
        <n v="71891"/>
        <n v="77720"/>
        <n v="81606"/>
        <n v="30384"/>
        <n v="36081"/>
        <n v="91152"/>
        <n v="45072"/>
        <n v="58218"/>
        <n v="71364"/>
        <n v="75120"/>
        <n v="80754"/>
        <n v="86388"/>
        <n v="90144"/>
        <n v="95778"/>
        <n v="129582"/>
        <n v="27960"/>
        <n v="29824"/>
        <n v="31688"/>
        <n v="33552"/>
        <n v="35416"/>
        <n v="37280"/>
        <n v="41008"/>
        <n v="44736"/>
        <n v="52192"/>
        <n v="109976"/>
        <n v="29600"/>
        <n v="44400"/>
        <n v="53650"/>
        <n v="55500"/>
        <n v="66600"/>
        <n v="68450"/>
        <n v="79550"/>
        <n v="81400"/>
        <n v="86950"/>
        <n v="96200"/>
        <n v="31246"/>
        <n v="33084"/>
        <n v="34922"/>
        <n v="56885"/>
        <n v="80740"/>
        <n v="89915"/>
        <n v="95420"/>
        <n v="102760"/>
        <n v="25186"/>
        <n v="50372"/>
        <n v="57568"/>
        <n v="1764"/>
        <n v="86436"/>
        <n v="102312"/>
        <n v="41424"/>
        <n v="48328"/>
        <n v="55232"/>
        <n v="56958"/>
        <n v="58684"/>
        <n v="65588"/>
        <n v="67314"/>
        <n v="69040"/>
        <n v="77670"/>
        <n v="81122"/>
        <n v="96656"/>
        <n v="98382"/>
        <n v="108738"/>
        <n v="29988"/>
        <n v="51646"/>
        <n v="64974"/>
        <n v="79968"/>
        <n v="33770"/>
        <n v="39910"/>
        <n v="41445"/>
        <n v="46050"/>
        <n v="47585"/>
        <n v="61400"/>
        <n v="81355"/>
        <n v="87495"/>
        <n v="89030"/>
        <n v="98240"/>
        <n v="55260"/>
        <n v="116660"/>
        <n v="17964"/>
        <n v="19461"/>
        <n v="20958"/>
        <n v="25449"/>
        <n v="34431"/>
        <n v="35928"/>
        <n v="49401"/>
        <n v="43860"/>
        <n v="46784"/>
        <n v="48246"/>
        <n v="51170"/>
        <n v="52632"/>
        <n v="54094"/>
        <n v="55556"/>
        <n v="65790"/>
        <n v="67252"/>
        <n v="68714"/>
        <n v="71638"/>
        <n v="76024"/>
        <n v="1449"/>
        <n v="2898"/>
        <n v="4347"/>
        <n v="7245"/>
        <n v="47940"/>
        <n v="66270"/>
        <n v="71910"/>
        <n v="73320"/>
        <n v="105750"/>
        <n v="41640"/>
        <n v="12168"/>
        <n v="28392"/>
        <n v="43264"/>
        <n v="47320"/>
        <n v="44710"/>
        <n v="56545"/>
        <n v="61805"/>
        <n v="63120"/>
        <n v="9128"/>
        <n v="18256"/>
        <n v="22168"/>
        <n v="27384"/>
        <n v="31296"/>
        <n v="52160"/>
        <n v="53464"/>
        <n v="59984"/>
        <n v="20864"/>
        <n v="31975"/>
        <n v="84414"/>
        <n v="98483"/>
        <n v="113831"/>
        <n v="25762"/>
        <n v="36301"/>
        <n v="40985"/>
        <n v="42156"/>
        <n v="45669"/>
        <n v="52695"/>
        <n v="56208"/>
        <n v="59721"/>
        <n v="67918"/>
        <n v="69089"/>
        <n v="74944"/>
        <n v="99535"/>
        <n v="47929"/>
        <n v="61957"/>
        <n v="98196"/>
        <n v="4604"/>
        <n v="20718"/>
        <n v="31077"/>
        <n v="34530"/>
        <n v="41436"/>
        <n v="17312"/>
        <n v="18394"/>
        <n v="20558"/>
        <n v="21640"/>
        <n v="4136"/>
        <n v="35156"/>
        <n v="39292"/>
        <n v="47564"/>
        <n v="51700"/>
        <n v="55836"/>
        <n v="58938"/>
        <n v="59972"/>
        <n v="63074"/>
        <n v="64108"/>
        <n v="65142"/>
        <n v="72380"/>
        <n v="75482"/>
        <n v="79618"/>
        <n v="82720"/>
        <n v="83754"/>
        <n v="89958"/>
        <n v="90992"/>
        <n v="99264"/>
        <n v="105468"/>
        <n v="107536"/>
        <n v="108570"/>
        <n v="112706"/>
        <n v="113740"/>
        <n v="114774"/>
        <n v="119944"/>
        <n v="126148"/>
        <n v="127182"/>
        <n v="128216"/>
        <n v="129250"/>
        <n v="146828"/>
        <n v="165440"/>
        <n v="172678"/>
        <n v="191290"/>
        <n v="31904"/>
        <n v="33898"/>
        <n v="42871"/>
        <n v="59820"/>
        <n v="63808"/>
        <n v="69790"/>
        <n v="80757"/>
        <n v="112661"/>
        <n v="135592"/>
        <n v="143568"/>
        <n v="163508"/>
        <n v="166499"/>
        <n v="173478"/>
        <n v="7920"/>
        <n v="10890"/>
        <n v="12870"/>
        <n v="14850"/>
        <n v="42570"/>
        <n v="142560"/>
        <n v="143550"/>
        <n v="11186"/>
        <n v="11985"/>
        <n v="12784"/>
        <n v="13583"/>
        <n v="15980"/>
        <n v="18377"/>
        <n v="19176"/>
        <n v="19975"/>
        <n v="20774"/>
        <n v="22372"/>
        <n v="23171"/>
        <n v="26367"/>
        <n v="28764"/>
        <n v="29563"/>
        <n v="30362"/>
        <n v="33558"/>
        <n v="35955"/>
        <n v="37553"/>
        <n v="10682"/>
        <n v="11445"/>
        <n v="12971"/>
        <n v="14497"/>
        <n v="15260"/>
        <n v="19075"/>
        <n v="19838"/>
        <n v="22127"/>
        <n v="726"/>
        <n v="16698"/>
        <n v="18150"/>
        <n v="19602"/>
        <n v="23958"/>
        <n v="26862"/>
        <n v="13661"/>
        <n v="17975"/>
        <n v="20851"/>
        <n v="21570"/>
        <n v="22289"/>
        <n v="23008"/>
        <n v="23727"/>
        <n v="24446"/>
        <n v="33074"/>
        <n v="40983"/>
        <n v="29326"/>
        <n v="34100"/>
        <n v="35464"/>
        <n v="40238"/>
        <n v="40920"/>
        <n v="43648"/>
        <n v="45012"/>
        <n v="54560"/>
        <n v="55924"/>
        <n v="60016"/>
        <n v="74338"/>
        <n v="83886"/>
        <n v="93434"/>
        <n v="52326"/>
        <n v="58140"/>
        <n v="62016"/>
        <n v="65246"/>
        <n v="66538"/>
        <n v="69768"/>
        <n v="70414"/>
        <n v="78166"/>
        <n v="85272"/>
        <n v="91732"/>
        <n v="93024"/>
        <n v="98192"/>
        <n v="104006"/>
        <n v="104652"/>
        <n v="78045"/>
        <n v="87725"/>
        <n v="91355"/>
        <n v="93170"/>
        <n v="95590"/>
        <n v="103455"/>
        <n v="111320"/>
        <n v="123420"/>
        <m/>
      </sharedItems>
    </cacheField>
    <cacheField name="Месяцы" numFmtId="0" databaseField="0">
      <fieldGroup base="2">
        <rangePr groupBy="months" startDate="2022-01-01T00:00:00" endDate="2022-02-15T00:00:00"/>
        <groupItems count="14">
          <s v="&lt;01.01.2022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5.02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 Windows" refreshedDate="45195.723639583332" createdVersion="6" refreshedVersion="6" minRefreshableVersion="3" recordCount="1000" xr:uid="{764C509F-0A74-417E-8583-2AD1E4E3F2EB}">
  <cacheSource type="worksheet">
    <worksheetSource ref="A1:G1048576" sheet="Data"/>
  </cacheSource>
  <cacheFields count="8">
    <cacheField name="id_order" numFmtId="0">
      <sharedItems containsString="0" containsBlank="1" containsNumber="1" containsInteger="1" minValue="1026305127" maxValue="6094316077"/>
    </cacheField>
    <cacheField name="Категория" numFmtId="0">
      <sharedItems containsString="0" containsBlank="1" containsNumber="1" containsInteger="1" minValue="1" maxValue="4"/>
    </cacheField>
    <cacheField name="Дата" numFmtId="0">
      <sharedItems containsNonDate="0" containsDate="1" containsString="0" containsBlank="1" minDate="2022-01-01T00:00:00" maxDate="2022-02-15T00:00:00" count="46">
        <d v="2022-01-05T00:00:00"/>
        <d v="2022-02-03T00:00:00"/>
        <d v="2022-02-05T00:00:00"/>
        <d v="2022-02-04T00:00:00"/>
        <d v="2022-02-08T00:00:00"/>
        <d v="2022-02-07T00:00:00"/>
        <d v="2022-02-12T00:00:00"/>
        <d v="2022-02-13T00:00:00"/>
        <d v="2022-02-14T00:00:00"/>
        <d v="2022-02-06T00:00:00"/>
        <d v="2022-01-01T00:00:00"/>
        <d v="2022-01-04T00:00:00"/>
        <d v="2022-01-06T00:00:00"/>
        <d v="2022-01-03T00:00:00"/>
        <d v="2022-01-02T00:00:00"/>
        <d v="2022-01-12T00:00:00"/>
        <d v="2022-01-13T00:00:00"/>
        <d v="2022-01-11T00:00:00"/>
        <d v="2022-02-11T00:00:00"/>
        <d v="2022-01-15T00:00:00"/>
        <d v="2022-01-14T00:00:00"/>
        <d v="2022-01-17T00:00:00"/>
        <d v="2022-01-19T00:00:00"/>
        <d v="2022-01-18T00:00:00"/>
        <d v="2022-01-16T00:00:00"/>
        <d v="2022-02-10T00:00:00"/>
        <d v="2022-01-07T00:00:00"/>
        <d v="2022-01-10T00:00:00"/>
        <d v="2022-01-21T00:00:00"/>
        <d v="2022-01-22T00:00:00"/>
        <d v="2022-01-23T00:00:00"/>
        <d v="2022-02-01T00:00:00"/>
        <d v="2022-01-30T00:00:00"/>
        <d v="2022-01-09T00:00:00"/>
        <d v="2022-01-08T00:00:00"/>
        <d v="2022-01-20T00:00:00"/>
        <d v="2022-02-02T00:00:00"/>
        <d v="2022-01-24T00:00:00"/>
        <d v="2022-01-25T00:00:00"/>
        <d v="2022-01-28T00:00:00"/>
        <d v="2022-01-26T00:00:00"/>
        <d v="2022-01-27T00:00:00"/>
        <d v="2022-01-31T00:00:00"/>
        <d v="2022-01-29T00:00:00"/>
        <d v="2022-02-09T00:00:00"/>
        <m/>
      </sharedItems>
      <fieldGroup par="7" base="2">
        <rangePr groupBy="days" startDate="2022-01-01T00:00:00" endDate="2022-02-15T00:00:00"/>
        <groupItems count="368">
          <s v="(пусто)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15.02.2022"/>
        </groupItems>
      </fieldGroup>
    </cacheField>
    <cacheField name="Кол-во товаров" numFmtId="0">
      <sharedItems containsString="0" containsBlank="1" containsNumber="1" containsInteger="1" minValue="0" maxValue="204"/>
    </cacheField>
    <cacheField name="Цена (за 1 ед.)" numFmtId="0">
      <sharedItems containsString="0" containsBlank="1" containsNumber="1" containsInteger="1" minValue="605" maxValue="3545"/>
    </cacheField>
    <cacheField name="Название категории" numFmtId="0">
      <sharedItems containsBlank="1"/>
    </cacheField>
    <cacheField name="flag" numFmtId="0">
      <sharedItems containsString="0" containsBlank="1" containsNumber="1" containsInteger="1" minValue="0" maxValue="1" count="3">
        <n v="0"/>
        <n v="1"/>
        <m/>
      </sharedItems>
    </cacheField>
    <cacheField name="Месяцы" numFmtId="0" databaseField="0">
      <fieldGroup base="2">
        <rangePr groupBy="months" startDate="2022-01-01T00:00:00" endDate="2022-02-15T00:00:00"/>
        <groupItems count="14">
          <s v="&lt;01.01.2022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5.02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2071647279"/>
    <n v="2"/>
    <x v="0"/>
    <n v="14"/>
    <n v="3545"/>
    <x v="0"/>
    <n v="0"/>
    <x v="0"/>
  </r>
  <r>
    <n v="2071647279"/>
    <n v="2"/>
    <x v="1"/>
    <n v="46"/>
    <n v="3545"/>
    <x v="0"/>
    <n v="0"/>
    <x v="1"/>
  </r>
  <r>
    <n v="1604938111"/>
    <n v="1"/>
    <x v="2"/>
    <n v="7"/>
    <n v="2539"/>
    <x v="1"/>
    <n v="0"/>
    <x v="2"/>
  </r>
  <r>
    <n v="1604938111"/>
    <n v="1"/>
    <x v="3"/>
    <n v="8"/>
    <n v="2539"/>
    <x v="1"/>
    <n v="0"/>
    <x v="3"/>
  </r>
  <r>
    <n v="1604938111"/>
    <n v="1"/>
    <x v="1"/>
    <n v="12"/>
    <n v="2539"/>
    <x v="1"/>
    <n v="0"/>
    <x v="4"/>
  </r>
  <r>
    <n v="1604938111"/>
    <n v="1"/>
    <x v="4"/>
    <n v="13"/>
    <n v="2539"/>
    <x v="1"/>
    <n v="0"/>
    <x v="5"/>
  </r>
  <r>
    <n v="1604938111"/>
    <n v="1"/>
    <x v="5"/>
    <n v="19"/>
    <n v="2539"/>
    <x v="1"/>
    <n v="0"/>
    <x v="6"/>
  </r>
  <r>
    <n v="1604938111"/>
    <n v="1"/>
    <x v="6"/>
    <n v="19"/>
    <n v="2539"/>
    <x v="1"/>
    <n v="0"/>
    <x v="6"/>
  </r>
  <r>
    <n v="1604938111"/>
    <n v="1"/>
    <x v="7"/>
    <n v="21"/>
    <n v="2539"/>
    <x v="1"/>
    <n v="0"/>
    <x v="7"/>
  </r>
  <r>
    <n v="1604938111"/>
    <n v="1"/>
    <x v="8"/>
    <n v="17"/>
    <n v="2380"/>
    <x v="1"/>
    <n v="0"/>
    <x v="8"/>
  </r>
  <r>
    <n v="3007926639"/>
    <n v="1"/>
    <x v="2"/>
    <n v="14"/>
    <n v="2321"/>
    <x v="1"/>
    <n v="0"/>
    <x v="9"/>
  </r>
  <r>
    <n v="3007926639"/>
    <n v="1"/>
    <x v="3"/>
    <n v="18"/>
    <n v="2321"/>
    <x v="1"/>
    <n v="0"/>
    <x v="10"/>
  </r>
  <r>
    <n v="3007926639"/>
    <n v="1"/>
    <x v="9"/>
    <n v="22"/>
    <n v="2321"/>
    <x v="1"/>
    <n v="0"/>
    <x v="11"/>
  </r>
  <r>
    <n v="3007926639"/>
    <n v="1"/>
    <x v="1"/>
    <n v="31"/>
    <n v="2321"/>
    <x v="1"/>
    <n v="0"/>
    <x v="12"/>
  </r>
  <r>
    <n v="4313187565"/>
    <n v="1"/>
    <x v="6"/>
    <n v="7"/>
    <n v="2199"/>
    <x v="1"/>
    <n v="0"/>
    <x v="13"/>
  </r>
  <r>
    <n v="4313187565"/>
    <n v="1"/>
    <x v="7"/>
    <n v="15"/>
    <n v="2199"/>
    <x v="1"/>
    <n v="0"/>
    <x v="14"/>
  </r>
  <r>
    <n v="3007926639"/>
    <n v="1"/>
    <x v="10"/>
    <n v="0"/>
    <n v="2159"/>
    <x v="1"/>
    <n v="0"/>
    <x v="15"/>
  </r>
  <r>
    <n v="3007926639"/>
    <n v="1"/>
    <x v="11"/>
    <n v="5"/>
    <n v="2159"/>
    <x v="1"/>
    <n v="0"/>
    <x v="16"/>
  </r>
  <r>
    <n v="3007926639"/>
    <n v="1"/>
    <x v="12"/>
    <n v="9"/>
    <n v="2159"/>
    <x v="1"/>
    <n v="0"/>
    <x v="17"/>
  </r>
  <r>
    <n v="3007926639"/>
    <n v="1"/>
    <x v="13"/>
    <n v="11"/>
    <n v="2159"/>
    <x v="1"/>
    <n v="0"/>
    <x v="18"/>
  </r>
  <r>
    <n v="3007926639"/>
    <n v="1"/>
    <x v="0"/>
    <n v="11"/>
    <n v="2159"/>
    <x v="1"/>
    <n v="0"/>
    <x v="18"/>
  </r>
  <r>
    <n v="3007926639"/>
    <n v="1"/>
    <x v="14"/>
    <n v="14"/>
    <n v="2159"/>
    <x v="1"/>
    <n v="0"/>
    <x v="19"/>
  </r>
  <r>
    <n v="3007926639"/>
    <n v="1"/>
    <x v="6"/>
    <n v="18"/>
    <n v="2159"/>
    <x v="1"/>
    <n v="0"/>
    <x v="20"/>
  </r>
  <r>
    <n v="3007926639"/>
    <n v="1"/>
    <x v="8"/>
    <n v="18"/>
    <n v="2159"/>
    <x v="1"/>
    <n v="0"/>
    <x v="20"/>
  </r>
  <r>
    <n v="3007926639"/>
    <n v="1"/>
    <x v="7"/>
    <n v="38"/>
    <n v="2159"/>
    <x v="1"/>
    <n v="0"/>
    <x v="21"/>
  </r>
  <r>
    <n v="1604938111"/>
    <n v="1"/>
    <x v="10"/>
    <n v="1"/>
    <n v="2117"/>
    <x v="1"/>
    <n v="0"/>
    <x v="22"/>
  </r>
  <r>
    <n v="1604938111"/>
    <n v="1"/>
    <x v="14"/>
    <n v="4"/>
    <n v="2117"/>
    <x v="1"/>
    <n v="0"/>
    <x v="23"/>
  </r>
  <r>
    <n v="1604938111"/>
    <n v="1"/>
    <x v="11"/>
    <n v="6"/>
    <n v="2117"/>
    <x v="1"/>
    <n v="0"/>
    <x v="24"/>
  </r>
  <r>
    <n v="1604938111"/>
    <n v="1"/>
    <x v="13"/>
    <n v="7"/>
    <n v="2117"/>
    <x v="1"/>
    <n v="0"/>
    <x v="25"/>
  </r>
  <r>
    <n v="1604938111"/>
    <n v="1"/>
    <x v="12"/>
    <n v="8"/>
    <n v="2117"/>
    <x v="1"/>
    <n v="0"/>
    <x v="26"/>
  </r>
  <r>
    <n v="1604938111"/>
    <n v="1"/>
    <x v="0"/>
    <n v="15"/>
    <n v="2117"/>
    <x v="1"/>
    <n v="0"/>
    <x v="27"/>
  </r>
  <r>
    <n v="4313187565"/>
    <n v="1"/>
    <x v="15"/>
    <n v="6"/>
    <n v="2099"/>
    <x v="1"/>
    <n v="0"/>
    <x v="28"/>
  </r>
  <r>
    <n v="4313187565"/>
    <n v="1"/>
    <x v="16"/>
    <n v="8"/>
    <n v="2099"/>
    <x v="1"/>
    <n v="0"/>
    <x v="29"/>
  </r>
  <r>
    <n v="4313187565"/>
    <n v="1"/>
    <x v="8"/>
    <n v="8"/>
    <n v="2099"/>
    <x v="1"/>
    <n v="0"/>
    <x v="29"/>
  </r>
  <r>
    <n v="4313187565"/>
    <n v="1"/>
    <x v="17"/>
    <n v="15"/>
    <n v="2099"/>
    <x v="1"/>
    <n v="0"/>
    <x v="30"/>
  </r>
  <r>
    <n v="4313187565"/>
    <n v="1"/>
    <x v="18"/>
    <n v="33"/>
    <n v="2099"/>
    <x v="1"/>
    <n v="0"/>
    <x v="31"/>
  </r>
  <r>
    <n v="4313187565"/>
    <n v="1"/>
    <x v="19"/>
    <n v="6"/>
    <n v="1999"/>
    <x v="1"/>
    <n v="0"/>
    <x v="32"/>
  </r>
  <r>
    <n v="4313187565"/>
    <n v="1"/>
    <x v="20"/>
    <n v="11"/>
    <n v="1999"/>
    <x v="1"/>
    <n v="0"/>
    <x v="33"/>
  </r>
  <r>
    <n v="4313187565"/>
    <n v="1"/>
    <x v="21"/>
    <n v="11"/>
    <n v="1999"/>
    <x v="1"/>
    <n v="0"/>
    <x v="33"/>
  </r>
  <r>
    <n v="4313187565"/>
    <n v="1"/>
    <x v="22"/>
    <n v="11"/>
    <n v="1999"/>
    <x v="1"/>
    <n v="0"/>
    <x v="33"/>
  </r>
  <r>
    <n v="4313187565"/>
    <n v="1"/>
    <x v="23"/>
    <n v="12"/>
    <n v="1999"/>
    <x v="1"/>
    <n v="0"/>
    <x v="34"/>
  </r>
  <r>
    <n v="4313187565"/>
    <n v="1"/>
    <x v="24"/>
    <n v="14"/>
    <n v="1999"/>
    <x v="1"/>
    <n v="0"/>
    <x v="35"/>
  </r>
  <r>
    <n v="4313187565"/>
    <n v="1"/>
    <x v="3"/>
    <n v="21"/>
    <n v="1999"/>
    <x v="1"/>
    <n v="0"/>
    <x v="36"/>
  </r>
  <r>
    <n v="4313187565"/>
    <n v="1"/>
    <x v="25"/>
    <n v="30"/>
    <n v="1999"/>
    <x v="1"/>
    <n v="0"/>
    <x v="37"/>
  </r>
  <r>
    <n v="4313187565"/>
    <n v="1"/>
    <x v="1"/>
    <n v="31"/>
    <n v="1999"/>
    <x v="1"/>
    <n v="0"/>
    <x v="38"/>
  </r>
  <r>
    <n v="1604938111"/>
    <n v="1"/>
    <x v="26"/>
    <n v="5"/>
    <n v="1989"/>
    <x v="1"/>
    <n v="0"/>
    <x v="39"/>
  </r>
  <r>
    <n v="1604938111"/>
    <n v="1"/>
    <x v="27"/>
    <n v="8"/>
    <n v="1989"/>
    <x v="1"/>
    <n v="0"/>
    <x v="40"/>
  </r>
  <r>
    <n v="1604938111"/>
    <n v="1"/>
    <x v="16"/>
    <n v="8"/>
    <n v="1989"/>
    <x v="1"/>
    <n v="0"/>
    <x v="40"/>
  </r>
  <r>
    <n v="1604938111"/>
    <n v="1"/>
    <x v="23"/>
    <n v="11"/>
    <n v="1989"/>
    <x v="1"/>
    <n v="0"/>
    <x v="41"/>
  </r>
  <r>
    <n v="1604938111"/>
    <n v="1"/>
    <x v="28"/>
    <n v="11"/>
    <n v="1989"/>
    <x v="1"/>
    <n v="0"/>
    <x v="41"/>
  </r>
  <r>
    <n v="1604938111"/>
    <n v="1"/>
    <x v="29"/>
    <n v="12"/>
    <n v="1989"/>
    <x v="1"/>
    <n v="0"/>
    <x v="42"/>
  </r>
  <r>
    <n v="1604938111"/>
    <n v="1"/>
    <x v="30"/>
    <n v="12"/>
    <n v="1989"/>
    <x v="1"/>
    <n v="0"/>
    <x v="42"/>
  </r>
  <r>
    <n v="1604938111"/>
    <n v="1"/>
    <x v="31"/>
    <n v="12"/>
    <n v="1989"/>
    <x v="1"/>
    <n v="0"/>
    <x v="42"/>
  </r>
  <r>
    <n v="1604938111"/>
    <n v="1"/>
    <x v="32"/>
    <n v="14"/>
    <n v="1989"/>
    <x v="1"/>
    <n v="0"/>
    <x v="43"/>
  </r>
  <r>
    <n v="1604938111"/>
    <n v="1"/>
    <x v="33"/>
    <n v="15"/>
    <n v="1989"/>
    <x v="1"/>
    <n v="0"/>
    <x v="44"/>
  </r>
  <r>
    <n v="1604938111"/>
    <n v="1"/>
    <x v="20"/>
    <n v="17"/>
    <n v="1989"/>
    <x v="1"/>
    <n v="0"/>
    <x v="45"/>
  </r>
  <r>
    <n v="1604938111"/>
    <n v="1"/>
    <x v="22"/>
    <n v="17"/>
    <n v="1989"/>
    <x v="1"/>
    <n v="0"/>
    <x v="45"/>
  </r>
  <r>
    <n v="1604938111"/>
    <n v="1"/>
    <x v="34"/>
    <n v="18"/>
    <n v="1989"/>
    <x v="1"/>
    <n v="0"/>
    <x v="46"/>
  </r>
  <r>
    <n v="1604938111"/>
    <n v="1"/>
    <x v="15"/>
    <n v="19"/>
    <n v="1989"/>
    <x v="1"/>
    <n v="0"/>
    <x v="47"/>
  </r>
  <r>
    <n v="1604938111"/>
    <n v="1"/>
    <x v="35"/>
    <n v="19"/>
    <n v="1989"/>
    <x v="1"/>
    <n v="0"/>
    <x v="47"/>
  </r>
  <r>
    <n v="1604938111"/>
    <n v="1"/>
    <x v="17"/>
    <n v="20"/>
    <n v="1989"/>
    <x v="1"/>
    <n v="0"/>
    <x v="48"/>
  </r>
  <r>
    <n v="1604938111"/>
    <n v="1"/>
    <x v="36"/>
    <n v="20"/>
    <n v="1989"/>
    <x v="1"/>
    <n v="0"/>
    <x v="48"/>
  </r>
  <r>
    <n v="1604938111"/>
    <n v="1"/>
    <x v="37"/>
    <n v="21"/>
    <n v="1989"/>
    <x v="1"/>
    <n v="0"/>
    <x v="49"/>
  </r>
  <r>
    <n v="1604938111"/>
    <n v="1"/>
    <x v="19"/>
    <n v="23"/>
    <n v="1989"/>
    <x v="1"/>
    <n v="0"/>
    <x v="50"/>
  </r>
  <r>
    <n v="1604938111"/>
    <n v="1"/>
    <x v="21"/>
    <n v="24"/>
    <n v="1989"/>
    <x v="1"/>
    <n v="0"/>
    <x v="51"/>
  </r>
  <r>
    <n v="1604938111"/>
    <n v="1"/>
    <x v="38"/>
    <n v="24"/>
    <n v="1989"/>
    <x v="1"/>
    <n v="0"/>
    <x v="51"/>
  </r>
  <r>
    <n v="1604938111"/>
    <n v="1"/>
    <x v="24"/>
    <n v="26"/>
    <n v="1989"/>
    <x v="1"/>
    <n v="0"/>
    <x v="52"/>
  </r>
  <r>
    <n v="1604938111"/>
    <n v="1"/>
    <x v="39"/>
    <n v="26"/>
    <n v="1989"/>
    <x v="1"/>
    <n v="0"/>
    <x v="52"/>
  </r>
  <r>
    <n v="1604938111"/>
    <n v="1"/>
    <x v="40"/>
    <n v="27"/>
    <n v="1989"/>
    <x v="1"/>
    <n v="0"/>
    <x v="53"/>
  </r>
  <r>
    <n v="1604938111"/>
    <n v="1"/>
    <x v="41"/>
    <n v="27"/>
    <n v="1989"/>
    <x v="1"/>
    <n v="0"/>
    <x v="53"/>
  </r>
  <r>
    <n v="1604938111"/>
    <n v="1"/>
    <x v="42"/>
    <n v="27"/>
    <n v="1989"/>
    <x v="1"/>
    <n v="0"/>
    <x v="53"/>
  </r>
  <r>
    <n v="1604938111"/>
    <n v="1"/>
    <x v="43"/>
    <n v="31"/>
    <n v="1989"/>
    <x v="1"/>
    <n v="0"/>
    <x v="54"/>
  </r>
  <r>
    <n v="5978383321"/>
    <n v="1"/>
    <x v="0"/>
    <n v="17"/>
    <n v="1979"/>
    <x v="1"/>
    <n v="0"/>
    <x v="55"/>
  </r>
  <r>
    <n v="5978383321"/>
    <n v="1"/>
    <x v="12"/>
    <n v="19"/>
    <n v="1979"/>
    <x v="1"/>
    <n v="0"/>
    <x v="56"/>
  </r>
  <r>
    <n v="5978383321"/>
    <n v="1"/>
    <x v="11"/>
    <n v="29"/>
    <n v="1979"/>
    <x v="1"/>
    <n v="0"/>
    <x v="57"/>
  </r>
  <r>
    <n v="5978383321"/>
    <n v="1"/>
    <x v="26"/>
    <n v="50"/>
    <n v="1979"/>
    <x v="1"/>
    <n v="0"/>
    <x v="58"/>
  </r>
  <r>
    <n v="5978383321"/>
    <n v="1"/>
    <x v="34"/>
    <n v="61"/>
    <n v="1979"/>
    <x v="1"/>
    <n v="0"/>
    <x v="59"/>
  </r>
  <r>
    <n v="4313187565"/>
    <n v="1"/>
    <x v="10"/>
    <n v="8"/>
    <n v="1965"/>
    <x v="1"/>
    <n v="0"/>
    <x v="60"/>
  </r>
  <r>
    <n v="4313187565"/>
    <n v="1"/>
    <x v="0"/>
    <n v="10"/>
    <n v="1965"/>
    <x v="1"/>
    <n v="0"/>
    <x v="61"/>
  </r>
  <r>
    <n v="4313187565"/>
    <n v="1"/>
    <x v="12"/>
    <n v="12"/>
    <n v="1965"/>
    <x v="1"/>
    <n v="0"/>
    <x v="62"/>
  </r>
  <r>
    <n v="4313187565"/>
    <n v="1"/>
    <x v="14"/>
    <n v="14"/>
    <n v="1965"/>
    <x v="1"/>
    <n v="0"/>
    <x v="63"/>
  </r>
  <r>
    <n v="4313187565"/>
    <n v="1"/>
    <x v="13"/>
    <n v="18"/>
    <n v="1965"/>
    <x v="1"/>
    <n v="0"/>
    <x v="64"/>
  </r>
  <r>
    <n v="4313187565"/>
    <n v="1"/>
    <x v="11"/>
    <n v="24"/>
    <n v="1965"/>
    <x v="1"/>
    <n v="0"/>
    <x v="65"/>
  </r>
  <r>
    <n v="3007926639"/>
    <n v="1"/>
    <x v="31"/>
    <n v="11"/>
    <n v="1943"/>
    <x v="1"/>
    <n v="0"/>
    <x v="66"/>
  </r>
  <r>
    <n v="3007926639"/>
    <n v="1"/>
    <x v="42"/>
    <n v="16"/>
    <n v="1943"/>
    <x v="1"/>
    <n v="0"/>
    <x v="67"/>
  </r>
  <r>
    <n v="3007926639"/>
    <n v="1"/>
    <x v="33"/>
    <n v="17"/>
    <n v="1943"/>
    <x v="1"/>
    <n v="0"/>
    <x v="68"/>
  </r>
  <r>
    <n v="3007926639"/>
    <n v="1"/>
    <x v="40"/>
    <n v="17"/>
    <n v="1943"/>
    <x v="1"/>
    <n v="0"/>
    <x v="68"/>
  </r>
  <r>
    <n v="3007926639"/>
    <n v="1"/>
    <x v="17"/>
    <n v="19"/>
    <n v="1943"/>
    <x v="1"/>
    <n v="0"/>
    <x v="69"/>
  </r>
  <r>
    <n v="3007926639"/>
    <n v="1"/>
    <x v="41"/>
    <n v="19"/>
    <n v="1943"/>
    <x v="1"/>
    <n v="0"/>
    <x v="69"/>
  </r>
  <r>
    <n v="3007926639"/>
    <n v="1"/>
    <x v="32"/>
    <n v="19"/>
    <n v="1943"/>
    <x v="1"/>
    <n v="0"/>
    <x v="69"/>
  </r>
  <r>
    <n v="3007926639"/>
    <n v="1"/>
    <x v="26"/>
    <n v="20"/>
    <n v="1943"/>
    <x v="1"/>
    <n v="0"/>
    <x v="70"/>
  </r>
  <r>
    <n v="3007926639"/>
    <n v="1"/>
    <x v="27"/>
    <n v="21"/>
    <n v="1943"/>
    <x v="1"/>
    <n v="0"/>
    <x v="71"/>
  </r>
  <r>
    <n v="3007926639"/>
    <n v="1"/>
    <x v="22"/>
    <n v="21"/>
    <n v="1943"/>
    <x v="1"/>
    <n v="0"/>
    <x v="71"/>
  </r>
  <r>
    <n v="3007926639"/>
    <n v="1"/>
    <x v="15"/>
    <n v="22"/>
    <n v="1943"/>
    <x v="1"/>
    <n v="0"/>
    <x v="72"/>
  </r>
  <r>
    <n v="3007926639"/>
    <n v="1"/>
    <x v="23"/>
    <n v="22"/>
    <n v="1943"/>
    <x v="1"/>
    <n v="0"/>
    <x v="72"/>
  </r>
  <r>
    <n v="3007926639"/>
    <n v="1"/>
    <x v="35"/>
    <n v="22"/>
    <n v="1943"/>
    <x v="1"/>
    <n v="0"/>
    <x v="72"/>
  </r>
  <r>
    <n v="3007926639"/>
    <n v="1"/>
    <x v="28"/>
    <n v="22"/>
    <n v="1943"/>
    <x v="1"/>
    <n v="0"/>
    <x v="72"/>
  </r>
  <r>
    <n v="3007926639"/>
    <n v="1"/>
    <x v="34"/>
    <n v="23"/>
    <n v="1943"/>
    <x v="1"/>
    <n v="0"/>
    <x v="73"/>
  </r>
  <r>
    <n v="3007926639"/>
    <n v="1"/>
    <x v="20"/>
    <n v="23"/>
    <n v="1943"/>
    <x v="1"/>
    <n v="0"/>
    <x v="73"/>
  </r>
  <r>
    <n v="3007926639"/>
    <n v="1"/>
    <x v="16"/>
    <n v="24"/>
    <n v="1943"/>
    <x v="1"/>
    <n v="0"/>
    <x v="74"/>
  </r>
  <r>
    <n v="3007926639"/>
    <n v="1"/>
    <x v="36"/>
    <n v="24"/>
    <n v="1943"/>
    <x v="1"/>
    <n v="0"/>
    <x v="74"/>
  </r>
  <r>
    <n v="3007926639"/>
    <n v="1"/>
    <x v="19"/>
    <n v="25"/>
    <n v="1943"/>
    <x v="1"/>
    <n v="0"/>
    <x v="75"/>
  </r>
  <r>
    <n v="3007926639"/>
    <n v="1"/>
    <x v="43"/>
    <n v="25"/>
    <n v="1943"/>
    <x v="1"/>
    <n v="0"/>
    <x v="75"/>
  </r>
  <r>
    <n v="3007926639"/>
    <n v="1"/>
    <x v="29"/>
    <n v="28"/>
    <n v="1943"/>
    <x v="1"/>
    <n v="0"/>
    <x v="76"/>
  </r>
  <r>
    <n v="3007926639"/>
    <n v="1"/>
    <x v="30"/>
    <n v="31"/>
    <n v="1943"/>
    <x v="1"/>
    <n v="0"/>
    <x v="77"/>
  </r>
  <r>
    <n v="3007926639"/>
    <n v="1"/>
    <x v="37"/>
    <n v="32"/>
    <n v="1943"/>
    <x v="1"/>
    <n v="0"/>
    <x v="78"/>
  </r>
  <r>
    <n v="3007926639"/>
    <n v="1"/>
    <x v="38"/>
    <n v="37"/>
    <n v="1943"/>
    <x v="1"/>
    <n v="0"/>
    <x v="79"/>
  </r>
  <r>
    <n v="3007926639"/>
    <n v="1"/>
    <x v="21"/>
    <n v="40"/>
    <n v="1943"/>
    <x v="1"/>
    <n v="0"/>
    <x v="80"/>
  </r>
  <r>
    <n v="3007926639"/>
    <n v="1"/>
    <x v="39"/>
    <n v="40"/>
    <n v="1943"/>
    <x v="1"/>
    <n v="0"/>
    <x v="80"/>
  </r>
  <r>
    <n v="3007926639"/>
    <n v="1"/>
    <x v="24"/>
    <n v="42"/>
    <n v="1943"/>
    <x v="1"/>
    <n v="0"/>
    <x v="81"/>
  </r>
  <r>
    <n v="4313187565"/>
    <n v="1"/>
    <x v="42"/>
    <n v="16"/>
    <n v="1899"/>
    <x v="1"/>
    <n v="0"/>
    <x v="82"/>
  </r>
  <r>
    <n v="4313187565"/>
    <n v="1"/>
    <x v="44"/>
    <n v="19"/>
    <n v="1899"/>
    <x v="1"/>
    <n v="0"/>
    <x v="83"/>
  </r>
  <r>
    <n v="4313187565"/>
    <n v="1"/>
    <x v="4"/>
    <n v="48"/>
    <n v="1899"/>
    <x v="1"/>
    <n v="0"/>
    <x v="84"/>
  </r>
  <r>
    <n v="5978383321"/>
    <n v="1"/>
    <x v="17"/>
    <n v="24"/>
    <n v="1878"/>
    <x v="1"/>
    <n v="0"/>
    <x v="85"/>
  </r>
  <r>
    <n v="5978383321"/>
    <n v="1"/>
    <x v="23"/>
    <n v="31"/>
    <n v="1878"/>
    <x v="1"/>
    <n v="0"/>
    <x v="86"/>
  </r>
  <r>
    <n v="5978383321"/>
    <n v="1"/>
    <x v="20"/>
    <n v="38"/>
    <n v="1878"/>
    <x v="1"/>
    <n v="0"/>
    <x v="87"/>
  </r>
  <r>
    <n v="5978383321"/>
    <n v="1"/>
    <x v="19"/>
    <n v="40"/>
    <n v="1878"/>
    <x v="1"/>
    <n v="0"/>
    <x v="88"/>
  </r>
  <r>
    <n v="5978383321"/>
    <n v="1"/>
    <x v="15"/>
    <n v="43"/>
    <n v="1878"/>
    <x v="1"/>
    <n v="0"/>
    <x v="89"/>
  </r>
  <r>
    <n v="5978383321"/>
    <n v="1"/>
    <x v="24"/>
    <n v="43"/>
    <n v="1878"/>
    <x v="1"/>
    <n v="0"/>
    <x v="89"/>
  </r>
  <r>
    <n v="5978383321"/>
    <n v="1"/>
    <x v="21"/>
    <n v="46"/>
    <n v="1878"/>
    <x v="1"/>
    <n v="0"/>
    <x v="90"/>
  </r>
  <r>
    <n v="5978383321"/>
    <n v="1"/>
    <x v="16"/>
    <n v="48"/>
    <n v="1878"/>
    <x v="1"/>
    <n v="0"/>
    <x v="91"/>
  </r>
  <r>
    <n v="5978383321"/>
    <n v="1"/>
    <x v="27"/>
    <n v="51"/>
    <n v="1878"/>
    <x v="1"/>
    <n v="0"/>
    <x v="92"/>
  </r>
  <r>
    <n v="5978383321"/>
    <n v="1"/>
    <x v="33"/>
    <n v="69"/>
    <n v="1878"/>
    <x v="1"/>
    <n v="0"/>
    <x v="93"/>
  </r>
  <r>
    <n v="4313187565"/>
    <n v="1"/>
    <x v="40"/>
    <n v="15"/>
    <n v="1864"/>
    <x v="1"/>
    <n v="0"/>
    <x v="94"/>
  </r>
  <r>
    <n v="4313187565"/>
    <n v="1"/>
    <x v="30"/>
    <n v="16"/>
    <n v="1864"/>
    <x v="1"/>
    <n v="0"/>
    <x v="95"/>
  </r>
  <r>
    <n v="4313187565"/>
    <n v="1"/>
    <x v="31"/>
    <n v="17"/>
    <n v="1864"/>
    <x v="1"/>
    <n v="0"/>
    <x v="96"/>
  </r>
  <r>
    <n v="4313187565"/>
    <n v="1"/>
    <x v="28"/>
    <n v="18"/>
    <n v="1864"/>
    <x v="1"/>
    <n v="0"/>
    <x v="97"/>
  </r>
  <r>
    <n v="4313187565"/>
    <n v="1"/>
    <x v="38"/>
    <n v="19"/>
    <n v="1864"/>
    <x v="1"/>
    <n v="0"/>
    <x v="98"/>
  </r>
  <r>
    <n v="4313187565"/>
    <n v="1"/>
    <x v="35"/>
    <n v="20"/>
    <n v="1864"/>
    <x v="1"/>
    <n v="0"/>
    <x v="99"/>
  </r>
  <r>
    <n v="4313187565"/>
    <n v="1"/>
    <x v="37"/>
    <n v="20"/>
    <n v="1864"/>
    <x v="1"/>
    <n v="0"/>
    <x v="99"/>
  </r>
  <r>
    <n v="4313187565"/>
    <n v="1"/>
    <x v="39"/>
    <n v="20"/>
    <n v="1864"/>
    <x v="1"/>
    <n v="0"/>
    <x v="99"/>
  </r>
  <r>
    <n v="4313187565"/>
    <n v="1"/>
    <x v="43"/>
    <n v="22"/>
    <n v="1864"/>
    <x v="1"/>
    <n v="0"/>
    <x v="100"/>
  </r>
  <r>
    <n v="4313187565"/>
    <n v="1"/>
    <x v="32"/>
    <n v="24"/>
    <n v="1864"/>
    <x v="1"/>
    <n v="0"/>
    <x v="101"/>
  </r>
  <r>
    <n v="4313187565"/>
    <n v="1"/>
    <x v="29"/>
    <n v="28"/>
    <n v="1864"/>
    <x v="1"/>
    <n v="0"/>
    <x v="102"/>
  </r>
  <r>
    <n v="4313187565"/>
    <n v="1"/>
    <x v="41"/>
    <n v="28"/>
    <n v="1864"/>
    <x v="1"/>
    <n v="0"/>
    <x v="102"/>
  </r>
  <r>
    <n v="4313187565"/>
    <n v="1"/>
    <x v="36"/>
    <n v="59"/>
    <n v="1864"/>
    <x v="1"/>
    <n v="0"/>
    <x v="103"/>
  </r>
  <r>
    <n v="5978383321"/>
    <n v="1"/>
    <x v="18"/>
    <n v="16"/>
    <n v="1850"/>
    <x v="1"/>
    <n v="0"/>
    <x v="104"/>
  </r>
  <r>
    <n v="5978383321"/>
    <n v="1"/>
    <x v="25"/>
    <n v="24"/>
    <n v="1850"/>
    <x v="1"/>
    <n v="0"/>
    <x v="105"/>
  </r>
  <r>
    <n v="5978383321"/>
    <n v="1"/>
    <x v="44"/>
    <n v="29"/>
    <n v="1850"/>
    <x v="1"/>
    <n v="0"/>
    <x v="106"/>
  </r>
  <r>
    <n v="5978383321"/>
    <n v="1"/>
    <x v="6"/>
    <n v="30"/>
    <n v="1850"/>
    <x v="1"/>
    <n v="0"/>
    <x v="107"/>
  </r>
  <r>
    <n v="5978383321"/>
    <n v="1"/>
    <x v="4"/>
    <n v="36"/>
    <n v="1850"/>
    <x v="1"/>
    <n v="0"/>
    <x v="108"/>
  </r>
  <r>
    <n v="5978383321"/>
    <n v="1"/>
    <x v="8"/>
    <n v="37"/>
    <n v="1850"/>
    <x v="1"/>
    <n v="0"/>
    <x v="109"/>
  </r>
  <r>
    <n v="5978383321"/>
    <n v="1"/>
    <x v="2"/>
    <n v="43"/>
    <n v="1850"/>
    <x v="1"/>
    <n v="0"/>
    <x v="110"/>
  </r>
  <r>
    <n v="5978383321"/>
    <n v="1"/>
    <x v="7"/>
    <n v="44"/>
    <n v="1850"/>
    <x v="1"/>
    <n v="0"/>
    <x v="111"/>
  </r>
  <r>
    <n v="5978383321"/>
    <n v="1"/>
    <x v="5"/>
    <n v="47"/>
    <n v="1850"/>
    <x v="1"/>
    <n v="0"/>
    <x v="112"/>
  </r>
  <r>
    <n v="5978383321"/>
    <n v="1"/>
    <x v="9"/>
    <n v="52"/>
    <n v="1850"/>
    <x v="1"/>
    <n v="0"/>
    <x v="113"/>
  </r>
  <r>
    <n v="4313187565"/>
    <n v="1"/>
    <x v="33"/>
    <n v="17"/>
    <n v="1838"/>
    <x v="1"/>
    <n v="0"/>
    <x v="114"/>
  </r>
  <r>
    <n v="4313187565"/>
    <n v="1"/>
    <x v="34"/>
    <n v="18"/>
    <n v="1838"/>
    <x v="1"/>
    <n v="0"/>
    <x v="115"/>
  </r>
  <r>
    <n v="4313187565"/>
    <n v="1"/>
    <x v="26"/>
    <n v="19"/>
    <n v="1838"/>
    <x v="1"/>
    <n v="0"/>
    <x v="116"/>
  </r>
  <r>
    <n v="4313187565"/>
    <n v="1"/>
    <x v="27"/>
    <n v="19"/>
    <n v="1838"/>
    <x v="1"/>
    <n v="0"/>
    <x v="116"/>
  </r>
  <r>
    <n v="3007926639"/>
    <n v="1"/>
    <x v="4"/>
    <n v="31"/>
    <n v="1835"/>
    <x v="1"/>
    <n v="0"/>
    <x v="117"/>
  </r>
  <r>
    <n v="3007926639"/>
    <n v="1"/>
    <x v="25"/>
    <n v="44"/>
    <n v="1835"/>
    <x v="1"/>
    <n v="0"/>
    <x v="118"/>
  </r>
  <r>
    <n v="3007926639"/>
    <n v="1"/>
    <x v="18"/>
    <n v="49"/>
    <n v="1835"/>
    <x v="1"/>
    <n v="0"/>
    <x v="119"/>
  </r>
  <r>
    <n v="3007926639"/>
    <n v="1"/>
    <x v="44"/>
    <n v="52"/>
    <n v="1835"/>
    <x v="1"/>
    <n v="0"/>
    <x v="120"/>
  </r>
  <r>
    <n v="3007926639"/>
    <n v="1"/>
    <x v="5"/>
    <n v="56"/>
    <n v="1835"/>
    <x v="1"/>
    <n v="0"/>
    <x v="121"/>
  </r>
  <r>
    <n v="4313187565"/>
    <n v="1"/>
    <x v="2"/>
    <n v="14"/>
    <n v="1799"/>
    <x v="1"/>
    <n v="0"/>
    <x v="122"/>
  </r>
  <r>
    <n v="4313187565"/>
    <n v="1"/>
    <x v="9"/>
    <n v="28"/>
    <n v="1799"/>
    <x v="1"/>
    <n v="0"/>
    <x v="123"/>
  </r>
  <r>
    <n v="4313187565"/>
    <n v="1"/>
    <x v="5"/>
    <n v="32"/>
    <n v="1799"/>
    <x v="1"/>
    <n v="0"/>
    <x v="124"/>
  </r>
  <r>
    <n v="5978383321"/>
    <n v="1"/>
    <x v="10"/>
    <n v="1"/>
    <n v="1764"/>
    <x v="1"/>
    <n v="0"/>
    <x v="125"/>
  </r>
  <r>
    <n v="5978383321"/>
    <n v="1"/>
    <x v="14"/>
    <n v="49"/>
    <n v="1764"/>
    <x v="1"/>
    <n v="0"/>
    <x v="126"/>
  </r>
  <r>
    <n v="5978383321"/>
    <n v="1"/>
    <x v="13"/>
    <n v="58"/>
    <n v="1764"/>
    <x v="1"/>
    <n v="0"/>
    <x v="127"/>
  </r>
  <r>
    <n v="5978383321"/>
    <n v="1"/>
    <x v="35"/>
    <n v="24"/>
    <n v="1726"/>
    <x v="1"/>
    <n v="0"/>
    <x v="128"/>
  </r>
  <r>
    <n v="5978383321"/>
    <n v="1"/>
    <x v="43"/>
    <n v="28"/>
    <n v="1726"/>
    <x v="1"/>
    <n v="0"/>
    <x v="129"/>
  </r>
  <r>
    <n v="5978383321"/>
    <n v="1"/>
    <x v="22"/>
    <n v="32"/>
    <n v="1726"/>
    <x v="1"/>
    <n v="0"/>
    <x v="130"/>
  </r>
  <r>
    <n v="5978383321"/>
    <n v="1"/>
    <x v="32"/>
    <n v="33"/>
    <n v="1726"/>
    <x v="1"/>
    <n v="0"/>
    <x v="131"/>
  </r>
  <r>
    <n v="5978383321"/>
    <n v="1"/>
    <x v="28"/>
    <n v="34"/>
    <n v="1726"/>
    <x v="1"/>
    <n v="0"/>
    <x v="132"/>
  </r>
  <r>
    <n v="5978383321"/>
    <n v="1"/>
    <x v="29"/>
    <n v="34"/>
    <n v="1726"/>
    <x v="1"/>
    <n v="0"/>
    <x v="132"/>
  </r>
  <r>
    <n v="5978383321"/>
    <n v="1"/>
    <x v="30"/>
    <n v="38"/>
    <n v="1726"/>
    <x v="1"/>
    <n v="0"/>
    <x v="133"/>
  </r>
  <r>
    <n v="5978383321"/>
    <n v="1"/>
    <x v="40"/>
    <n v="38"/>
    <n v="1726"/>
    <x v="1"/>
    <n v="0"/>
    <x v="133"/>
  </r>
  <r>
    <n v="5978383321"/>
    <n v="1"/>
    <x v="36"/>
    <n v="38"/>
    <n v="1726"/>
    <x v="1"/>
    <n v="0"/>
    <x v="133"/>
  </r>
  <r>
    <n v="5978383321"/>
    <n v="1"/>
    <x v="1"/>
    <n v="38"/>
    <n v="1726"/>
    <x v="1"/>
    <n v="0"/>
    <x v="133"/>
  </r>
  <r>
    <n v="5978383321"/>
    <n v="1"/>
    <x v="42"/>
    <n v="39"/>
    <n v="1726"/>
    <x v="1"/>
    <n v="0"/>
    <x v="134"/>
  </r>
  <r>
    <n v="5978383321"/>
    <n v="1"/>
    <x v="31"/>
    <n v="40"/>
    <n v="1726"/>
    <x v="1"/>
    <n v="0"/>
    <x v="135"/>
  </r>
  <r>
    <n v="5978383321"/>
    <n v="1"/>
    <x v="37"/>
    <n v="45"/>
    <n v="1726"/>
    <x v="1"/>
    <n v="0"/>
    <x v="136"/>
  </r>
  <r>
    <n v="5978383321"/>
    <n v="1"/>
    <x v="41"/>
    <n v="47"/>
    <n v="1726"/>
    <x v="1"/>
    <n v="0"/>
    <x v="137"/>
  </r>
  <r>
    <n v="5978383321"/>
    <n v="1"/>
    <x v="39"/>
    <n v="56"/>
    <n v="1726"/>
    <x v="1"/>
    <n v="0"/>
    <x v="138"/>
  </r>
  <r>
    <n v="5978383321"/>
    <n v="1"/>
    <x v="38"/>
    <n v="57"/>
    <n v="1726"/>
    <x v="1"/>
    <n v="0"/>
    <x v="139"/>
  </r>
  <r>
    <n v="5978383321"/>
    <n v="1"/>
    <x v="3"/>
    <n v="63"/>
    <n v="1726"/>
    <x v="1"/>
    <n v="0"/>
    <x v="140"/>
  </r>
  <r>
    <n v="1604938111"/>
    <n v="1"/>
    <x v="9"/>
    <n v="18"/>
    <n v="1666"/>
    <x v="1"/>
    <n v="0"/>
    <x v="141"/>
  </r>
  <r>
    <n v="1604938111"/>
    <n v="1"/>
    <x v="18"/>
    <n v="31"/>
    <n v="1666"/>
    <x v="1"/>
    <n v="0"/>
    <x v="142"/>
  </r>
  <r>
    <n v="1604938111"/>
    <n v="1"/>
    <x v="44"/>
    <n v="39"/>
    <n v="1666"/>
    <x v="1"/>
    <n v="0"/>
    <x v="143"/>
  </r>
  <r>
    <n v="1604938111"/>
    <n v="1"/>
    <x v="25"/>
    <n v="48"/>
    <n v="1666"/>
    <x v="1"/>
    <n v="0"/>
    <x v="144"/>
  </r>
  <r>
    <n v="2071647279"/>
    <n v="2"/>
    <x v="6"/>
    <n v="22"/>
    <n v="1535"/>
    <x v="0"/>
    <n v="0"/>
    <x v="145"/>
  </r>
  <r>
    <n v="2071647279"/>
    <n v="2"/>
    <x v="7"/>
    <n v="22"/>
    <n v="1535"/>
    <x v="0"/>
    <n v="0"/>
    <x v="145"/>
  </r>
  <r>
    <n v="2071647279"/>
    <n v="2"/>
    <x v="34"/>
    <n v="26"/>
    <n v="1535"/>
    <x v="0"/>
    <n v="0"/>
    <x v="146"/>
  </r>
  <r>
    <n v="2071647279"/>
    <n v="2"/>
    <x v="9"/>
    <n v="27"/>
    <n v="1535"/>
    <x v="0"/>
    <n v="0"/>
    <x v="147"/>
  </r>
  <r>
    <n v="2071647279"/>
    <n v="2"/>
    <x v="18"/>
    <n v="30"/>
    <n v="1535"/>
    <x v="0"/>
    <n v="0"/>
    <x v="148"/>
  </r>
  <r>
    <n v="2071647279"/>
    <n v="2"/>
    <x v="3"/>
    <n v="31"/>
    <n v="1535"/>
    <x v="0"/>
    <n v="0"/>
    <x v="149"/>
  </r>
  <r>
    <n v="2071647279"/>
    <n v="2"/>
    <x v="30"/>
    <n v="40"/>
    <n v="1535"/>
    <x v="0"/>
    <n v="0"/>
    <x v="150"/>
  </r>
  <r>
    <n v="2071647279"/>
    <n v="2"/>
    <x v="44"/>
    <n v="40"/>
    <n v="1535"/>
    <x v="0"/>
    <n v="0"/>
    <x v="150"/>
  </r>
  <r>
    <n v="2071647279"/>
    <n v="2"/>
    <x v="25"/>
    <n v="53"/>
    <n v="1535"/>
    <x v="0"/>
    <n v="0"/>
    <x v="151"/>
  </r>
  <r>
    <n v="2071647279"/>
    <n v="2"/>
    <x v="2"/>
    <n v="57"/>
    <n v="1535"/>
    <x v="0"/>
    <n v="0"/>
    <x v="152"/>
  </r>
  <r>
    <n v="2071647279"/>
    <n v="2"/>
    <x v="8"/>
    <n v="58"/>
    <n v="1535"/>
    <x v="0"/>
    <n v="0"/>
    <x v="153"/>
  </r>
  <r>
    <n v="2071647279"/>
    <n v="2"/>
    <x v="4"/>
    <n v="64"/>
    <n v="1535"/>
    <x v="0"/>
    <n v="0"/>
    <x v="154"/>
  </r>
  <r>
    <n v="2071647279"/>
    <n v="2"/>
    <x v="37"/>
    <n v="36"/>
    <n v="1535"/>
    <x v="0"/>
    <n v="0"/>
    <x v="155"/>
  </r>
  <r>
    <n v="2071647279"/>
    <n v="2"/>
    <x v="5"/>
    <n v="76"/>
    <n v="1535"/>
    <x v="0"/>
    <n v="0"/>
    <x v="156"/>
  </r>
  <r>
    <n v="1205955821"/>
    <n v="2"/>
    <x v="31"/>
    <n v="12"/>
    <n v="1497"/>
    <x v="0"/>
    <n v="0"/>
    <x v="157"/>
  </r>
  <r>
    <n v="1205955821"/>
    <n v="2"/>
    <x v="42"/>
    <n v="13"/>
    <n v="1497"/>
    <x v="0"/>
    <n v="0"/>
    <x v="158"/>
  </r>
  <r>
    <n v="1205955821"/>
    <n v="2"/>
    <x v="36"/>
    <n v="14"/>
    <n v="1497"/>
    <x v="0"/>
    <n v="0"/>
    <x v="159"/>
  </r>
  <r>
    <n v="1205955821"/>
    <n v="2"/>
    <x v="1"/>
    <n v="17"/>
    <n v="1497"/>
    <x v="0"/>
    <n v="0"/>
    <x v="160"/>
  </r>
  <r>
    <n v="1205955821"/>
    <n v="2"/>
    <x v="2"/>
    <n v="23"/>
    <n v="1497"/>
    <x v="0"/>
    <n v="0"/>
    <x v="161"/>
  </r>
  <r>
    <n v="1205955821"/>
    <n v="2"/>
    <x v="3"/>
    <n v="24"/>
    <n v="1497"/>
    <x v="0"/>
    <n v="0"/>
    <x v="162"/>
  </r>
  <r>
    <n v="1205955821"/>
    <n v="2"/>
    <x v="9"/>
    <n v="33"/>
    <n v="1497"/>
    <x v="0"/>
    <n v="0"/>
    <x v="163"/>
  </r>
  <r>
    <n v="2071647279"/>
    <n v="2"/>
    <x v="17"/>
    <n v="30"/>
    <n v="1462"/>
    <x v="0"/>
    <n v="0"/>
    <x v="164"/>
  </r>
  <r>
    <n v="2071647279"/>
    <n v="2"/>
    <x v="19"/>
    <n v="32"/>
    <n v="1462"/>
    <x v="0"/>
    <n v="0"/>
    <x v="165"/>
  </r>
  <r>
    <n v="2071647279"/>
    <n v="2"/>
    <x v="15"/>
    <n v="33"/>
    <n v="1462"/>
    <x v="0"/>
    <n v="0"/>
    <x v="166"/>
  </r>
  <r>
    <n v="2071647279"/>
    <n v="2"/>
    <x v="22"/>
    <n v="33"/>
    <n v="1462"/>
    <x v="0"/>
    <n v="0"/>
    <x v="166"/>
  </r>
  <r>
    <n v="2071647279"/>
    <n v="2"/>
    <x v="20"/>
    <n v="35"/>
    <n v="1462"/>
    <x v="0"/>
    <n v="0"/>
    <x v="167"/>
  </r>
  <r>
    <n v="2071647279"/>
    <n v="2"/>
    <x v="27"/>
    <n v="36"/>
    <n v="1462"/>
    <x v="0"/>
    <n v="0"/>
    <x v="168"/>
  </r>
  <r>
    <n v="2071647279"/>
    <n v="2"/>
    <x v="28"/>
    <n v="36"/>
    <n v="1462"/>
    <x v="0"/>
    <n v="0"/>
    <x v="168"/>
  </r>
  <r>
    <n v="2071647279"/>
    <n v="2"/>
    <x v="23"/>
    <n v="37"/>
    <n v="1462"/>
    <x v="0"/>
    <n v="0"/>
    <x v="169"/>
  </r>
  <r>
    <n v="2071647279"/>
    <n v="2"/>
    <x v="29"/>
    <n v="38"/>
    <n v="1462"/>
    <x v="0"/>
    <n v="0"/>
    <x v="170"/>
  </r>
  <r>
    <n v="2071647279"/>
    <n v="2"/>
    <x v="21"/>
    <n v="45"/>
    <n v="1462"/>
    <x v="0"/>
    <n v="0"/>
    <x v="171"/>
  </r>
  <r>
    <n v="2071647279"/>
    <n v="2"/>
    <x v="35"/>
    <n v="46"/>
    <n v="1462"/>
    <x v="0"/>
    <n v="0"/>
    <x v="172"/>
  </r>
  <r>
    <n v="2071647279"/>
    <n v="2"/>
    <x v="33"/>
    <n v="47"/>
    <n v="1462"/>
    <x v="0"/>
    <n v="0"/>
    <x v="173"/>
  </r>
  <r>
    <n v="2071647279"/>
    <n v="2"/>
    <x v="16"/>
    <n v="49"/>
    <n v="1462"/>
    <x v="0"/>
    <n v="0"/>
    <x v="174"/>
  </r>
  <r>
    <n v="2071647279"/>
    <n v="2"/>
    <x v="24"/>
    <n v="52"/>
    <n v="1462"/>
    <x v="0"/>
    <n v="0"/>
    <x v="175"/>
  </r>
  <r>
    <n v="1205955821"/>
    <n v="2"/>
    <x v="10"/>
    <n v="0"/>
    <n v="1449"/>
    <x v="0"/>
    <n v="0"/>
    <x v="15"/>
  </r>
  <r>
    <n v="1205955821"/>
    <n v="2"/>
    <x v="14"/>
    <n v="0"/>
    <n v="1449"/>
    <x v="0"/>
    <n v="0"/>
    <x v="15"/>
  </r>
  <r>
    <n v="1205955821"/>
    <n v="2"/>
    <x v="13"/>
    <n v="0"/>
    <n v="1449"/>
    <x v="0"/>
    <n v="0"/>
    <x v="15"/>
  </r>
  <r>
    <n v="1205955821"/>
    <n v="2"/>
    <x v="11"/>
    <n v="0"/>
    <n v="1449"/>
    <x v="0"/>
    <n v="0"/>
    <x v="15"/>
  </r>
  <r>
    <n v="1205955821"/>
    <n v="2"/>
    <x v="0"/>
    <n v="0"/>
    <n v="1449"/>
    <x v="0"/>
    <n v="0"/>
    <x v="15"/>
  </r>
  <r>
    <n v="1205955821"/>
    <n v="2"/>
    <x v="26"/>
    <n v="0"/>
    <n v="1449"/>
    <x v="0"/>
    <n v="0"/>
    <x v="15"/>
  </r>
  <r>
    <n v="1205955821"/>
    <n v="2"/>
    <x v="34"/>
    <n v="0"/>
    <n v="1449"/>
    <x v="0"/>
    <n v="0"/>
    <x v="15"/>
  </r>
  <r>
    <n v="1205955821"/>
    <n v="2"/>
    <x v="33"/>
    <n v="0"/>
    <n v="1449"/>
    <x v="0"/>
    <n v="0"/>
    <x v="15"/>
  </r>
  <r>
    <n v="1205955821"/>
    <n v="2"/>
    <x v="17"/>
    <n v="0"/>
    <n v="1449"/>
    <x v="0"/>
    <n v="0"/>
    <x v="15"/>
  </r>
  <r>
    <n v="1205955821"/>
    <n v="2"/>
    <x v="15"/>
    <n v="0"/>
    <n v="1449"/>
    <x v="0"/>
    <n v="0"/>
    <x v="15"/>
  </r>
  <r>
    <n v="1205955821"/>
    <n v="2"/>
    <x v="16"/>
    <n v="0"/>
    <n v="1449"/>
    <x v="0"/>
    <n v="0"/>
    <x v="15"/>
  </r>
  <r>
    <n v="1205955821"/>
    <n v="2"/>
    <x v="12"/>
    <n v="1"/>
    <n v="1449"/>
    <x v="0"/>
    <n v="0"/>
    <x v="176"/>
  </r>
  <r>
    <n v="1205955821"/>
    <n v="2"/>
    <x v="27"/>
    <n v="1"/>
    <n v="1449"/>
    <x v="0"/>
    <n v="0"/>
    <x v="176"/>
  </r>
  <r>
    <n v="1205955821"/>
    <n v="2"/>
    <x v="20"/>
    <n v="1"/>
    <n v="1449"/>
    <x v="0"/>
    <n v="0"/>
    <x v="176"/>
  </r>
  <r>
    <n v="1205955821"/>
    <n v="2"/>
    <x v="21"/>
    <n v="1"/>
    <n v="1449"/>
    <x v="0"/>
    <n v="0"/>
    <x v="176"/>
  </r>
  <r>
    <n v="1205955821"/>
    <n v="2"/>
    <x v="22"/>
    <n v="1"/>
    <n v="1449"/>
    <x v="0"/>
    <n v="0"/>
    <x v="176"/>
  </r>
  <r>
    <n v="1205955821"/>
    <n v="2"/>
    <x v="35"/>
    <n v="2"/>
    <n v="1449"/>
    <x v="0"/>
    <n v="0"/>
    <x v="177"/>
  </r>
  <r>
    <n v="1205955821"/>
    <n v="2"/>
    <x v="28"/>
    <n v="2"/>
    <n v="1449"/>
    <x v="0"/>
    <n v="0"/>
    <x v="177"/>
  </r>
  <r>
    <n v="1205955821"/>
    <n v="2"/>
    <x v="23"/>
    <n v="3"/>
    <n v="1449"/>
    <x v="0"/>
    <n v="0"/>
    <x v="178"/>
  </r>
  <r>
    <n v="1205955821"/>
    <n v="2"/>
    <x v="19"/>
    <n v="5"/>
    <n v="1449"/>
    <x v="0"/>
    <n v="0"/>
    <x v="179"/>
  </r>
  <r>
    <n v="1205955821"/>
    <n v="2"/>
    <x v="24"/>
    <n v="5"/>
    <n v="1449"/>
    <x v="0"/>
    <n v="0"/>
    <x v="179"/>
  </r>
  <r>
    <n v="1026305127"/>
    <n v="4"/>
    <x v="44"/>
    <n v="34"/>
    <n v="1410"/>
    <x v="2"/>
    <n v="0"/>
    <x v="180"/>
  </r>
  <r>
    <n v="1026305127"/>
    <n v="4"/>
    <x v="25"/>
    <n v="34"/>
    <n v="1410"/>
    <x v="2"/>
    <n v="0"/>
    <x v="180"/>
  </r>
  <r>
    <n v="1026305127"/>
    <n v="4"/>
    <x v="5"/>
    <n v="47"/>
    <n v="1410"/>
    <x v="2"/>
    <n v="0"/>
    <x v="181"/>
  </r>
  <r>
    <n v="1026305127"/>
    <n v="4"/>
    <x v="6"/>
    <n v="47"/>
    <n v="1410"/>
    <x v="2"/>
    <n v="0"/>
    <x v="181"/>
  </r>
  <r>
    <n v="1026305127"/>
    <n v="4"/>
    <x v="4"/>
    <n v="51"/>
    <n v="1410"/>
    <x v="2"/>
    <n v="0"/>
    <x v="182"/>
  </r>
  <r>
    <n v="1026305127"/>
    <n v="4"/>
    <x v="8"/>
    <n v="51"/>
    <n v="1410"/>
    <x v="2"/>
    <n v="0"/>
    <x v="182"/>
  </r>
  <r>
    <n v="1026305127"/>
    <n v="4"/>
    <x v="18"/>
    <n v="52"/>
    <n v="1410"/>
    <x v="2"/>
    <n v="0"/>
    <x v="183"/>
  </r>
  <r>
    <n v="1026305127"/>
    <n v="4"/>
    <x v="7"/>
    <n v="75"/>
    <n v="1410"/>
    <x v="2"/>
    <n v="0"/>
    <x v="184"/>
  </r>
  <r>
    <n v="2071647279"/>
    <n v="2"/>
    <x v="26"/>
    <n v="30"/>
    <n v="1388"/>
    <x v="0"/>
    <n v="0"/>
    <x v="185"/>
  </r>
  <r>
    <n v="1205955821"/>
    <n v="2"/>
    <x v="29"/>
    <n v="0"/>
    <n v="1352"/>
    <x v="0"/>
    <n v="0"/>
    <x v="15"/>
  </r>
  <r>
    <n v="1205955821"/>
    <n v="2"/>
    <x v="30"/>
    <n v="0"/>
    <n v="1352"/>
    <x v="0"/>
    <n v="0"/>
    <x v="15"/>
  </r>
  <r>
    <n v="1205955821"/>
    <n v="2"/>
    <x v="37"/>
    <n v="0"/>
    <n v="1352"/>
    <x v="0"/>
    <n v="0"/>
    <x v="15"/>
  </r>
  <r>
    <n v="1205955821"/>
    <n v="2"/>
    <x v="38"/>
    <n v="0"/>
    <n v="1352"/>
    <x v="0"/>
    <n v="0"/>
    <x v="15"/>
  </r>
  <r>
    <n v="1205955821"/>
    <n v="2"/>
    <x v="40"/>
    <n v="0"/>
    <n v="1352"/>
    <x v="0"/>
    <n v="0"/>
    <x v="15"/>
  </r>
  <r>
    <n v="1205955821"/>
    <n v="2"/>
    <x v="41"/>
    <n v="9"/>
    <n v="1352"/>
    <x v="0"/>
    <n v="0"/>
    <x v="186"/>
  </r>
  <r>
    <n v="1205955821"/>
    <n v="2"/>
    <x v="32"/>
    <n v="21"/>
    <n v="1352"/>
    <x v="0"/>
    <n v="0"/>
    <x v="187"/>
  </r>
  <r>
    <n v="1205955821"/>
    <n v="2"/>
    <x v="43"/>
    <n v="32"/>
    <n v="1352"/>
    <x v="0"/>
    <n v="0"/>
    <x v="188"/>
  </r>
  <r>
    <n v="1205955821"/>
    <n v="2"/>
    <x v="39"/>
    <n v="35"/>
    <n v="1352"/>
    <x v="0"/>
    <n v="0"/>
    <x v="189"/>
  </r>
  <r>
    <n v="2071647279"/>
    <n v="2"/>
    <x v="43"/>
    <n v="34"/>
    <n v="1315"/>
    <x v="0"/>
    <n v="0"/>
    <x v="190"/>
  </r>
  <r>
    <n v="2071647279"/>
    <n v="2"/>
    <x v="39"/>
    <n v="43"/>
    <n v="1315"/>
    <x v="0"/>
    <n v="0"/>
    <x v="191"/>
  </r>
  <r>
    <n v="2071647279"/>
    <n v="2"/>
    <x v="31"/>
    <n v="43"/>
    <n v="1315"/>
    <x v="0"/>
    <n v="0"/>
    <x v="191"/>
  </r>
  <r>
    <n v="2071647279"/>
    <n v="2"/>
    <x v="36"/>
    <n v="47"/>
    <n v="1315"/>
    <x v="0"/>
    <n v="0"/>
    <x v="192"/>
  </r>
  <r>
    <n v="2071647279"/>
    <n v="2"/>
    <x v="32"/>
    <n v="48"/>
    <n v="1315"/>
    <x v="0"/>
    <n v="0"/>
    <x v="193"/>
  </r>
  <r>
    <n v="2071647279"/>
    <n v="2"/>
    <x v="42"/>
    <n v="48"/>
    <n v="1315"/>
    <x v="0"/>
    <n v="0"/>
    <x v="193"/>
  </r>
  <r>
    <n v="1205955821"/>
    <n v="2"/>
    <x v="18"/>
    <n v="7"/>
    <n v="1304"/>
    <x v="0"/>
    <n v="0"/>
    <x v="194"/>
  </r>
  <r>
    <n v="1205955821"/>
    <n v="2"/>
    <x v="6"/>
    <n v="14"/>
    <n v="1304"/>
    <x v="0"/>
    <n v="0"/>
    <x v="195"/>
  </r>
  <r>
    <n v="1205955821"/>
    <n v="2"/>
    <x v="8"/>
    <n v="17"/>
    <n v="1304"/>
    <x v="0"/>
    <n v="0"/>
    <x v="196"/>
  </r>
  <r>
    <n v="1205955821"/>
    <n v="2"/>
    <x v="7"/>
    <n v="21"/>
    <n v="1304"/>
    <x v="0"/>
    <n v="0"/>
    <x v="197"/>
  </r>
  <r>
    <n v="1205955821"/>
    <n v="2"/>
    <x v="5"/>
    <n v="24"/>
    <n v="1304"/>
    <x v="0"/>
    <n v="0"/>
    <x v="198"/>
  </r>
  <r>
    <n v="1205955821"/>
    <n v="2"/>
    <x v="44"/>
    <n v="40"/>
    <n v="1304"/>
    <x v="0"/>
    <n v="0"/>
    <x v="199"/>
  </r>
  <r>
    <n v="1205955821"/>
    <n v="2"/>
    <x v="25"/>
    <n v="41"/>
    <n v="1304"/>
    <x v="0"/>
    <n v="0"/>
    <x v="200"/>
  </r>
  <r>
    <n v="1205955821"/>
    <n v="2"/>
    <x v="4"/>
    <n v="46"/>
    <n v="1304"/>
    <x v="0"/>
    <n v="0"/>
    <x v="201"/>
  </r>
  <r>
    <n v="2071647279"/>
    <n v="2"/>
    <x v="10"/>
    <n v="16"/>
    <n v="1304"/>
    <x v="0"/>
    <n v="0"/>
    <x v="202"/>
  </r>
  <r>
    <n v="2071647279"/>
    <n v="2"/>
    <x v="12"/>
    <n v="25"/>
    <n v="1279"/>
    <x v="0"/>
    <n v="0"/>
    <x v="203"/>
  </r>
  <r>
    <n v="2071647279"/>
    <n v="2"/>
    <x v="11"/>
    <n v="66"/>
    <n v="1279"/>
    <x v="0"/>
    <n v="0"/>
    <x v="204"/>
  </r>
  <r>
    <n v="2071647279"/>
    <n v="2"/>
    <x v="13"/>
    <n v="77"/>
    <n v="1279"/>
    <x v="0"/>
    <n v="0"/>
    <x v="205"/>
  </r>
  <r>
    <n v="2071647279"/>
    <n v="2"/>
    <x v="14"/>
    <n v="89"/>
    <n v="1279"/>
    <x v="0"/>
    <n v="0"/>
    <x v="206"/>
  </r>
  <r>
    <n v="1283518147"/>
    <n v="3"/>
    <x v="8"/>
    <n v="22"/>
    <n v="1171"/>
    <x v="3"/>
    <n v="0"/>
    <x v="207"/>
  </r>
  <r>
    <n v="1283518147"/>
    <n v="3"/>
    <x v="6"/>
    <n v="31"/>
    <n v="1171"/>
    <x v="3"/>
    <n v="0"/>
    <x v="208"/>
  </r>
  <r>
    <n v="1283518147"/>
    <n v="3"/>
    <x v="25"/>
    <n v="35"/>
    <n v="1171"/>
    <x v="3"/>
    <n v="0"/>
    <x v="209"/>
  </r>
  <r>
    <n v="1283518147"/>
    <n v="3"/>
    <x v="18"/>
    <n v="36"/>
    <n v="1171"/>
    <x v="3"/>
    <n v="0"/>
    <x v="210"/>
  </r>
  <r>
    <n v="1283518147"/>
    <n v="3"/>
    <x v="3"/>
    <n v="39"/>
    <n v="1171"/>
    <x v="3"/>
    <n v="0"/>
    <x v="211"/>
  </r>
  <r>
    <n v="1283518147"/>
    <n v="3"/>
    <x v="5"/>
    <n v="45"/>
    <n v="1171"/>
    <x v="3"/>
    <n v="0"/>
    <x v="212"/>
  </r>
  <r>
    <n v="1283518147"/>
    <n v="3"/>
    <x v="7"/>
    <n v="45"/>
    <n v="1171"/>
    <x v="3"/>
    <n v="0"/>
    <x v="212"/>
  </r>
  <r>
    <n v="1283518147"/>
    <n v="3"/>
    <x v="1"/>
    <n v="48"/>
    <n v="1171"/>
    <x v="3"/>
    <n v="0"/>
    <x v="213"/>
  </r>
  <r>
    <n v="1283518147"/>
    <n v="3"/>
    <x v="4"/>
    <n v="51"/>
    <n v="1171"/>
    <x v="3"/>
    <n v="0"/>
    <x v="214"/>
  </r>
  <r>
    <n v="1283518147"/>
    <n v="3"/>
    <x v="2"/>
    <n v="58"/>
    <n v="1171"/>
    <x v="3"/>
    <n v="0"/>
    <x v="215"/>
  </r>
  <r>
    <n v="1283518147"/>
    <n v="3"/>
    <x v="9"/>
    <n v="59"/>
    <n v="1171"/>
    <x v="3"/>
    <n v="0"/>
    <x v="216"/>
  </r>
  <r>
    <n v="1283518147"/>
    <n v="3"/>
    <x v="44"/>
    <n v="64"/>
    <n v="1171"/>
    <x v="3"/>
    <n v="0"/>
    <x v="217"/>
  </r>
  <r>
    <n v="1283518147"/>
    <n v="3"/>
    <x v="36"/>
    <n v="85"/>
    <n v="1171"/>
    <x v="3"/>
    <n v="0"/>
    <x v="218"/>
  </r>
  <r>
    <n v="2071647279"/>
    <n v="2"/>
    <x v="41"/>
    <n v="41"/>
    <n v="1169"/>
    <x v="0"/>
    <n v="0"/>
    <x v="219"/>
  </r>
  <r>
    <n v="2071647279"/>
    <n v="2"/>
    <x v="40"/>
    <n v="53"/>
    <n v="1169"/>
    <x v="0"/>
    <n v="0"/>
    <x v="220"/>
  </r>
  <r>
    <n v="2071647279"/>
    <n v="2"/>
    <x v="38"/>
    <n v="84"/>
    <n v="1169"/>
    <x v="0"/>
    <n v="0"/>
    <x v="221"/>
  </r>
  <r>
    <n v="1283518147"/>
    <n v="3"/>
    <x v="10"/>
    <n v="0"/>
    <n v="1151"/>
    <x v="3"/>
    <n v="0"/>
    <x v="15"/>
  </r>
  <r>
    <n v="1283518147"/>
    <n v="3"/>
    <x v="14"/>
    <n v="4"/>
    <n v="1151"/>
    <x v="3"/>
    <n v="0"/>
    <x v="222"/>
  </r>
  <r>
    <n v="1283518147"/>
    <n v="3"/>
    <x v="13"/>
    <n v="18"/>
    <n v="1151"/>
    <x v="3"/>
    <n v="0"/>
    <x v="223"/>
  </r>
  <r>
    <n v="1283518147"/>
    <n v="3"/>
    <x v="12"/>
    <n v="27"/>
    <n v="1151"/>
    <x v="3"/>
    <n v="0"/>
    <x v="224"/>
  </r>
  <r>
    <n v="1283518147"/>
    <n v="3"/>
    <x v="0"/>
    <n v="30"/>
    <n v="1151"/>
    <x v="3"/>
    <n v="0"/>
    <x v="225"/>
  </r>
  <r>
    <n v="1283518147"/>
    <n v="3"/>
    <x v="11"/>
    <n v="36"/>
    <n v="1151"/>
    <x v="3"/>
    <n v="0"/>
    <x v="226"/>
  </r>
  <r>
    <n v="1283518147"/>
    <n v="3"/>
    <x v="34"/>
    <n v="16"/>
    <n v="1082"/>
    <x v="3"/>
    <n v="0"/>
    <x v="227"/>
  </r>
  <r>
    <n v="1283518147"/>
    <n v="3"/>
    <x v="26"/>
    <n v="17"/>
    <n v="1082"/>
    <x v="3"/>
    <n v="0"/>
    <x v="228"/>
  </r>
  <r>
    <n v="1283518147"/>
    <n v="3"/>
    <x v="33"/>
    <n v="19"/>
    <n v="1082"/>
    <x v="3"/>
    <n v="0"/>
    <x v="229"/>
  </r>
  <r>
    <n v="1283518147"/>
    <n v="3"/>
    <x v="27"/>
    <n v="20"/>
    <n v="1082"/>
    <x v="3"/>
    <n v="0"/>
    <x v="230"/>
  </r>
  <r>
    <n v="1026305127"/>
    <n v="4"/>
    <x v="10"/>
    <n v="4"/>
    <n v="1034"/>
    <x v="2"/>
    <n v="0"/>
    <x v="231"/>
  </r>
  <r>
    <n v="1026305127"/>
    <n v="4"/>
    <x v="40"/>
    <n v="34"/>
    <n v="1034"/>
    <x v="2"/>
    <n v="0"/>
    <x v="232"/>
  </r>
  <r>
    <n v="1026305127"/>
    <n v="4"/>
    <x v="16"/>
    <n v="38"/>
    <n v="1034"/>
    <x v="2"/>
    <n v="0"/>
    <x v="233"/>
  </r>
  <r>
    <n v="1026305127"/>
    <n v="4"/>
    <x v="38"/>
    <n v="46"/>
    <n v="1034"/>
    <x v="2"/>
    <n v="0"/>
    <x v="234"/>
  </r>
  <r>
    <n v="1026305127"/>
    <n v="4"/>
    <x v="30"/>
    <n v="50"/>
    <n v="1034"/>
    <x v="2"/>
    <n v="0"/>
    <x v="235"/>
  </r>
  <r>
    <n v="1026305127"/>
    <n v="4"/>
    <x v="37"/>
    <n v="54"/>
    <n v="1034"/>
    <x v="2"/>
    <n v="0"/>
    <x v="236"/>
  </r>
  <r>
    <n v="1026305127"/>
    <n v="4"/>
    <x v="22"/>
    <n v="57"/>
    <n v="1034"/>
    <x v="2"/>
    <n v="0"/>
    <x v="237"/>
  </r>
  <r>
    <n v="1026305127"/>
    <n v="4"/>
    <x v="29"/>
    <n v="58"/>
    <n v="1034"/>
    <x v="2"/>
    <n v="0"/>
    <x v="238"/>
  </r>
  <r>
    <n v="1026305127"/>
    <n v="4"/>
    <x v="28"/>
    <n v="61"/>
    <n v="1034"/>
    <x v="2"/>
    <n v="0"/>
    <x v="239"/>
  </r>
  <r>
    <n v="1026305127"/>
    <n v="4"/>
    <x v="12"/>
    <n v="62"/>
    <n v="1034"/>
    <x v="2"/>
    <n v="0"/>
    <x v="240"/>
  </r>
  <r>
    <n v="1026305127"/>
    <n v="4"/>
    <x v="41"/>
    <n v="63"/>
    <n v="1034"/>
    <x v="2"/>
    <n v="0"/>
    <x v="241"/>
  </r>
  <r>
    <n v="1026305127"/>
    <n v="4"/>
    <x v="35"/>
    <n v="70"/>
    <n v="1034"/>
    <x v="2"/>
    <n v="0"/>
    <x v="242"/>
  </r>
  <r>
    <n v="1026305127"/>
    <n v="4"/>
    <x v="11"/>
    <n v="73"/>
    <n v="1034"/>
    <x v="2"/>
    <n v="0"/>
    <x v="243"/>
  </r>
  <r>
    <n v="1026305127"/>
    <n v="4"/>
    <x v="0"/>
    <n v="77"/>
    <n v="1034"/>
    <x v="2"/>
    <n v="0"/>
    <x v="244"/>
  </r>
  <r>
    <n v="1026305127"/>
    <n v="4"/>
    <x v="23"/>
    <n v="80"/>
    <n v="1034"/>
    <x v="2"/>
    <n v="0"/>
    <x v="245"/>
  </r>
  <r>
    <n v="1026305127"/>
    <n v="4"/>
    <x v="15"/>
    <n v="81"/>
    <n v="1034"/>
    <x v="2"/>
    <n v="0"/>
    <x v="246"/>
  </r>
  <r>
    <n v="1026305127"/>
    <n v="4"/>
    <x v="14"/>
    <n v="87"/>
    <n v="1034"/>
    <x v="2"/>
    <n v="0"/>
    <x v="247"/>
  </r>
  <r>
    <n v="1026305127"/>
    <n v="4"/>
    <x v="36"/>
    <n v="88"/>
    <n v="1034"/>
    <x v="2"/>
    <n v="0"/>
    <x v="248"/>
  </r>
  <r>
    <n v="1026305127"/>
    <n v="4"/>
    <x v="13"/>
    <n v="96"/>
    <n v="1034"/>
    <x v="2"/>
    <n v="0"/>
    <x v="249"/>
  </r>
  <r>
    <n v="1026305127"/>
    <n v="4"/>
    <x v="34"/>
    <n v="102"/>
    <n v="1034"/>
    <x v="2"/>
    <n v="0"/>
    <x v="250"/>
  </r>
  <r>
    <n v="1026305127"/>
    <n v="4"/>
    <x v="26"/>
    <n v="104"/>
    <n v="1034"/>
    <x v="2"/>
    <n v="0"/>
    <x v="251"/>
  </r>
  <r>
    <n v="1026305127"/>
    <n v="4"/>
    <x v="20"/>
    <n v="104"/>
    <n v="1034"/>
    <x v="2"/>
    <n v="0"/>
    <x v="251"/>
  </r>
  <r>
    <n v="1026305127"/>
    <n v="4"/>
    <x v="31"/>
    <n v="105"/>
    <n v="1034"/>
    <x v="2"/>
    <n v="0"/>
    <x v="252"/>
  </r>
  <r>
    <n v="1026305127"/>
    <n v="4"/>
    <x v="17"/>
    <n v="109"/>
    <n v="1034"/>
    <x v="2"/>
    <n v="0"/>
    <x v="253"/>
  </r>
  <r>
    <n v="1026305127"/>
    <n v="4"/>
    <x v="19"/>
    <n v="110"/>
    <n v="1034"/>
    <x v="2"/>
    <n v="0"/>
    <x v="254"/>
  </r>
  <r>
    <n v="1026305127"/>
    <n v="4"/>
    <x v="21"/>
    <n v="111"/>
    <n v="1034"/>
    <x v="2"/>
    <n v="0"/>
    <x v="255"/>
  </r>
  <r>
    <n v="1026305127"/>
    <n v="4"/>
    <x v="33"/>
    <n v="116"/>
    <n v="1034"/>
    <x v="2"/>
    <n v="0"/>
    <x v="256"/>
  </r>
  <r>
    <n v="1026305127"/>
    <n v="4"/>
    <x v="27"/>
    <n v="116"/>
    <n v="1034"/>
    <x v="2"/>
    <n v="0"/>
    <x v="256"/>
  </r>
  <r>
    <n v="1026305127"/>
    <n v="4"/>
    <x v="32"/>
    <n v="116"/>
    <n v="1034"/>
    <x v="2"/>
    <n v="0"/>
    <x v="256"/>
  </r>
  <r>
    <n v="1026305127"/>
    <n v="4"/>
    <x v="24"/>
    <n v="122"/>
    <n v="1034"/>
    <x v="2"/>
    <n v="0"/>
    <x v="257"/>
  </r>
  <r>
    <n v="1026305127"/>
    <n v="4"/>
    <x v="43"/>
    <n v="123"/>
    <n v="1034"/>
    <x v="2"/>
    <n v="0"/>
    <x v="258"/>
  </r>
  <r>
    <n v="1026305127"/>
    <n v="4"/>
    <x v="42"/>
    <n v="124"/>
    <n v="1034"/>
    <x v="2"/>
    <n v="0"/>
    <x v="259"/>
  </r>
  <r>
    <n v="1026305127"/>
    <n v="4"/>
    <x v="39"/>
    <n v="125"/>
    <n v="1034"/>
    <x v="2"/>
    <n v="0"/>
    <x v="260"/>
  </r>
  <r>
    <n v="1026305127"/>
    <n v="4"/>
    <x v="2"/>
    <n v="142"/>
    <n v="1034"/>
    <x v="2"/>
    <n v="0"/>
    <x v="261"/>
  </r>
  <r>
    <n v="1026305127"/>
    <n v="4"/>
    <x v="9"/>
    <n v="160"/>
    <n v="1034"/>
    <x v="2"/>
    <n v="0"/>
    <x v="262"/>
  </r>
  <r>
    <n v="1026305127"/>
    <n v="4"/>
    <x v="3"/>
    <n v="167"/>
    <n v="1034"/>
    <x v="2"/>
    <n v="0"/>
    <x v="263"/>
  </r>
  <r>
    <n v="1026305127"/>
    <n v="4"/>
    <x v="1"/>
    <n v="185"/>
    <n v="1034"/>
    <x v="2"/>
    <n v="0"/>
    <x v="264"/>
  </r>
  <r>
    <n v="1283518147"/>
    <n v="3"/>
    <x v="40"/>
    <n v="32"/>
    <n v="997"/>
    <x v="3"/>
    <n v="0"/>
    <x v="265"/>
  </r>
  <r>
    <n v="1283518147"/>
    <n v="3"/>
    <x v="41"/>
    <n v="34"/>
    <n v="997"/>
    <x v="3"/>
    <n v="0"/>
    <x v="266"/>
  </r>
  <r>
    <n v="1283518147"/>
    <n v="3"/>
    <x v="39"/>
    <n v="43"/>
    <n v="997"/>
    <x v="3"/>
    <n v="0"/>
    <x v="267"/>
  </r>
  <r>
    <n v="1283518147"/>
    <n v="3"/>
    <x v="37"/>
    <n v="60"/>
    <n v="997"/>
    <x v="3"/>
    <n v="0"/>
    <x v="268"/>
  </r>
  <r>
    <n v="1283518147"/>
    <n v="3"/>
    <x v="30"/>
    <n v="64"/>
    <n v="997"/>
    <x v="3"/>
    <n v="0"/>
    <x v="269"/>
  </r>
  <r>
    <n v="1283518147"/>
    <n v="3"/>
    <x v="38"/>
    <n v="64"/>
    <n v="997"/>
    <x v="3"/>
    <n v="0"/>
    <x v="269"/>
  </r>
  <r>
    <n v="1283518147"/>
    <n v="3"/>
    <x v="29"/>
    <n v="70"/>
    <n v="997"/>
    <x v="3"/>
    <n v="0"/>
    <x v="270"/>
  </r>
  <r>
    <n v="1283518147"/>
    <n v="3"/>
    <x v="28"/>
    <n v="81"/>
    <n v="997"/>
    <x v="3"/>
    <n v="0"/>
    <x v="271"/>
  </r>
  <r>
    <n v="1283518147"/>
    <n v="3"/>
    <x v="42"/>
    <n v="113"/>
    <n v="997"/>
    <x v="3"/>
    <n v="0"/>
    <x v="272"/>
  </r>
  <r>
    <n v="1283518147"/>
    <n v="3"/>
    <x v="32"/>
    <n v="136"/>
    <n v="997"/>
    <x v="3"/>
    <n v="0"/>
    <x v="273"/>
  </r>
  <r>
    <n v="1283518147"/>
    <n v="3"/>
    <x v="31"/>
    <n v="144"/>
    <n v="997"/>
    <x v="3"/>
    <n v="0"/>
    <x v="274"/>
  </r>
  <r>
    <n v="1283518147"/>
    <n v="3"/>
    <x v="43"/>
    <n v="164"/>
    <n v="997"/>
    <x v="3"/>
    <n v="0"/>
    <x v="275"/>
  </r>
  <r>
    <n v="1283518147"/>
    <n v="3"/>
    <x v="35"/>
    <n v="167"/>
    <n v="997"/>
    <x v="3"/>
    <n v="0"/>
    <x v="276"/>
  </r>
  <r>
    <n v="1283518147"/>
    <n v="3"/>
    <x v="23"/>
    <n v="174"/>
    <n v="997"/>
    <x v="3"/>
    <n v="0"/>
    <x v="277"/>
  </r>
  <r>
    <n v="1283518147"/>
    <n v="3"/>
    <x v="22"/>
    <n v="174"/>
    <n v="997"/>
    <x v="3"/>
    <n v="0"/>
    <x v="277"/>
  </r>
  <r>
    <n v="1283518147"/>
    <n v="3"/>
    <x v="15"/>
    <n v="8"/>
    <n v="990"/>
    <x v="3"/>
    <n v="0"/>
    <x v="278"/>
  </r>
  <r>
    <n v="1283518147"/>
    <n v="3"/>
    <x v="16"/>
    <n v="11"/>
    <n v="990"/>
    <x v="3"/>
    <n v="0"/>
    <x v="279"/>
  </r>
  <r>
    <n v="1283518147"/>
    <n v="3"/>
    <x v="17"/>
    <n v="13"/>
    <n v="990"/>
    <x v="3"/>
    <n v="0"/>
    <x v="280"/>
  </r>
  <r>
    <n v="1283518147"/>
    <n v="3"/>
    <x v="21"/>
    <n v="15"/>
    <n v="990"/>
    <x v="3"/>
    <n v="0"/>
    <x v="281"/>
  </r>
  <r>
    <n v="1283518147"/>
    <n v="3"/>
    <x v="24"/>
    <n v="43"/>
    <n v="990"/>
    <x v="3"/>
    <n v="0"/>
    <x v="282"/>
  </r>
  <r>
    <n v="1283518147"/>
    <n v="3"/>
    <x v="20"/>
    <n v="144"/>
    <n v="990"/>
    <x v="3"/>
    <n v="0"/>
    <x v="283"/>
  </r>
  <r>
    <n v="1283518147"/>
    <n v="3"/>
    <x v="19"/>
    <n v="145"/>
    <n v="990"/>
    <x v="3"/>
    <n v="0"/>
    <x v="284"/>
  </r>
  <r>
    <n v="4184431561"/>
    <n v="2"/>
    <x v="17"/>
    <n v="14"/>
    <n v="799"/>
    <x v="0"/>
    <n v="0"/>
    <x v="285"/>
  </r>
  <r>
    <n v="4184431561"/>
    <n v="2"/>
    <x v="37"/>
    <n v="15"/>
    <n v="799"/>
    <x v="0"/>
    <n v="0"/>
    <x v="286"/>
  </r>
  <r>
    <n v="4184431561"/>
    <n v="2"/>
    <x v="31"/>
    <n v="16"/>
    <n v="799"/>
    <x v="0"/>
    <n v="0"/>
    <x v="287"/>
  </r>
  <r>
    <n v="4184431561"/>
    <n v="2"/>
    <x v="38"/>
    <n v="17"/>
    <n v="799"/>
    <x v="0"/>
    <n v="0"/>
    <x v="288"/>
  </r>
  <r>
    <n v="4184431561"/>
    <n v="2"/>
    <x v="15"/>
    <n v="20"/>
    <n v="799"/>
    <x v="0"/>
    <n v="0"/>
    <x v="289"/>
  </r>
  <r>
    <n v="4184431561"/>
    <n v="2"/>
    <x v="23"/>
    <n v="23"/>
    <n v="799"/>
    <x v="0"/>
    <n v="0"/>
    <x v="290"/>
  </r>
  <r>
    <n v="4184431561"/>
    <n v="2"/>
    <x v="16"/>
    <n v="24"/>
    <n v="799"/>
    <x v="0"/>
    <n v="0"/>
    <x v="291"/>
  </r>
  <r>
    <n v="4184431561"/>
    <n v="2"/>
    <x v="19"/>
    <n v="24"/>
    <n v="799"/>
    <x v="0"/>
    <n v="0"/>
    <x v="291"/>
  </r>
  <r>
    <n v="4184431561"/>
    <n v="2"/>
    <x v="21"/>
    <n v="25"/>
    <n v="799"/>
    <x v="0"/>
    <n v="0"/>
    <x v="292"/>
  </r>
  <r>
    <n v="4184431561"/>
    <n v="2"/>
    <x v="20"/>
    <n v="26"/>
    <n v="799"/>
    <x v="0"/>
    <n v="0"/>
    <x v="293"/>
  </r>
  <r>
    <n v="4184431561"/>
    <n v="2"/>
    <x v="24"/>
    <n v="28"/>
    <n v="799"/>
    <x v="0"/>
    <n v="0"/>
    <x v="294"/>
  </r>
  <r>
    <n v="4184431561"/>
    <n v="2"/>
    <x v="4"/>
    <n v="29"/>
    <n v="799"/>
    <x v="0"/>
    <n v="0"/>
    <x v="295"/>
  </r>
  <r>
    <n v="4184431561"/>
    <n v="2"/>
    <x v="5"/>
    <n v="33"/>
    <n v="799"/>
    <x v="0"/>
    <n v="0"/>
    <x v="296"/>
  </r>
  <r>
    <n v="4184431561"/>
    <n v="2"/>
    <x v="18"/>
    <n v="36"/>
    <n v="799"/>
    <x v="0"/>
    <n v="0"/>
    <x v="297"/>
  </r>
  <r>
    <n v="4184431561"/>
    <n v="2"/>
    <x v="2"/>
    <n v="37"/>
    <n v="799"/>
    <x v="0"/>
    <n v="0"/>
    <x v="298"/>
  </r>
  <r>
    <n v="4184431561"/>
    <n v="2"/>
    <x v="9"/>
    <n v="37"/>
    <n v="799"/>
    <x v="0"/>
    <n v="0"/>
    <x v="298"/>
  </r>
  <r>
    <n v="4184431561"/>
    <n v="2"/>
    <x v="7"/>
    <n v="37"/>
    <n v="799"/>
    <x v="0"/>
    <n v="0"/>
    <x v="298"/>
  </r>
  <r>
    <n v="4184431561"/>
    <n v="2"/>
    <x v="8"/>
    <n v="37"/>
    <n v="799"/>
    <x v="0"/>
    <n v="0"/>
    <x v="298"/>
  </r>
  <r>
    <n v="4184431561"/>
    <n v="2"/>
    <x v="25"/>
    <n v="38"/>
    <n v="799"/>
    <x v="0"/>
    <n v="0"/>
    <x v="299"/>
  </r>
  <r>
    <n v="4184431561"/>
    <n v="2"/>
    <x v="36"/>
    <n v="42"/>
    <n v="799"/>
    <x v="0"/>
    <n v="0"/>
    <x v="300"/>
  </r>
  <r>
    <n v="4184431561"/>
    <n v="2"/>
    <x v="1"/>
    <n v="44"/>
    <n v="799"/>
    <x v="0"/>
    <n v="0"/>
    <x v="232"/>
  </r>
  <r>
    <n v="4184431561"/>
    <n v="2"/>
    <x v="44"/>
    <n v="44"/>
    <n v="799"/>
    <x v="0"/>
    <n v="0"/>
    <x v="232"/>
  </r>
  <r>
    <n v="4184431561"/>
    <n v="2"/>
    <x v="3"/>
    <n v="45"/>
    <n v="799"/>
    <x v="0"/>
    <n v="0"/>
    <x v="301"/>
  </r>
  <r>
    <n v="4184431561"/>
    <n v="2"/>
    <x v="6"/>
    <n v="47"/>
    <n v="799"/>
    <x v="0"/>
    <n v="0"/>
    <x v="302"/>
  </r>
  <r>
    <n v="4184431561"/>
    <n v="2"/>
    <x v="0"/>
    <n v="14"/>
    <n v="763"/>
    <x v="0"/>
    <n v="0"/>
    <x v="303"/>
  </r>
  <r>
    <n v="4184431561"/>
    <n v="2"/>
    <x v="27"/>
    <n v="14"/>
    <n v="763"/>
    <x v="0"/>
    <n v="0"/>
    <x v="303"/>
  </r>
  <r>
    <n v="4184431561"/>
    <n v="2"/>
    <x v="10"/>
    <n v="15"/>
    <n v="763"/>
    <x v="0"/>
    <n v="0"/>
    <x v="304"/>
  </r>
  <r>
    <n v="4184431561"/>
    <n v="2"/>
    <x v="11"/>
    <n v="15"/>
    <n v="763"/>
    <x v="0"/>
    <n v="0"/>
    <x v="304"/>
  </r>
  <r>
    <n v="4184431561"/>
    <n v="2"/>
    <x v="14"/>
    <n v="17"/>
    <n v="763"/>
    <x v="0"/>
    <n v="0"/>
    <x v="305"/>
  </r>
  <r>
    <n v="4184431561"/>
    <n v="2"/>
    <x v="13"/>
    <n v="19"/>
    <n v="763"/>
    <x v="0"/>
    <n v="0"/>
    <x v="306"/>
  </r>
  <r>
    <n v="4184431561"/>
    <n v="2"/>
    <x v="12"/>
    <n v="20"/>
    <n v="763"/>
    <x v="0"/>
    <n v="0"/>
    <x v="307"/>
  </r>
  <r>
    <n v="4184431561"/>
    <n v="2"/>
    <x v="34"/>
    <n v="25"/>
    <n v="763"/>
    <x v="0"/>
    <n v="0"/>
    <x v="308"/>
  </r>
  <r>
    <n v="4184431561"/>
    <n v="2"/>
    <x v="26"/>
    <n v="26"/>
    <n v="763"/>
    <x v="0"/>
    <n v="0"/>
    <x v="309"/>
  </r>
  <r>
    <n v="4184431561"/>
    <n v="2"/>
    <x v="33"/>
    <n v="29"/>
    <n v="763"/>
    <x v="0"/>
    <n v="0"/>
    <x v="310"/>
  </r>
  <r>
    <n v="6094316077"/>
    <n v="3"/>
    <x v="10"/>
    <n v="1"/>
    <n v="726"/>
    <x v="3"/>
    <n v="1"/>
    <x v="311"/>
  </r>
  <r>
    <n v="6094316077"/>
    <n v="3"/>
    <x v="11"/>
    <n v="23"/>
    <n v="726"/>
    <x v="3"/>
    <n v="1"/>
    <x v="312"/>
  </r>
  <r>
    <n v="6094316077"/>
    <n v="3"/>
    <x v="12"/>
    <n v="25"/>
    <n v="726"/>
    <x v="3"/>
    <n v="1"/>
    <x v="313"/>
  </r>
  <r>
    <n v="6094316077"/>
    <n v="3"/>
    <x v="13"/>
    <n v="27"/>
    <n v="726"/>
    <x v="3"/>
    <n v="1"/>
    <x v="314"/>
  </r>
  <r>
    <n v="6094316077"/>
    <n v="3"/>
    <x v="0"/>
    <n v="33"/>
    <n v="726"/>
    <x v="3"/>
    <n v="1"/>
    <x v="315"/>
  </r>
  <r>
    <n v="6094316077"/>
    <n v="3"/>
    <x v="14"/>
    <n v="37"/>
    <n v="726"/>
    <x v="3"/>
    <n v="1"/>
    <x v="316"/>
  </r>
  <r>
    <n v="6094316077"/>
    <n v="3"/>
    <x v="26"/>
    <n v="37"/>
    <n v="726"/>
    <x v="3"/>
    <n v="1"/>
    <x v="316"/>
  </r>
  <r>
    <n v="4184431561"/>
    <n v="2"/>
    <x v="42"/>
    <n v="19"/>
    <n v="719"/>
    <x v="0"/>
    <n v="0"/>
    <x v="317"/>
  </r>
  <r>
    <n v="4184431561"/>
    <n v="2"/>
    <x v="40"/>
    <n v="25"/>
    <n v="719"/>
    <x v="0"/>
    <n v="0"/>
    <x v="318"/>
  </r>
  <r>
    <n v="4184431561"/>
    <n v="2"/>
    <x v="29"/>
    <n v="29"/>
    <n v="719"/>
    <x v="0"/>
    <n v="0"/>
    <x v="319"/>
  </r>
  <r>
    <n v="4184431561"/>
    <n v="2"/>
    <x v="35"/>
    <n v="30"/>
    <n v="719"/>
    <x v="0"/>
    <n v="0"/>
    <x v="320"/>
  </r>
  <r>
    <n v="4184431561"/>
    <n v="2"/>
    <x v="39"/>
    <n v="31"/>
    <n v="719"/>
    <x v="0"/>
    <n v="0"/>
    <x v="321"/>
  </r>
  <r>
    <n v="4184431561"/>
    <n v="2"/>
    <x v="28"/>
    <n v="32"/>
    <n v="719"/>
    <x v="0"/>
    <n v="0"/>
    <x v="322"/>
  </r>
  <r>
    <n v="4184431561"/>
    <n v="2"/>
    <x v="30"/>
    <n v="32"/>
    <n v="719"/>
    <x v="0"/>
    <n v="0"/>
    <x v="322"/>
  </r>
  <r>
    <n v="4184431561"/>
    <n v="2"/>
    <x v="22"/>
    <n v="33"/>
    <n v="719"/>
    <x v="0"/>
    <n v="0"/>
    <x v="323"/>
  </r>
  <r>
    <n v="4184431561"/>
    <n v="2"/>
    <x v="41"/>
    <n v="34"/>
    <n v="719"/>
    <x v="0"/>
    <n v="0"/>
    <x v="324"/>
  </r>
  <r>
    <n v="4184431561"/>
    <n v="2"/>
    <x v="43"/>
    <n v="46"/>
    <n v="719"/>
    <x v="0"/>
    <n v="0"/>
    <x v="325"/>
  </r>
  <r>
    <n v="4184431561"/>
    <n v="2"/>
    <x v="32"/>
    <n v="57"/>
    <n v="719"/>
    <x v="0"/>
    <n v="0"/>
    <x v="326"/>
  </r>
  <r>
    <n v="6094316077"/>
    <n v="3"/>
    <x v="27"/>
    <n v="43"/>
    <n v="682"/>
    <x v="3"/>
    <n v="1"/>
    <x v="327"/>
  </r>
  <r>
    <n v="6094316077"/>
    <n v="3"/>
    <x v="17"/>
    <n v="43"/>
    <n v="682"/>
    <x v="3"/>
    <n v="1"/>
    <x v="327"/>
  </r>
  <r>
    <n v="6094316077"/>
    <n v="3"/>
    <x v="33"/>
    <n v="50"/>
    <n v="682"/>
    <x v="3"/>
    <n v="1"/>
    <x v="328"/>
  </r>
  <r>
    <n v="6094316077"/>
    <n v="3"/>
    <x v="15"/>
    <n v="52"/>
    <n v="682"/>
    <x v="3"/>
    <n v="1"/>
    <x v="329"/>
  </r>
  <r>
    <n v="6094316077"/>
    <n v="3"/>
    <x v="34"/>
    <n v="59"/>
    <n v="682"/>
    <x v="3"/>
    <n v="1"/>
    <x v="330"/>
  </r>
  <r>
    <n v="6094316077"/>
    <n v="3"/>
    <x v="16"/>
    <n v="60"/>
    <n v="682"/>
    <x v="3"/>
    <n v="1"/>
    <x v="331"/>
  </r>
  <r>
    <n v="6094316077"/>
    <n v="3"/>
    <x v="20"/>
    <n v="64"/>
    <n v="682"/>
    <x v="3"/>
    <n v="1"/>
    <x v="332"/>
  </r>
  <r>
    <n v="6094316077"/>
    <n v="3"/>
    <x v="21"/>
    <n v="66"/>
    <n v="682"/>
    <x v="3"/>
    <n v="1"/>
    <x v="333"/>
  </r>
  <r>
    <n v="6094316077"/>
    <n v="3"/>
    <x v="19"/>
    <n v="80"/>
    <n v="682"/>
    <x v="3"/>
    <n v="1"/>
    <x v="334"/>
  </r>
  <r>
    <n v="6094316077"/>
    <n v="3"/>
    <x v="24"/>
    <n v="82"/>
    <n v="682"/>
    <x v="3"/>
    <n v="1"/>
    <x v="335"/>
  </r>
  <r>
    <n v="6094316077"/>
    <n v="3"/>
    <x v="23"/>
    <n v="82"/>
    <n v="682"/>
    <x v="3"/>
    <n v="1"/>
    <x v="335"/>
  </r>
  <r>
    <n v="6094316077"/>
    <n v="3"/>
    <x v="2"/>
    <n v="88"/>
    <n v="682"/>
    <x v="3"/>
    <n v="1"/>
    <x v="336"/>
  </r>
  <r>
    <n v="6094316077"/>
    <n v="3"/>
    <x v="9"/>
    <n v="109"/>
    <n v="682"/>
    <x v="3"/>
    <n v="1"/>
    <x v="337"/>
  </r>
  <r>
    <n v="6094316077"/>
    <n v="3"/>
    <x v="1"/>
    <n v="123"/>
    <n v="682"/>
    <x v="3"/>
    <n v="1"/>
    <x v="338"/>
  </r>
  <r>
    <n v="6094316077"/>
    <n v="3"/>
    <x v="3"/>
    <n v="137"/>
    <n v="682"/>
    <x v="3"/>
    <n v="1"/>
    <x v="339"/>
  </r>
  <r>
    <n v="6094316077"/>
    <n v="3"/>
    <x v="22"/>
    <n v="81"/>
    <n v="646"/>
    <x v="3"/>
    <n v="1"/>
    <x v="340"/>
  </r>
  <r>
    <n v="6094316077"/>
    <n v="3"/>
    <x v="29"/>
    <n v="90"/>
    <n v="646"/>
    <x v="3"/>
    <n v="1"/>
    <x v="341"/>
  </r>
  <r>
    <n v="6094316077"/>
    <n v="3"/>
    <x v="35"/>
    <n v="96"/>
    <n v="646"/>
    <x v="3"/>
    <n v="1"/>
    <x v="342"/>
  </r>
  <r>
    <n v="6094316077"/>
    <n v="3"/>
    <x v="39"/>
    <n v="101"/>
    <n v="646"/>
    <x v="3"/>
    <n v="1"/>
    <x v="343"/>
  </r>
  <r>
    <n v="6094316077"/>
    <n v="3"/>
    <x v="43"/>
    <n v="101"/>
    <n v="646"/>
    <x v="3"/>
    <n v="1"/>
    <x v="343"/>
  </r>
  <r>
    <n v="6094316077"/>
    <n v="3"/>
    <x v="41"/>
    <n v="103"/>
    <n v="646"/>
    <x v="3"/>
    <n v="1"/>
    <x v="344"/>
  </r>
  <r>
    <n v="6094316077"/>
    <n v="3"/>
    <x v="30"/>
    <n v="108"/>
    <n v="646"/>
    <x v="3"/>
    <n v="1"/>
    <x v="345"/>
  </r>
  <r>
    <n v="6094316077"/>
    <n v="3"/>
    <x v="40"/>
    <n v="109"/>
    <n v="646"/>
    <x v="3"/>
    <n v="1"/>
    <x v="346"/>
  </r>
  <r>
    <n v="6094316077"/>
    <n v="3"/>
    <x v="28"/>
    <n v="121"/>
    <n v="646"/>
    <x v="3"/>
    <n v="1"/>
    <x v="347"/>
  </r>
  <r>
    <n v="6094316077"/>
    <n v="3"/>
    <x v="37"/>
    <n v="132"/>
    <n v="646"/>
    <x v="3"/>
    <n v="1"/>
    <x v="348"/>
  </r>
  <r>
    <n v="6094316077"/>
    <n v="3"/>
    <x v="36"/>
    <n v="142"/>
    <n v="646"/>
    <x v="3"/>
    <n v="1"/>
    <x v="349"/>
  </r>
  <r>
    <n v="6094316077"/>
    <n v="3"/>
    <x v="42"/>
    <n v="144"/>
    <n v="646"/>
    <x v="3"/>
    <n v="1"/>
    <x v="350"/>
  </r>
  <r>
    <n v="6094316077"/>
    <n v="3"/>
    <x v="38"/>
    <n v="152"/>
    <n v="646"/>
    <x v="3"/>
    <n v="1"/>
    <x v="351"/>
  </r>
  <r>
    <n v="6094316077"/>
    <n v="3"/>
    <x v="31"/>
    <n v="161"/>
    <n v="646"/>
    <x v="3"/>
    <n v="1"/>
    <x v="352"/>
  </r>
  <r>
    <n v="6094316077"/>
    <n v="3"/>
    <x v="32"/>
    <n v="162"/>
    <n v="646"/>
    <x v="3"/>
    <n v="1"/>
    <x v="353"/>
  </r>
  <r>
    <n v="6094316077"/>
    <n v="3"/>
    <x v="5"/>
    <n v="129"/>
    <n v="605"/>
    <x v="3"/>
    <n v="1"/>
    <x v="354"/>
  </r>
  <r>
    <n v="6094316077"/>
    <n v="3"/>
    <x v="4"/>
    <n v="145"/>
    <n v="605"/>
    <x v="3"/>
    <n v="1"/>
    <x v="355"/>
  </r>
  <r>
    <n v="6094316077"/>
    <n v="3"/>
    <x v="8"/>
    <n v="151"/>
    <n v="605"/>
    <x v="3"/>
    <n v="1"/>
    <x v="356"/>
  </r>
  <r>
    <n v="6094316077"/>
    <n v="3"/>
    <x v="44"/>
    <n v="154"/>
    <n v="605"/>
    <x v="3"/>
    <n v="1"/>
    <x v="357"/>
  </r>
  <r>
    <n v="6094316077"/>
    <n v="3"/>
    <x v="6"/>
    <n v="158"/>
    <n v="605"/>
    <x v="3"/>
    <n v="1"/>
    <x v="358"/>
  </r>
  <r>
    <n v="6094316077"/>
    <n v="3"/>
    <x v="18"/>
    <n v="171"/>
    <n v="605"/>
    <x v="3"/>
    <n v="1"/>
    <x v="359"/>
  </r>
  <r>
    <n v="6094316077"/>
    <n v="3"/>
    <x v="25"/>
    <n v="184"/>
    <n v="605"/>
    <x v="3"/>
    <n v="1"/>
    <x v="360"/>
  </r>
  <r>
    <n v="6094316077"/>
    <n v="3"/>
    <x v="7"/>
    <n v="204"/>
    <n v="605"/>
    <x v="3"/>
    <n v="1"/>
    <x v="361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  <r>
    <m/>
    <m/>
    <x v="45"/>
    <m/>
    <m/>
    <x v="4"/>
    <m/>
    <x v="3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2071647279"/>
    <n v="2"/>
    <x v="0"/>
    <n v="14"/>
    <n v="3545"/>
    <s v="лыжи"/>
    <x v="0"/>
  </r>
  <r>
    <n v="2071647279"/>
    <n v="2"/>
    <x v="1"/>
    <n v="46"/>
    <n v="3545"/>
    <s v="лыжи"/>
    <x v="0"/>
  </r>
  <r>
    <n v="1604938111"/>
    <n v="1"/>
    <x v="2"/>
    <n v="7"/>
    <n v="2539"/>
    <s v="сноуборд"/>
    <x v="0"/>
  </r>
  <r>
    <n v="1604938111"/>
    <n v="1"/>
    <x v="3"/>
    <n v="8"/>
    <n v="2539"/>
    <s v="сноуборд"/>
    <x v="0"/>
  </r>
  <r>
    <n v="1604938111"/>
    <n v="1"/>
    <x v="1"/>
    <n v="12"/>
    <n v="2539"/>
    <s v="сноуборд"/>
    <x v="0"/>
  </r>
  <r>
    <n v="1604938111"/>
    <n v="1"/>
    <x v="4"/>
    <n v="13"/>
    <n v="2539"/>
    <s v="сноуборд"/>
    <x v="0"/>
  </r>
  <r>
    <n v="1604938111"/>
    <n v="1"/>
    <x v="5"/>
    <n v="19"/>
    <n v="2539"/>
    <s v="сноуборд"/>
    <x v="0"/>
  </r>
  <r>
    <n v="1604938111"/>
    <n v="1"/>
    <x v="6"/>
    <n v="19"/>
    <n v="2539"/>
    <s v="сноуборд"/>
    <x v="0"/>
  </r>
  <r>
    <n v="1604938111"/>
    <n v="1"/>
    <x v="7"/>
    <n v="21"/>
    <n v="2539"/>
    <s v="сноуборд"/>
    <x v="0"/>
  </r>
  <r>
    <n v="1604938111"/>
    <n v="1"/>
    <x v="8"/>
    <n v="17"/>
    <n v="2380"/>
    <s v="сноуборд"/>
    <x v="0"/>
  </r>
  <r>
    <n v="3007926639"/>
    <n v="1"/>
    <x v="2"/>
    <n v="14"/>
    <n v="2321"/>
    <s v="сноуборд"/>
    <x v="0"/>
  </r>
  <r>
    <n v="3007926639"/>
    <n v="1"/>
    <x v="3"/>
    <n v="18"/>
    <n v="2321"/>
    <s v="сноуборд"/>
    <x v="0"/>
  </r>
  <r>
    <n v="3007926639"/>
    <n v="1"/>
    <x v="9"/>
    <n v="22"/>
    <n v="2321"/>
    <s v="сноуборд"/>
    <x v="0"/>
  </r>
  <r>
    <n v="3007926639"/>
    <n v="1"/>
    <x v="1"/>
    <n v="31"/>
    <n v="2321"/>
    <s v="сноуборд"/>
    <x v="0"/>
  </r>
  <r>
    <n v="4313187565"/>
    <n v="1"/>
    <x v="6"/>
    <n v="7"/>
    <n v="2199"/>
    <s v="сноуборд"/>
    <x v="0"/>
  </r>
  <r>
    <n v="4313187565"/>
    <n v="1"/>
    <x v="7"/>
    <n v="15"/>
    <n v="2199"/>
    <s v="сноуборд"/>
    <x v="0"/>
  </r>
  <r>
    <n v="3007926639"/>
    <n v="1"/>
    <x v="10"/>
    <n v="0"/>
    <n v="2159"/>
    <s v="сноуборд"/>
    <x v="0"/>
  </r>
  <r>
    <n v="3007926639"/>
    <n v="1"/>
    <x v="11"/>
    <n v="5"/>
    <n v="2159"/>
    <s v="сноуборд"/>
    <x v="0"/>
  </r>
  <r>
    <n v="3007926639"/>
    <n v="1"/>
    <x v="12"/>
    <n v="9"/>
    <n v="2159"/>
    <s v="сноуборд"/>
    <x v="0"/>
  </r>
  <r>
    <n v="3007926639"/>
    <n v="1"/>
    <x v="13"/>
    <n v="11"/>
    <n v="2159"/>
    <s v="сноуборд"/>
    <x v="0"/>
  </r>
  <r>
    <n v="3007926639"/>
    <n v="1"/>
    <x v="0"/>
    <n v="11"/>
    <n v="2159"/>
    <s v="сноуборд"/>
    <x v="0"/>
  </r>
  <r>
    <n v="3007926639"/>
    <n v="1"/>
    <x v="14"/>
    <n v="14"/>
    <n v="2159"/>
    <s v="сноуборд"/>
    <x v="0"/>
  </r>
  <r>
    <n v="3007926639"/>
    <n v="1"/>
    <x v="6"/>
    <n v="18"/>
    <n v="2159"/>
    <s v="сноуборд"/>
    <x v="0"/>
  </r>
  <r>
    <n v="3007926639"/>
    <n v="1"/>
    <x v="8"/>
    <n v="18"/>
    <n v="2159"/>
    <s v="сноуборд"/>
    <x v="0"/>
  </r>
  <r>
    <n v="3007926639"/>
    <n v="1"/>
    <x v="7"/>
    <n v="38"/>
    <n v="2159"/>
    <s v="сноуборд"/>
    <x v="0"/>
  </r>
  <r>
    <n v="1604938111"/>
    <n v="1"/>
    <x v="10"/>
    <n v="1"/>
    <n v="2117"/>
    <s v="сноуборд"/>
    <x v="0"/>
  </r>
  <r>
    <n v="1604938111"/>
    <n v="1"/>
    <x v="14"/>
    <n v="4"/>
    <n v="2117"/>
    <s v="сноуборд"/>
    <x v="0"/>
  </r>
  <r>
    <n v="1604938111"/>
    <n v="1"/>
    <x v="11"/>
    <n v="6"/>
    <n v="2117"/>
    <s v="сноуборд"/>
    <x v="0"/>
  </r>
  <r>
    <n v="1604938111"/>
    <n v="1"/>
    <x v="13"/>
    <n v="7"/>
    <n v="2117"/>
    <s v="сноуборд"/>
    <x v="0"/>
  </r>
  <r>
    <n v="1604938111"/>
    <n v="1"/>
    <x v="12"/>
    <n v="8"/>
    <n v="2117"/>
    <s v="сноуборд"/>
    <x v="0"/>
  </r>
  <r>
    <n v="1604938111"/>
    <n v="1"/>
    <x v="0"/>
    <n v="15"/>
    <n v="2117"/>
    <s v="сноуборд"/>
    <x v="0"/>
  </r>
  <r>
    <n v="4313187565"/>
    <n v="1"/>
    <x v="15"/>
    <n v="6"/>
    <n v="2099"/>
    <s v="сноуборд"/>
    <x v="0"/>
  </r>
  <r>
    <n v="4313187565"/>
    <n v="1"/>
    <x v="16"/>
    <n v="8"/>
    <n v="2099"/>
    <s v="сноуборд"/>
    <x v="0"/>
  </r>
  <r>
    <n v="4313187565"/>
    <n v="1"/>
    <x v="8"/>
    <n v="8"/>
    <n v="2099"/>
    <s v="сноуборд"/>
    <x v="0"/>
  </r>
  <r>
    <n v="4313187565"/>
    <n v="1"/>
    <x v="17"/>
    <n v="15"/>
    <n v="2099"/>
    <s v="сноуборд"/>
    <x v="0"/>
  </r>
  <r>
    <n v="4313187565"/>
    <n v="1"/>
    <x v="18"/>
    <n v="33"/>
    <n v="2099"/>
    <s v="сноуборд"/>
    <x v="0"/>
  </r>
  <r>
    <n v="4313187565"/>
    <n v="1"/>
    <x v="19"/>
    <n v="6"/>
    <n v="1999"/>
    <s v="сноуборд"/>
    <x v="0"/>
  </r>
  <r>
    <n v="4313187565"/>
    <n v="1"/>
    <x v="20"/>
    <n v="11"/>
    <n v="1999"/>
    <s v="сноуборд"/>
    <x v="0"/>
  </r>
  <r>
    <n v="4313187565"/>
    <n v="1"/>
    <x v="21"/>
    <n v="11"/>
    <n v="1999"/>
    <s v="сноуборд"/>
    <x v="0"/>
  </r>
  <r>
    <n v="4313187565"/>
    <n v="1"/>
    <x v="22"/>
    <n v="11"/>
    <n v="1999"/>
    <s v="сноуборд"/>
    <x v="0"/>
  </r>
  <r>
    <n v="4313187565"/>
    <n v="1"/>
    <x v="23"/>
    <n v="12"/>
    <n v="1999"/>
    <s v="сноуборд"/>
    <x v="0"/>
  </r>
  <r>
    <n v="4313187565"/>
    <n v="1"/>
    <x v="24"/>
    <n v="14"/>
    <n v="1999"/>
    <s v="сноуборд"/>
    <x v="0"/>
  </r>
  <r>
    <n v="4313187565"/>
    <n v="1"/>
    <x v="3"/>
    <n v="21"/>
    <n v="1999"/>
    <s v="сноуборд"/>
    <x v="0"/>
  </r>
  <r>
    <n v="4313187565"/>
    <n v="1"/>
    <x v="25"/>
    <n v="30"/>
    <n v="1999"/>
    <s v="сноуборд"/>
    <x v="0"/>
  </r>
  <r>
    <n v="4313187565"/>
    <n v="1"/>
    <x v="1"/>
    <n v="31"/>
    <n v="1999"/>
    <s v="сноуборд"/>
    <x v="0"/>
  </r>
  <r>
    <n v="1604938111"/>
    <n v="1"/>
    <x v="26"/>
    <n v="5"/>
    <n v="1989"/>
    <s v="сноуборд"/>
    <x v="0"/>
  </r>
  <r>
    <n v="1604938111"/>
    <n v="1"/>
    <x v="27"/>
    <n v="8"/>
    <n v="1989"/>
    <s v="сноуборд"/>
    <x v="0"/>
  </r>
  <r>
    <n v="1604938111"/>
    <n v="1"/>
    <x v="16"/>
    <n v="8"/>
    <n v="1989"/>
    <s v="сноуборд"/>
    <x v="0"/>
  </r>
  <r>
    <n v="1604938111"/>
    <n v="1"/>
    <x v="23"/>
    <n v="11"/>
    <n v="1989"/>
    <s v="сноуборд"/>
    <x v="0"/>
  </r>
  <r>
    <n v="1604938111"/>
    <n v="1"/>
    <x v="28"/>
    <n v="11"/>
    <n v="1989"/>
    <s v="сноуборд"/>
    <x v="0"/>
  </r>
  <r>
    <n v="1604938111"/>
    <n v="1"/>
    <x v="29"/>
    <n v="12"/>
    <n v="1989"/>
    <s v="сноуборд"/>
    <x v="0"/>
  </r>
  <r>
    <n v="1604938111"/>
    <n v="1"/>
    <x v="30"/>
    <n v="12"/>
    <n v="1989"/>
    <s v="сноуборд"/>
    <x v="0"/>
  </r>
  <r>
    <n v="1604938111"/>
    <n v="1"/>
    <x v="31"/>
    <n v="12"/>
    <n v="1989"/>
    <s v="сноуборд"/>
    <x v="0"/>
  </r>
  <r>
    <n v="1604938111"/>
    <n v="1"/>
    <x v="32"/>
    <n v="14"/>
    <n v="1989"/>
    <s v="сноуборд"/>
    <x v="0"/>
  </r>
  <r>
    <n v="1604938111"/>
    <n v="1"/>
    <x v="33"/>
    <n v="15"/>
    <n v="1989"/>
    <s v="сноуборд"/>
    <x v="0"/>
  </r>
  <r>
    <n v="1604938111"/>
    <n v="1"/>
    <x v="20"/>
    <n v="17"/>
    <n v="1989"/>
    <s v="сноуборд"/>
    <x v="0"/>
  </r>
  <r>
    <n v="1604938111"/>
    <n v="1"/>
    <x v="22"/>
    <n v="17"/>
    <n v="1989"/>
    <s v="сноуборд"/>
    <x v="0"/>
  </r>
  <r>
    <n v="1604938111"/>
    <n v="1"/>
    <x v="34"/>
    <n v="18"/>
    <n v="1989"/>
    <s v="сноуборд"/>
    <x v="0"/>
  </r>
  <r>
    <n v="1604938111"/>
    <n v="1"/>
    <x v="15"/>
    <n v="19"/>
    <n v="1989"/>
    <s v="сноуборд"/>
    <x v="0"/>
  </r>
  <r>
    <n v="1604938111"/>
    <n v="1"/>
    <x v="35"/>
    <n v="19"/>
    <n v="1989"/>
    <s v="сноуборд"/>
    <x v="0"/>
  </r>
  <r>
    <n v="1604938111"/>
    <n v="1"/>
    <x v="17"/>
    <n v="20"/>
    <n v="1989"/>
    <s v="сноуборд"/>
    <x v="0"/>
  </r>
  <r>
    <n v="1604938111"/>
    <n v="1"/>
    <x v="36"/>
    <n v="20"/>
    <n v="1989"/>
    <s v="сноуборд"/>
    <x v="0"/>
  </r>
  <r>
    <n v="1604938111"/>
    <n v="1"/>
    <x v="37"/>
    <n v="21"/>
    <n v="1989"/>
    <s v="сноуборд"/>
    <x v="0"/>
  </r>
  <r>
    <n v="1604938111"/>
    <n v="1"/>
    <x v="19"/>
    <n v="23"/>
    <n v="1989"/>
    <s v="сноуборд"/>
    <x v="0"/>
  </r>
  <r>
    <n v="1604938111"/>
    <n v="1"/>
    <x v="21"/>
    <n v="24"/>
    <n v="1989"/>
    <s v="сноуборд"/>
    <x v="0"/>
  </r>
  <r>
    <n v="1604938111"/>
    <n v="1"/>
    <x v="38"/>
    <n v="24"/>
    <n v="1989"/>
    <s v="сноуборд"/>
    <x v="0"/>
  </r>
  <r>
    <n v="1604938111"/>
    <n v="1"/>
    <x v="24"/>
    <n v="26"/>
    <n v="1989"/>
    <s v="сноуборд"/>
    <x v="0"/>
  </r>
  <r>
    <n v="1604938111"/>
    <n v="1"/>
    <x v="39"/>
    <n v="26"/>
    <n v="1989"/>
    <s v="сноуборд"/>
    <x v="0"/>
  </r>
  <r>
    <n v="1604938111"/>
    <n v="1"/>
    <x v="40"/>
    <n v="27"/>
    <n v="1989"/>
    <s v="сноуборд"/>
    <x v="0"/>
  </r>
  <r>
    <n v="1604938111"/>
    <n v="1"/>
    <x v="41"/>
    <n v="27"/>
    <n v="1989"/>
    <s v="сноуборд"/>
    <x v="0"/>
  </r>
  <r>
    <n v="1604938111"/>
    <n v="1"/>
    <x v="42"/>
    <n v="27"/>
    <n v="1989"/>
    <s v="сноуборд"/>
    <x v="0"/>
  </r>
  <r>
    <n v="1604938111"/>
    <n v="1"/>
    <x v="43"/>
    <n v="31"/>
    <n v="1989"/>
    <s v="сноуборд"/>
    <x v="0"/>
  </r>
  <r>
    <n v="5978383321"/>
    <n v="1"/>
    <x v="0"/>
    <n v="17"/>
    <n v="1979"/>
    <s v="сноуборд"/>
    <x v="0"/>
  </r>
  <r>
    <n v="5978383321"/>
    <n v="1"/>
    <x v="12"/>
    <n v="19"/>
    <n v="1979"/>
    <s v="сноуборд"/>
    <x v="0"/>
  </r>
  <r>
    <n v="5978383321"/>
    <n v="1"/>
    <x v="11"/>
    <n v="29"/>
    <n v="1979"/>
    <s v="сноуборд"/>
    <x v="0"/>
  </r>
  <r>
    <n v="5978383321"/>
    <n v="1"/>
    <x v="26"/>
    <n v="50"/>
    <n v="1979"/>
    <s v="сноуборд"/>
    <x v="0"/>
  </r>
  <r>
    <n v="5978383321"/>
    <n v="1"/>
    <x v="34"/>
    <n v="61"/>
    <n v="1979"/>
    <s v="сноуборд"/>
    <x v="0"/>
  </r>
  <r>
    <n v="4313187565"/>
    <n v="1"/>
    <x v="10"/>
    <n v="8"/>
    <n v="1965"/>
    <s v="сноуборд"/>
    <x v="0"/>
  </r>
  <r>
    <n v="4313187565"/>
    <n v="1"/>
    <x v="0"/>
    <n v="10"/>
    <n v="1965"/>
    <s v="сноуборд"/>
    <x v="0"/>
  </r>
  <r>
    <n v="4313187565"/>
    <n v="1"/>
    <x v="12"/>
    <n v="12"/>
    <n v="1965"/>
    <s v="сноуборд"/>
    <x v="0"/>
  </r>
  <r>
    <n v="4313187565"/>
    <n v="1"/>
    <x v="14"/>
    <n v="14"/>
    <n v="1965"/>
    <s v="сноуборд"/>
    <x v="0"/>
  </r>
  <r>
    <n v="4313187565"/>
    <n v="1"/>
    <x v="13"/>
    <n v="18"/>
    <n v="1965"/>
    <s v="сноуборд"/>
    <x v="0"/>
  </r>
  <r>
    <n v="4313187565"/>
    <n v="1"/>
    <x v="11"/>
    <n v="24"/>
    <n v="1965"/>
    <s v="сноуборд"/>
    <x v="0"/>
  </r>
  <r>
    <n v="3007926639"/>
    <n v="1"/>
    <x v="31"/>
    <n v="11"/>
    <n v="1943"/>
    <s v="сноуборд"/>
    <x v="0"/>
  </r>
  <r>
    <n v="3007926639"/>
    <n v="1"/>
    <x v="42"/>
    <n v="16"/>
    <n v="1943"/>
    <s v="сноуборд"/>
    <x v="0"/>
  </r>
  <r>
    <n v="3007926639"/>
    <n v="1"/>
    <x v="33"/>
    <n v="17"/>
    <n v="1943"/>
    <s v="сноуборд"/>
    <x v="0"/>
  </r>
  <r>
    <n v="3007926639"/>
    <n v="1"/>
    <x v="40"/>
    <n v="17"/>
    <n v="1943"/>
    <s v="сноуборд"/>
    <x v="0"/>
  </r>
  <r>
    <n v="3007926639"/>
    <n v="1"/>
    <x v="17"/>
    <n v="19"/>
    <n v="1943"/>
    <s v="сноуборд"/>
    <x v="0"/>
  </r>
  <r>
    <n v="3007926639"/>
    <n v="1"/>
    <x v="41"/>
    <n v="19"/>
    <n v="1943"/>
    <s v="сноуборд"/>
    <x v="0"/>
  </r>
  <r>
    <n v="3007926639"/>
    <n v="1"/>
    <x v="32"/>
    <n v="19"/>
    <n v="1943"/>
    <s v="сноуборд"/>
    <x v="0"/>
  </r>
  <r>
    <n v="3007926639"/>
    <n v="1"/>
    <x v="26"/>
    <n v="20"/>
    <n v="1943"/>
    <s v="сноуборд"/>
    <x v="0"/>
  </r>
  <r>
    <n v="3007926639"/>
    <n v="1"/>
    <x v="27"/>
    <n v="21"/>
    <n v="1943"/>
    <s v="сноуборд"/>
    <x v="0"/>
  </r>
  <r>
    <n v="3007926639"/>
    <n v="1"/>
    <x v="22"/>
    <n v="21"/>
    <n v="1943"/>
    <s v="сноуборд"/>
    <x v="0"/>
  </r>
  <r>
    <n v="3007926639"/>
    <n v="1"/>
    <x v="15"/>
    <n v="22"/>
    <n v="1943"/>
    <s v="сноуборд"/>
    <x v="0"/>
  </r>
  <r>
    <n v="3007926639"/>
    <n v="1"/>
    <x v="23"/>
    <n v="22"/>
    <n v="1943"/>
    <s v="сноуборд"/>
    <x v="0"/>
  </r>
  <r>
    <n v="3007926639"/>
    <n v="1"/>
    <x v="35"/>
    <n v="22"/>
    <n v="1943"/>
    <s v="сноуборд"/>
    <x v="0"/>
  </r>
  <r>
    <n v="3007926639"/>
    <n v="1"/>
    <x v="28"/>
    <n v="22"/>
    <n v="1943"/>
    <s v="сноуборд"/>
    <x v="0"/>
  </r>
  <r>
    <n v="3007926639"/>
    <n v="1"/>
    <x v="34"/>
    <n v="23"/>
    <n v="1943"/>
    <s v="сноуборд"/>
    <x v="0"/>
  </r>
  <r>
    <n v="3007926639"/>
    <n v="1"/>
    <x v="20"/>
    <n v="23"/>
    <n v="1943"/>
    <s v="сноуборд"/>
    <x v="0"/>
  </r>
  <r>
    <n v="3007926639"/>
    <n v="1"/>
    <x v="16"/>
    <n v="24"/>
    <n v="1943"/>
    <s v="сноуборд"/>
    <x v="0"/>
  </r>
  <r>
    <n v="3007926639"/>
    <n v="1"/>
    <x v="36"/>
    <n v="24"/>
    <n v="1943"/>
    <s v="сноуборд"/>
    <x v="0"/>
  </r>
  <r>
    <n v="3007926639"/>
    <n v="1"/>
    <x v="19"/>
    <n v="25"/>
    <n v="1943"/>
    <s v="сноуборд"/>
    <x v="0"/>
  </r>
  <r>
    <n v="3007926639"/>
    <n v="1"/>
    <x v="43"/>
    <n v="25"/>
    <n v="1943"/>
    <s v="сноуборд"/>
    <x v="0"/>
  </r>
  <r>
    <n v="3007926639"/>
    <n v="1"/>
    <x v="29"/>
    <n v="28"/>
    <n v="1943"/>
    <s v="сноуборд"/>
    <x v="0"/>
  </r>
  <r>
    <n v="3007926639"/>
    <n v="1"/>
    <x v="30"/>
    <n v="31"/>
    <n v="1943"/>
    <s v="сноуборд"/>
    <x v="0"/>
  </r>
  <r>
    <n v="3007926639"/>
    <n v="1"/>
    <x v="37"/>
    <n v="32"/>
    <n v="1943"/>
    <s v="сноуборд"/>
    <x v="0"/>
  </r>
  <r>
    <n v="3007926639"/>
    <n v="1"/>
    <x v="38"/>
    <n v="37"/>
    <n v="1943"/>
    <s v="сноуборд"/>
    <x v="0"/>
  </r>
  <r>
    <n v="3007926639"/>
    <n v="1"/>
    <x v="21"/>
    <n v="40"/>
    <n v="1943"/>
    <s v="сноуборд"/>
    <x v="0"/>
  </r>
  <r>
    <n v="3007926639"/>
    <n v="1"/>
    <x v="39"/>
    <n v="40"/>
    <n v="1943"/>
    <s v="сноуборд"/>
    <x v="0"/>
  </r>
  <r>
    <n v="3007926639"/>
    <n v="1"/>
    <x v="24"/>
    <n v="42"/>
    <n v="1943"/>
    <s v="сноуборд"/>
    <x v="0"/>
  </r>
  <r>
    <n v="4313187565"/>
    <n v="1"/>
    <x v="42"/>
    <n v="16"/>
    <n v="1899"/>
    <s v="сноуборд"/>
    <x v="0"/>
  </r>
  <r>
    <n v="4313187565"/>
    <n v="1"/>
    <x v="44"/>
    <n v="19"/>
    <n v="1899"/>
    <s v="сноуборд"/>
    <x v="0"/>
  </r>
  <r>
    <n v="4313187565"/>
    <n v="1"/>
    <x v="4"/>
    <n v="48"/>
    <n v="1899"/>
    <s v="сноуборд"/>
    <x v="0"/>
  </r>
  <r>
    <n v="5978383321"/>
    <n v="1"/>
    <x v="17"/>
    <n v="24"/>
    <n v="1878"/>
    <s v="сноуборд"/>
    <x v="0"/>
  </r>
  <r>
    <n v="5978383321"/>
    <n v="1"/>
    <x v="23"/>
    <n v="31"/>
    <n v="1878"/>
    <s v="сноуборд"/>
    <x v="0"/>
  </r>
  <r>
    <n v="5978383321"/>
    <n v="1"/>
    <x v="20"/>
    <n v="38"/>
    <n v="1878"/>
    <s v="сноуборд"/>
    <x v="0"/>
  </r>
  <r>
    <n v="5978383321"/>
    <n v="1"/>
    <x v="19"/>
    <n v="40"/>
    <n v="1878"/>
    <s v="сноуборд"/>
    <x v="0"/>
  </r>
  <r>
    <n v="5978383321"/>
    <n v="1"/>
    <x v="15"/>
    <n v="43"/>
    <n v="1878"/>
    <s v="сноуборд"/>
    <x v="0"/>
  </r>
  <r>
    <n v="5978383321"/>
    <n v="1"/>
    <x v="24"/>
    <n v="43"/>
    <n v="1878"/>
    <s v="сноуборд"/>
    <x v="0"/>
  </r>
  <r>
    <n v="5978383321"/>
    <n v="1"/>
    <x v="21"/>
    <n v="46"/>
    <n v="1878"/>
    <s v="сноуборд"/>
    <x v="0"/>
  </r>
  <r>
    <n v="5978383321"/>
    <n v="1"/>
    <x v="16"/>
    <n v="48"/>
    <n v="1878"/>
    <s v="сноуборд"/>
    <x v="0"/>
  </r>
  <r>
    <n v="5978383321"/>
    <n v="1"/>
    <x v="27"/>
    <n v="51"/>
    <n v="1878"/>
    <s v="сноуборд"/>
    <x v="0"/>
  </r>
  <r>
    <n v="5978383321"/>
    <n v="1"/>
    <x v="33"/>
    <n v="69"/>
    <n v="1878"/>
    <s v="сноуборд"/>
    <x v="0"/>
  </r>
  <r>
    <n v="4313187565"/>
    <n v="1"/>
    <x v="40"/>
    <n v="15"/>
    <n v="1864"/>
    <s v="сноуборд"/>
    <x v="0"/>
  </r>
  <r>
    <n v="4313187565"/>
    <n v="1"/>
    <x v="30"/>
    <n v="16"/>
    <n v="1864"/>
    <s v="сноуборд"/>
    <x v="0"/>
  </r>
  <r>
    <n v="4313187565"/>
    <n v="1"/>
    <x v="31"/>
    <n v="17"/>
    <n v="1864"/>
    <s v="сноуборд"/>
    <x v="0"/>
  </r>
  <r>
    <n v="4313187565"/>
    <n v="1"/>
    <x v="28"/>
    <n v="18"/>
    <n v="1864"/>
    <s v="сноуборд"/>
    <x v="0"/>
  </r>
  <r>
    <n v="4313187565"/>
    <n v="1"/>
    <x v="38"/>
    <n v="19"/>
    <n v="1864"/>
    <s v="сноуборд"/>
    <x v="0"/>
  </r>
  <r>
    <n v="4313187565"/>
    <n v="1"/>
    <x v="35"/>
    <n v="20"/>
    <n v="1864"/>
    <s v="сноуборд"/>
    <x v="0"/>
  </r>
  <r>
    <n v="4313187565"/>
    <n v="1"/>
    <x v="37"/>
    <n v="20"/>
    <n v="1864"/>
    <s v="сноуборд"/>
    <x v="0"/>
  </r>
  <r>
    <n v="4313187565"/>
    <n v="1"/>
    <x v="39"/>
    <n v="20"/>
    <n v="1864"/>
    <s v="сноуборд"/>
    <x v="0"/>
  </r>
  <r>
    <n v="4313187565"/>
    <n v="1"/>
    <x v="43"/>
    <n v="22"/>
    <n v="1864"/>
    <s v="сноуборд"/>
    <x v="0"/>
  </r>
  <r>
    <n v="4313187565"/>
    <n v="1"/>
    <x v="32"/>
    <n v="24"/>
    <n v="1864"/>
    <s v="сноуборд"/>
    <x v="0"/>
  </r>
  <r>
    <n v="4313187565"/>
    <n v="1"/>
    <x v="29"/>
    <n v="28"/>
    <n v="1864"/>
    <s v="сноуборд"/>
    <x v="0"/>
  </r>
  <r>
    <n v="4313187565"/>
    <n v="1"/>
    <x v="41"/>
    <n v="28"/>
    <n v="1864"/>
    <s v="сноуборд"/>
    <x v="0"/>
  </r>
  <r>
    <n v="4313187565"/>
    <n v="1"/>
    <x v="36"/>
    <n v="59"/>
    <n v="1864"/>
    <s v="сноуборд"/>
    <x v="0"/>
  </r>
  <r>
    <n v="5978383321"/>
    <n v="1"/>
    <x v="18"/>
    <n v="16"/>
    <n v="1850"/>
    <s v="сноуборд"/>
    <x v="0"/>
  </r>
  <r>
    <n v="5978383321"/>
    <n v="1"/>
    <x v="25"/>
    <n v="24"/>
    <n v="1850"/>
    <s v="сноуборд"/>
    <x v="0"/>
  </r>
  <r>
    <n v="5978383321"/>
    <n v="1"/>
    <x v="44"/>
    <n v="29"/>
    <n v="1850"/>
    <s v="сноуборд"/>
    <x v="0"/>
  </r>
  <r>
    <n v="5978383321"/>
    <n v="1"/>
    <x v="6"/>
    <n v="30"/>
    <n v="1850"/>
    <s v="сноуборд"/>
    <x v="0"/>
  </r>
  <r>
    <n v="5978383321"/>
    <n v="1"/>
    <x v="4"/>
    <n v="36"/>
    <n v="1850"/>
    <s v="сноуборд"/>
    <x v="0"/>
  </r>
  <r>
    <n v="5978383321"/>
    <n v="1"/>
    <x v="8"/>
    <n v="37"/>
    <n v="1850"/>
    <s v="сноуборд"/>
    <x v="0"/>
  </r>
  <r>
    <n v="5978383321"/>
    <n v="1"/>
    <x v="2"/>
    <n v="43"/>
    <n v="1850"/>
    <s v="сноуборд"/>
    <x v="0"/>
  </r>
  <r>
    <n v="5978383321"/>
    <n v="1"/>
    <x v="7"/>
    <n v="44"/>
    <n v="1850"/>
    <s v="сноуборд"/>
    <x v="0"/>
  </r>
  <r>
    <n v="5978383321"/>
    <n v="1"/>
    <x v="5"/>
    <n v="47"/>
    <n v="1850"/>
    <s v="сноуборд"/>
    <x v="0"/>
  </r>
  <r>
    <n v="5978383321"/>
    <n v="1"/>
    <x v="9"/>
    <n v="52"/>
    <n v="1850"/>
    <s v="сноуборд"/>
    <x v="0"/>
  </r>
  <r>
    <n v="4313187565"/>
    <n v="1"/>
    <x v="33"/>
    <n v="17"/>
    <n v="1838"/>
    <s v="сноуборд"/>
    <x v="0"/>
  </r>
  <r>
    <n v="4313187565"/>
    <n v="1"/>
    <x v="34"/>
    <n v="18"/>
    <n v="1838"/>
    <s v="сноуборд"/>
    <x v="0"/>
  </r>
  <r>
    <n v="4313187565"/>
    <n v="1"/>
    <x v="26"/>
    <n v="19"/>
    <n v="1838"/>
    <s v="сноуборд"/>
    <x v="0"/>
  </r>
  <r>
    <n v="4313187565"/>
    <n v="1"/>
    <x v="27"/>
    <n v="19"/>
    <n v="1838"/>
    <s v="сноуборд"/>
    <x v="0"/>
  </r>
  <r>
    <n v="3007926639"/>
    <n v="1"/>
    <x v="4"/>
    <n v="31"/>
    <n v="1835"/>
    <s v="сноуборд"/>
    <x v="0"/>
  </r>
  <r>
    <n v="3007926639"/>
    <n v="1"/>
    <x v="25"/>
    <n v="44"/>
    <n v="1835"/>
    <s v="сноуборд"/>
    <x v="0"/>
  </r>
  <r>
    <n v="3007926639"/>
    <n v="1"/>
    <x v="18"/>
    <n v="49"/>
    <n v="1835"/>
    <s v="сноуборд"/>
    <x v="0"/>
  </r>
  <r>
    <n v="3007926639"/>
    <n v="1"/>
    <x v="44"/>
    <n v="52"/>
    <n v="1835"/>
    <s v="сноуборд"/>
    <x v="0"/>
  </r>
  <r>
    <n v="3007926639"/>
    <n v="1"/>
    <x v="5"/>
    <n v="56"/>
    <n v="1835"/>
    <s v="сноуборд"/>
    <x v="0"/>
  </r>
  <r>
    <n v="4313187565"/>
    <n v="1"/>
    <x v="2"/>
    <n v="14"/>
    <n v="1799"/>
    <s v="сноуборд"/>
    <x v="0"/>
  </r>
  <r>
    <n v="4313187565"/>
    <n v="1"/>
    <x v="9"/>
    <n v="28"/>
    <n v="1799"/>
    <s v="сноуборд"/>
    <x v="0"/>
  </r>
  <r>
    <n v="4313187565"/>
    <n v="1"/>
    <x v="5"/>
    <n v="32"/>
    <n v="1799"/>
    <s v="сноуборд"/>
    <x v="0"/>
  </r>
  <r>
    <n v="5978383321"/>
    <n v="1"/>
    <x v="10"/>
    <n v="1"/>
    <n v="1764"/>
    <s v="сноуборд"/>
    <x v="0"/>
  </r>
  <r>
    <n v="5978383321"/>
    <n v="1"/>
    <x v="14"/>
    <n v="49"/>
    <n v="1764"/>
    <s v="сноуборд"/>
    <x v="0"/>
  </r>
  <r>
    <n v="5978383321"/>
    <n v="1"/>
    <x v="13"/>
    <n v="58"/>
    <n v="1764"/>
    <s v="сноуборд"/>
    <x v="0"/>
  </r>
  <r>
    <n v="5978383321"/>
    <n v="1"/>
    <x v="35"/>
    <n v="24"/>
    <n v="1726"/>
    <s v="сноуборд"/>
    <x v="0"/>
  </r>
  <r>
    <n v="5978383321"/>
    <n v="1"/>
    <x v="43"/>
    <n v="28"/>
    <n v="1726"/>
    <s v="сноуборд"/>
    <x v="0"/>
  </r>
  <r>
    <n v="5978383321"/>
    <n v="1"/>
    <x v="22"/>
    <n v="32"/>
    <n v="1726"/>
    <s v="сноуборд"/>
    <x v="0"/>
  </r>
  <r>
    <n v="5978383321"/>
    <n v="1"/>
    <x v="32"/>
    <n v="33"/>
    <n v="1726"/>
    <s v="сноуборд"/>
    <x v="0"/>
  </r>
  <r>
    <n v="5978383321"/>
    <n v="1"/>
    <x v="28"/>
    <n v="34"/>
    <n v="1726"/>
    <s v="сноуборд"/>
    <x v="0"/>
  </r>
  <r>
    <n v="5978383321"/>
    <n v="1"/>
    <x v="29"/>
    <n v="34"/>
    <n v="1726"/>
    <s v="сноуборд"/>
    <x v="0"/>
  </r>
  <r>
    <n v="5978383321"/>
    <n v="1"/>
    <x v="30"/>
    <n v="38"/>
    <n v="1726"/>
    <s v="сноуборд"/>
    <x v="0"/>
  </r>
  <r>
    <n v="5978383321"/>
    <n v="1"/>
    <x v="40"/>
    <n v="38"/>
    <n v="1726"/>
    <s v="сноуборд"/>
    <x v="0"/>
  </r>
  <r>
    <n v="5978383321"/>
    <n v="1"/>
    <x v="36"/>
    <n v="38"/>
    <n v="1726"/>
    <s v="сноуборд"/>
    <x v="0"/>
  </r>
  <r>
    <n v="5978383321"/>
    <n v="1"/>
    <x v="1"/>
    <n v="38"/>
    <n v="1726"/>
    <s v="сноуборд"/>
    <x v="0"/>
  </r>
  <r>
    <n v="5978383321"/>
    <n v="1"/>
    <x v="42"/>
    <n v="39"/>
    <n v="1726"/>
    <s v="сноуборд"/>
    <x v="0"/>
  </r>
  <r>
    <n v="5978383321"/>
    <n v="1"/>
    <x v="31"/>
    <n v="40"/>
    <n v="1726"/>
    <s v="сноуборд"/>
    <x v="0"/>
  </r>
  <r>
    <n v="5978383321"/>
    <n v="1"/>
    <x v="37"/>
    <n v="45"/>
    <n v="1726"/>
    <s v="сноуборд"/>
    <x v="0"/>
  </r>
  <r>
    <n v="5978383321"/>
    <n v="1"/>
    <x v="41"/>
    <n v="47"/>
    <n v="1726"/>
    <s v="сноуборд"/>
    <x v="0"/>
  </r>
  <r>
    <n v="5978383321"/>
    <n v="1"/>
    <x v="39"/>
    <n v="56"/>
    <n v="1726"/>
    <s v="сноуборд"/>
    <x v="0"/>
  </r>
  <r>
    <n v="5978383321"/>
    <n v="1"/>
    <x v="38"/>
    <n v="57"/>
    <n v="1726"/>
    <s v="сноуборд"/>
    <x v="0"/>
  </r>
  <r>
    <n v="5978383321"/>
    <n v="1"/>
    <x v="3"/>
    <n v="63"/>
    <n v="1726"/>
    <s v="сноуборд"/>
    <x v="0"/>
  </r>
  <r>
    <n v="1604938111"/>
    <n v="1"/>
    <x v="9"/>
    <n v="18"/>
    <n v="1666"/>
    <s v="сноуборд"/>
    <x v="0"/>
  </r>
  <r>
    <n v="1604938111"/>
    <n v="1"/>
    <x v="18"/>
    <n v="31"/>
    <n v="1666"/>
    <s v="сноуборд"/>
    <x v="0"/>
  </r>
  <r>
    <n v="1604938111"/>
    <n v="1"/>
    <x v="44"/>
    <n v="39"/>
    <n v="1666"/>
    <s v="сноуборд"/>
    <x v="0"/>
  </r>
  <r>
    <n v="1604938111"/>
    <n v="1"/>
    <x v="25"/>
    <n v="48"/>
    <n v="1666"/>
    <s v="сноуборд"/>
    <x v="0"/>
  </r>
  <r>
    <n v="2071647279"/>
    <n v="2"/>
    <x v="6"/>
    <n v="22"/>
    <n v="1535"/>
    <s v="лыжи"/>
    <x v="0"/>
  </r>
  <r>
    <n v="2071647279"/>
    <n v="2"/>
    <x v="7"/>
    <n v="22"/>
    <n v="1535"/>
    <s v="лыжи"/>
    <x v="0"/>
  </r>
  <r>
    <n v="2071647279"/>
    <n v="2"/>
    <x v="34"/>
    <n v="26"/>
    <n v="1535"/>
    <s v="лыжи"/>
    <x v="0"/>
  </r>
  <r>
    <n v="2071647279"/>
    <n v="2"/>
    <x v="9"/>
    <n v="27"/>
    <n v="1535"/>
    <s v="лыжи"/>
    <x v="0"/>
  </r>
  <r>
    <n v="2071647279"/>
    <n v="2"/>
    <x v="18"/>
    <n v="30"/>
    <n v="1535"/>
    <s v="лыжи"/>
    <x v="0"/>
  </r>
  <r>
    <n v="2071647279"/>
    <n v="2"/>
    <x v="3"/>
    <n v="31"/>
    <n v="1535"/>
    <s v="лыжи"/>
    <x v="0"/>
  </r>
  <r>
    <n v="2071647279"/>
    <n v="2"/>
    <x v="30"/>
    <n v="40"/>
    <n v="1535"/>
    <s v="лыжи"/>
    <x v="0"/>
  </r>
  <r>
    <n v="2071647279"/>
    <n v="2"/>
    <x v="44"/>
    <n v="40"/>
    <n v="1535"/>
    <s v="лыжи"/>
    <x v="0"/>
  </r>
  <r>
    <n v="2071647279"/>
    <n v="2"/>
    <x v="25"/>
    <n v="53"/>
    <n v="1535"/>
    <s v="лыжи"/>
    <x v="0"/>
  </r>
  <r>
    <n v="2071647279"/>
    <n v="2"/>
    <x v="2"/>
    <n v="57"/>
    <n v="1535"/>
    <s v="лыжи"/>
    <x v="0"/>
  </r>
  <r>
    <n v="2071647279"/>
    <n v="2"/>
    <x v="8"/>
    <n v="58"/>
    <n v="1535"/>
    <s v="лыжи"/>
    <x v="0"/>
  </r>
  <r>
    <n v="2071647279"/>
    <n v="2"/>
    <x v="4"/>
    <n v="64"/>
    <n v="1535"/>
    <s v="лыжи"/>
    <x v="0"/>
  </r>
  <r>
    <n v="2071647279"/>
    <n v="2"/>
    <x v="37"/>
    <n v="36"/>
    <n v="1535"/>
    <s v="лыжи"/>
    <x v="0"/>
  </r>
  <r>
    <n v="2071647279"/>
    <n v="2"/>
    <x v="5"/>
    <n v="76"/>
    <n v="1535"/>
    <s v="лыжи"/>
    <x v="0"/>
  </r>
  <r>
    <n v="1205955821"/>
    <n v="2"/>
    <x v="31"/>
    <n v="12"/>
    <n v="1497"/>
    <s v="лыжи"/>
    <x v="0"/>
  </r>
  <r>
    <n v="1205955821"/>
    <n v="2"/>
    <x v="42"/>
    <n v="13"/>
    <n v="1497"/>
    <s v="лыжи"/>
    <x v="0"/>
  </r>
  <r>
    <n v="1205955821"/>
    <n v="2"/>
    <x v="36"/>
    <n v="14"/>
    <n v="1497"/>
    <s v="лыжи"/>
    <x v="0"/>
  </r>
  <r>
    <n v="1205955821"/>
    <n v="2"/>
    <x v="1"/>
    <n v="17"/>
    <n v="1497"/>
    <s v="лыжи"/>
    <x v="0"/>
  </r>
  <r>
    <n v="1205955821"/>
    <n v="2"/>
    <x v="2"/>
    <n v="23"/>
    <n v="1497"/>
    <s v="лыжи"/>
    <x v="0"/>
  </r>
  <r>
    <n v="1205955821"/>
    <n v="2"/>
    <x v="3"/>
    <n v="24"/>
    <n v="1497"/>
    <s v="лыжи"/>
    <x v="0"/>
  </r>
  <r>
    <n v="1205955821"/>
    <n v="2"/>
    <x v="9"/>
    <n v="33"/>
    <n v="1497"/>
    <s v="лыжи"/>
    <x v="0"/>
  </r>
  <r>
    <n v="2071647279"/>
    <n v="2"/>
    <x v="17"/>
    <n v="30"/>
    <n v="1462"/>
    <s v="лыжи"/>
    <x v="0"/>
  </r>
  <r>
    <n v="2071647279"/>
    <n v="2"/>
    <x v="19"/>
    <n v="32"/>
    <n v="1462"/>
    <s v="лыжи"/>
    <x v="0"/>
  </r>
  <r>
    <n v="2071647279"/>
    <n v="2"/>
    <x v="15"/>
    <n v="33"/>
    <n v="1462"/>
    <s v="лыжи"/>
    <x v="0"/>
  </r>
  <r>
    <n v="2071647279"/>
    <n v="2"/>
    <x v="22"/>
    <n v="33"/>
    <n v="1462"/>
    <s v="лыжи"/>
    <x v="0"/>
  </r>
  <r>
    <n v="2071647279"/>
    <n v="2"/>
    <x v="20"/>
    <n v="35"/>
    <n v="1462"/>
    <s v="лыжи"/>
    <x v="0"/>
  </r>
  <r>
    <n v="2071647279"/>
    <n v="2"/>
    <x v="27"/>
    <n v="36"/>
    <n v="1462"/>
    <s v="лыжи"/>
    <x v="0"/>
  </r>
  <r>
    <n v="2071647279"/>
    <n v="2"/>
    <x v="28"/>
    <n v="36"/>
    <n v="1462"/>
    <s v="лыжи"/>
    <x v="0"/>
  </r>
  <r>
    <n v="2071647279"/>
    <n v="2"/>
    <x v="23"/>
    <n v="37"/>
    <n v="1462"/>
    <s v="лыжи"/>
    <x v="0"/>
  </r>
  <r>
    <n v="2071647279"/>
    <n v="2"/>
    <x v="29"/>
    <n v="38"/>
    <n v="1462"/>
    <s v="лыжи"/>
    <x v="0"/>
  </r>
  <r>
    <n v="2071647279"/>
    <n v="2"/>
    <x v="21"/>
    <n v="45"/>
    <n v="1462"/>
    <s v="лыжи"/>
    <x v="0"/>
  </r>
  <r>
    <n v="2071647279"/>
    <n v="2"/>
    <x v="35"/>
    <n v="46"/>
    <n v="1462"/>
    <s v="лыжи"/>
    <x v="0"/>
  </r>
  <r>
    <n v="2071647279"/>
    <n v="2"/>
    <x v="33"/>
    <n v="47"/>
    <n v="1462"/>
    <s v="лыжи"/>
    <x v="0"/>
  </r>
  <r>
    <n v="2071647279"/>
    <n v="2"/>
    <x v="16"/>
    <n v="49"/>
    <n v="1462"/>
    <s v="лыжи"/>
    <x v="0"/>
  </r>
  <r>
    <n v="2071647279"/>
    <n v="2"/>
    <x v="24"/>
    <n v="52"/>
    <n v="1462"/>
    <s v="лыжи"/>
    <x v="0"/>
  </r>
  <r>
    <n v="1205955821"/>
    <n v="2"/>
    <x v="10"/>
    <n v="0"/>
    <n v="1449"/>
    <s v="лыжи"/>
    <x v="0"/>
  </r>
  <r>
    <n v="1205955821"/>
    <n v="2"/>
    <x v="14"/>
    <n v="0"/>
    <n v="1449"/>
    <s v="лыжи"/>
    <x v="0"/>
  </r>
  <r>
    <n v="1205955821"/>
    <n v="2"/>
    <x v="13"/>
    <n v="0"/>
    <n v="1449"/>
    <s v="лыжи"/>
    <x v="0"/>
  </r>
  <r>
    <n v="1205955821"/>
    <n v="2"/>
    <x v="11"/>
    <n v="0"/>
    <n v="1449"/>
    <s v="лыжи"/>
    <x v="0"/>
  </r>
  <r>
    <n v="1205955821"/>
    <n v="2"/>
    <x v="0"/>
    <n v="0"/>
    <n v="1449"/>
    <s v="лыжи"/>
    <x v="0"/>
  </r>
  <r>
    <n v="1205955821"/>
    <n v="2"/>
    <x v="26"/>
    <n v="0"/>
    <n v="1449"/>
    <s v="лыжи"/>
    <x v="0"/>
  </r>
  <r>
    <n v="1205955821"/>
    <n v="2"/>
    <x v="34"/>
    <n v="0"/>
    <n v="1449"/>
    <s v="лыжи"/>
    <x v="0"/>
  </r>
  <r>
    <n v="1205955821"/>
    <n v="2"/>
    <x v="33"/>
    <n v="0"/>
    <n v="1449"/>
    <s v="лыжи"/>
    <x v="0"/>
  </r>
  <r>
    <n v="1205955821"/>
    <n v="2"/>
    <x v="17"/>
    <n v="0"/>
    <n v="1449"/>
    <s v="лыжи"/>
    <x v="0"/>
  </r>
  <r>
    <n v="1205955821"/>
    <n v="2"/>
    <x v="15"/>
    <n v="0"/>
    <n v="1449"/>
    <s v="лыжи"/>
    <x v="0"/>
  </r>
  <r>
    <n v="1205955821"/>
    <n v="2"/>
    <x v="16"/>
    <n v="0"/>
    <n v="1449"/>
    <s v="лыжи"/>
    <x v="0"/>
  </r>
  <r>
    <n v="1205955821"/>
    <n v="2"/>
    <x v="12"/>
    <n v="1"/>
    <n v="1449"/>
    <s v="лыжи"/>
    <x v="0"/>
  </r>
  <r>
    <n v="1205955821"/>
    <n v="2"/>
    <x v="27"/>
    <n v="1"/>
    <n v="1449"/>
    <s v="лыжи"/>
    <x v="0"/>
  </r>
  <r>
    <n v="1205955821"/>
    <n v="2"/>
    <x v="20"/>
    <n v="1"/>
    <n v="1449"/>
    <s v="лыжи"/>
    <x v="0"/>
  </r>
  <r>
    <n v="1205955821"/>
    <n v="2"/>
    <x v="21"/>
    <n v="1"/>
    <n v="1449"/>
    <s v="лыжи"/>
    <x v="0"/>
  </r>
  <r>
    <n v="1205955821"/>
    <n v="2"/>
    <x v="22"/>
    <n v="1"/>
    <n v="1449"/>
    <s v="лыжи"/>
    <x v="0"/>
  </r>
  <r>
    <n v="1205955821"/>
    <n v="2"/>
    <x v="35"/>
    <n v="2"/>
    <n v="1449"/>
    <s v="лыжи"/>
    <x v="0"/>
  </r>
  <r>
    <n v="1205955821"/>
    <n v="2"/>
    <x v="28"/>
    <n v="2"/>
    <n v="1449"/>
    <s v="лыжи"/>
    <x v="0"/>
  </r>
  <r>
    <n v="1205955821"/>
    <n v="2"/>
    <x v="23"/>
    <n v="3"/>
    <n v="1449"/>
    <s v="лыжи"/>
    <x v="0"/>
  </r>
  <r>
    <n v="1205955821"/>
    <n v="2"/>
    <x v="19"/>
    <n v="5"/>
    <n v="1449"/>
    <s v="лыжи"/>
    <x v="0"/>
  </r>
  <r>
    <n v="1205955821"/>
    <n v="2"/>
    <x v="24"/>
    <n v="5"/>
    <n v="1449"/>
    <s v="лыжи"/>
    <x v="0"/>
  </r>
  <r>
    <n v="1026305127"/>
    <n v="4"/>
    <x v="44"/>
    <n v="34"/>
    <n v="1410"/>
    <s v="ролики"/>
    <x v="0"/>
  </r>
  <r>
    <n v="1026305127"/>
    <n v="4"/>
    <x v="25"/>
    <n v="34"/>
    <n v="1410"/>
    <s v="ролики"/>
    <x v="0"/>
  </r>
  <r>
    <n v="1026305127"/>
    <n v="4"/>
    <x v="5"/>
    <n v="47"/>
    <n v="1410"/>
    <s v="ролики"/>
    <x v="0"/>
  </r>
  <r>
    <n v="1026305127"/>
    <n v="4"/>
    <x v="6"/>
    <n v="47"/>
    <n v="1410"/>
    <s v="ролики"/>
    <x v="0"/>
  </r>
  <r>
    <n v="1026305127"/>
    <n v="4"/>
    <x v="4"/>
    <n v="51"/>
    <n v="1410"/>
    <s v="ролики"/>
    <x v="0"/>
  </r>
  <r>
    <n v="1026305127"/>
    <n v="4"/>
    <x v="8"/>
    <n v="51"/>
    <n v="1410"/>
    <s v="ролики"/>
    <x v="0"/>
  </r>
  <r>
    <n v="1026305127"/>
    <n v="4"/>
    <x v="18"/>
    <n v="52"/>
    <n v="1410"/>
    <s v="ролики"/>
    <x v="0"/>
  </r>
  <r>
    <n v="1026305127"/>
    <n v="4"/>
    <x v="7"/>
    <n v="75"/>
    <n v="1410"/>
    <s v="ролики"/>
    <x v="0"/>
  </r>
  <r>
    <n v="2071647279"/>
    <n v="2"/>
    <x v="26"/>
    <n v="30"/>
    <n v="1388"/>
    <s v="лыжи"/>
    <x v="0"/>
  </r>
  <r>
    <n v="1205955821"/>
    <n v="2"/>
    <x v="29"/>
    <n v="0"/>
    <n v="1352"/>
    <s v="лыжи"/>
    <x v="0"/>
  </r>
  <r>
    <n v="1205955821"/>
    <n v="2"/>
    <x v="30"/>
    <n v="0"/>
    <n v="1352"/>
    <s v="лыжи"/>
    <x v="0"/>
  </r>
  <r>
    <n v="1205955821"/>
    <n v="2"/>
    <x v="37"/>
    <n v="0"/>
    <n v="1352"/>
    <s v="лыжи"/>
    <x v="0"/>
  </r>
  <r>
    <n v="1205955821"/>
    <n v="2"/>
    <x v="38"/>
    <n v="0"/>
    <n v="1352"/>
    <s v="лыжи"/>
    <x v="0"/>
  </r>
  <r>
    <n v="1205955821"/>
    <n v="2"/>
    <x v="40"/>
    <n v="0"/>
    <n v="1352"/>
    <s v="лыжи"/>
    <x v="0"/>
  </r>
  <r>
    <n v="1205955821"/>
    <n v="2"/>
    <x v="41"/>
    <n v="9"/>
    <n v="1352"/>
    <s v="лыжи"/>
    <x v="0"/>
  </r>
  <r>
    <n v="1205955821"/>
    <n v="2"/>
    <x v="32"/>
    <n v="21"/>
    <n v="1352"/>
    <s v="лыжи"/>
    <x v="0"/>
  </r>
  <r>
    <n v="1205955821"/>
    <n v="2"/>
    <x v="43"/>
    <n v="32"/>
    <n v="1352"/>
    <s v="лыжи"/>
    <x v="0"/>
  </r>
  <r>
    <n v="1205955821"/>
    <n v="2"/>
    <x v="39"/>
    <n v="35"/>
    <n v="1352"/>
    <s v="лыжи"/>
    <x v="0"/>
  </r>
  <r>
    <n v="2071647279"/>
    <n v="2"/>
    <x v="43"/>
    <n v="34"/>
    <n v="1315"/>
    <s v="лыжи"/>
    <x v="0"/>
  </r>
  <r>
    <n v="2071647279"/>
    <n v="2"/>
    <x v="39"/>
    <n v="43"/>
    <n v="1315"/>
    <s v="лыжи"/>
    <x v="0"/>
  </r>
  <r>
    <n v="2071647279"/>
    <n v="2"/>
    <x v="31"/>
    <n v="43"/>
    <n v="1315"/>
    <s v="лыжи"/>
    <x v="0"/>
  </r>
  <r>
    <n v="2071647279"/>
    <n v="2"/>
    <x v="36"/>
    <n v="47"/>
    <n v="1315"/>
    <s v="лыжи"/>
    <x v="0"/>
  </r>
  <r>
    <n v="2071647279"/>
    <n v="2"/>
    <x v="32"/>
    <n v="48"/>
    <n v="1315"/>
    <s v="лыжи"/>
    <x v="0"/>
  </r>
  <r>
    <n v="2071647279"/>
    <n v="2"/>
    <x v="42"/>
    <n v="48"/>
    <n v="1315"/>
    <s v="лыжи"/>
    <x v="0"/>
  </r>
  <r>
    <n v="1205955821"/>
    <n v="2"/>
    <x v="18"/>
    <n v="7"/>
    <n v="1304"/>
    <s v="лыжи"/>
    <x v="0"/>
  </r>
  <r>
    <n v="1205955821"/>
    <n v="2"/>
    <x v="6"/>
    <n v="14"/>
    <n v="1304"/>
    <s v="лыжи"/>
    <x v="0"/>
  </r>
  <r>
    <n v="1205955821"/>
    <n v="2"/>
    <x v="8"/>
    <n v="17"/>
    <n v="1304"/>
    <s v="лыжи"/>
    <x v="0"/>
  </r>
  <r>
    <n v="1205955821"/>
    <n v="2"/>
    <x v="7"/>
    <n v="21"/>
    <n v="1304"/>
    <s v="лыжи"/>
    <x v="0"/>
  </r>
  <r>
    <n v="1205955821"/>
    <n v="2"/>
    <x v="5"/>
    <n v="24"/>
    <n v="1304"/>
    <s v="лыжи"/>
    <x v="0"/>
  </r>
  <r>
    <n v="1205955821"/>
    <n v="2"/>
    <x v="44"/>
    <n v="40"/>
    <n v="1304"/>
    <s v="лыжи"/>
    <x v="0"/>
  </r>
  <r>
    <n v="1205955821"/>
    <n v="2"/>
    <x v="25"/>
    <n v="41"/>
    <n v="1304"/>
    <s v="лыжи"/>
    <x v="0"/>
  </r>
  <r>
    <n v="1205955821"/>
    <n v="2"/>
    <x v="4"/>
    <n v="46"/>
    <n v="1304"/>
    <s v="лыжи"/>
    <x v="0"/>
  </r>
  <r>
    <n v="2071647279"/>
    <n v="2"/>
    <x v="10"/>
    <n v="16"/>
    <n v="1304"/>
    <s v="лыжи"/>
    <x v="0"/>
  </r>
  <r>
    <n v="2071647279"/>
    <n v="2"/>
    <x v="12"/>
    <n v="25"/>
    <n v="1279"/>
    <s v="лыжи"/>
    <x v="0"/>
  </r>
  <r>
    <n v="2071647279"/>
    <n v="2"/>
    <x v="11"/>
    <n v="66"/>
    <n v="1279"/>
    <s v="лыжи"/>
    <x v="0"/>
  </r>
  <r>
    <n v="2071647279"/>
    <n v="2"/>
    <x v="13"/>
    <n v="77"/>
    <n v="1279"/>
    <s v="лыжи"/>
    <x v="0"/>
  </r>
  <r>
    <n v="2071647279"/>
    <n v="2"/>
    <x v="14"/>
    <n v="89"/>
    <n v="1279"/>
    <s v="лыжи"/>
    <x v="0"/>
  </r>
  <r>
    <n v="1283518147"/>
    <n v="3"/>
    <x v="8"/>
    <n v="22"/>
    <n v="1171"/>
    <s v="коньки"/>
    <x v="0"/>
  </r>
  <r>
    <n v="1283518147"/>
    <n v="3"/>
    <x v="6"/>
    <n v="31"/>
    <n v="1171"/>
    <s v="коньки"/>
    <x v="0"/>
  </r>
  <r>
    <n v="1283518147"/>
    <n v="3"/>
    <x v="25"/>
    <n v="35"/>
    <n v="1171"/>
    <s v="коньки"/>
    <x v="0"/>
  </r>
  <r>
    <n v="1283518147"/>
    <n v="3"/>
    <x v="18"/>
    <n v="36"/>
    <n v="1171"/>
    <s v="коньки"/>
    <x v="0"/>
  </r>
  <r>
    <n v="1283518147"/>
    <n v="3"/>
    <x v="3"/>
    <n v="39"/>
    <n v="1171"/>
    <s v="коньки"/>
    <x v="0"/>
  </r>
  <r>
    <n v="1283518147"/>
    <n v="3"/>
    <x v="5"/>
    <n v="45"/>
    <n v="1171"/>
    <s v="коньки"/>
    <x v="0"/>
  </r>
  <r>
    <n v="1283518147"/>
    <n v="3"/>
    <x v="7"/>
    <n v="45"/>
    <n v="1171"/>
    <s v="коньки"/>
    <x v="0"/>
  </r>
  <r>
    <n v="1283518147"/>
    <n v="3"/>
    <x v="1"/>
    <n v="48"/>
    <n v="1171"/>
    <s v="коньки"/>
    <x v="0"/>
  </r>
  <r>
    <n v="1283518147"/>
    <n v="3"/>
    <x v="4"/>
    <n v="51"/>
    <n v="1171"/>
    <s v="коньки"/>
    <x v="0"/>
  </r>
  <r>
    <n v="1283518147"/>
    <n v="3"/>
    <x v="2"/>
    <n v="58"/>
    <n v="1171"/>
    <s v="коньки"/>
    <x v="0"/>
  </r>
  <r>
    <n v="1283518147"/>
    <n v="3"/>
    <x v="9"/>
    <n v="59"/>
    <n v="1171"/>
    <s v="коньки"/>
    <x v="0"/>
  </r>
  <r>
    <n v="1283518147"/>
    <n v="3"/>
    <x v="44"/>
    <n v="64"/>
    <n v="1171"/>
    <s v="коньки"/>
    <x v="0"/>
  </r>
  <r>
    <n v="1283518147"/>
    <n v="3"/>
    <x v="36"/>
    <n v="85"/>
    <n v="1171"/>
    <s v="коньки"/>
    <x v="0"/>
  </r>
  <r>
    <n v="2071647279"/>
    <n v="2"/>
    <x v="41"/>
    <n v="41"/>
    <n v="1169"/>
    <s v="лыжи"/>
    <x v="0"/>
  </r>
  <r>
    <n v="2071647279"/>
    <n v="2"/>
    <x v="40"/>
    <n v="53"/>
    <n v="1169"/>
    <s v="лыжи"/>
    <x v="0"/>
  </r>
  <r>
    <n v="2071647279"/>
    <n v="2"/>
    <x v="38"/>
    <n v="84"/>
    <n v="1169"/>
    <s v="лыжи"/>
    <x v="0"/>
  </r>
  <r>
    <n v="1283518147"/>
    <n v="3"/>
    <x v="10"/>
    <n v="0"/>
    <n v="1151"/>
    <s v="коньки"/>
    <x v="0"/>
  </r>
  <r>
    <n v="1283518147"/>
    <n v="3"/>
    <x v="14"/>
    <n v="4"/>
    <n v="1151"/>
    <s v="коньки"/>
    <x v="0"/>
  </r>
  <r>
    <n v="1283518147"/>
    <n v="3"/>
    <x v="13"/>
    <n v="18"/>
    <n v="1151"/>
    <s v="коньки"/>
    <x v="0"/>
  </r>
  <r>
    <n v="1283518147"/>
    <n v="3"/>
    <x v="12"/>
    <n v="27"/>
    <n v="1151"/>
    <s v="коньки"/>
    <x v="0"/>
  </r>
  <r>
    <n v="1283518147"/>
    <n v="3"/>
    <x v="0"/>
    <n v="30"/>
    <n v="1151"/>
    <s v="коньки"/>
    <x v="0"/>
  </r>
  <r>
    <n v="1283518147"/>
    <n v="3"/>
    <x v="11"/>
    <n v="36"/>
    <n v="1151"/>
    <s v="коньки"/>
    <x v="0"/>
  </r>
  <r>
    <n v="1283518147"/>
    <n v="3"/>
    <x v="34"/>
    <n v="16"/>
    <n v="1082"/>
    <s v="коньки"/>
    <x v="0"/>
  </r>
  <r>
    <n v="1283518147"/>
    <n v="3"/>
    <x v="26"/>
    <n v="17"/>
    <n v="1082"/>
    <s v="коньки"/>
    <x v="0"/>
  </r>
  <r>
    <n v="1283518147"/>
    <n v="3"/>
    <x v="33"/>
    <n v="19"/>
    <n v="1082"/>
    <s v="коньки"/>
    <x v="0"/>
  </r>
  <r>
    <n v="1283518147"/>
    <n v="3"/>
    <x v="27"/>
    <n v="20"/>
    <n v="1082"/>
    <s v="коньки"/>
    <x v="0"/>
  </r>
  <r>
    <n v="1026305127"/>
    <n v="4"/>
    <x v="10"/>
    <n v="4"/>
    <n v="1034"/>
    <s v="ролики"/>
    <x v="0"/>
  </r>
  <r>
    <n v="1026305127"/>
    <n v="4"/>
    <x v="40"/>
    <n v="34"/>
    <n v="1034"/>
    <s v="ролики"/>
    <x v="0"/>
  </r>
  <r>
    <n v="1026305127"/>
    <n v="4"/>
    <x v="16"/>
    <n v="38"/>
    <n v="1034"/>
    <s v="ролики"/>
    <x v="0"/>
  </r>
  <r>
    <n v="1026305127"/>
    <n v="4"/>
    <x v="38"/>
    <n v="46"/>
    <n v="1034"/>
    <s v="ролики"/>
    <x v="0"/>
  </r>
  <r>
    <n v="1026305127"/>
    <n v="4"/>
    <x v="30"/>
    <n v="50"/>
    <n v="1034"/>
    <s v="ролики"/>
    <x v="0"/>
  </r>
  <r>
    <n v="1026305127"/>
    <n v="4"/>
    <x v="37"/>
    <n v="54"/>
    <n v="1034"/>
    <s v="ролики"/>
    <x v="0"/>
  </r>
  <r>
    <n v="1026305127"/>
    <n v="4"/>
    <x v="22"/>
    <n v="57"/>
    <n v="1034"/>
    <s v="ролики"/>
    <x v="0"/>
  </r>
  <r>
    <n v="1026305127"/>
    <n v="4"/>
    <x v="29"/>
    <n v="58"/>
    <n v="1034"/>
    <s v="ролики"/>
    <x v="0"/>
  </r>
  <r>
    <n v="1026305127"/>
    <n v="4"/>
    <x v="28"/>
    <n v="61"/>
    <n v="1034"/>
    <s v="ролики"/>
    <x v="0"/>
  </r>
  <r>
    <n v="1026305127"/>
    <n v="4"/>
    <x v="12"/>
    <n v="62"/>
    <n v="1034"/>
    <s v="ролики"/>
    <x v="0"/>
  </r>
  <r>
    <n v="1026305127"/>
    <n v="4"/>
    <x v="41"/>
    <n v="63"/>
    <n v="1034"/>
    <s v="ролики"/>
    <x v="0"/>
  </r>
  <r>
    <n v="1026305127"/>
    <n v="4"/>
    <x v="35"/>
    <n v="70"/>
    <n v="1034"/>
    <s v="ролики"/>
    <x v="0"/>
  </r>
  <r>
    <n v="1026305127"/>
    <n v="4"/>
    <x v="11"/>
    <n v="73"/>
    <n v="1034"/>
    <s v="ролики"/>
    <x v="0"/>
  </r>
  <r>
    <n v="1026305127"/>
    <n v="4"/>
    <x v="0"/>
    <n v="77"/>
    <n v="1034"/>
    <s v="ролики"/>
    <x v="0"/>
  </r>
  <r>
    <n v="1026305127"/>
    <n v="4"/>
    <x v="23"/>
    <n v="80"/>
    <n v="1034"/>
    <s v="ролики"/>
    <x v="0"/>
  </r>
  <r>
    <n v="1026305127"/>
    <n v="4"/>
    <x v="15"/>
    <n v="81"/>
    <n v="1034"/>
    <s v="ролики"/>
    <x v="0"/>
  </r>
  <r>
    <n v="1026305127"/>
    <n v="4"/>
    <x v="14"/>
    <n v="87"/>
    <n v="1034"/>
    <s v="ролики"/>
    <x v="0"/>
  </r>
  <r>
    <n v="1026305127"/>
    <n v="4"/>
    <x v="36"/>
    <n v="88"/>
    <n v="1034"/>
    <s v="ролики"/>
    <x v="0"/>
  </r>
  <r>
    <n v="1026305127"/>
    <n v="4"/>
    <x v="13"/>
    <n v="96"/>
    <n v="1034"/>
    <s v="ролики"/>
    <x v="0"/>
  </r>
  <r>
    <n v="1026305127"/>
    <n v="4"/>
    <x v="34"/>
    <n v="102"/>
    <n v="1034"/>
    <s v="ролики"/>
    <x v="0"/>
  </r>
  <r>
    <n v="1026305127"/>
    <n v="4"/>
    <x v="26"/>
    <n v="104"/>
    <n v="1034"/>
    <s v="ролики"/>
    <x v="0"/>
  </r>
  <r>
    <n v="1026305127"/>
    <n v="4"/>
    <x v="20"/>
    <n v="104"/>
    <n v="1034"/>
    <s v="ролики"/>
    <x v="0"/>
  </r>
  <r>
    <n v="1026305127"/>
    <n v="4"/>
    <x v="31"/>
    <n v="105"/>
    <n v="1034"/>
    <s v="ролики"/>
    <x v="0"/>
  </r>
  <r>
    <n v="1026305127"/>
    <n v="4"/>
    <x v="17"/>
    <n v="109"/>
    <n v="1034"/>
    <s v="ролики"/>
    <x v="0"/>
  </r>
  <r>
    <n v="1026305127"/>
    <n v="4"/>
    <x v="19"/>
    <n v="110"/>
    <n v="1034"/>
    <s v="ролики"/>
    <x v="0"/>
  </r>
  <r>
    <n v="1026305127"/>
    <n v="4"/>
    <x v="21"/>
    <n v="111"/>
    <n v="1034"/>
    <s v="ролики"/>
    <x v="0"/>
  </r>
  <r>
    <n v="1026305127"/>
    <n v="4"/>
    <x v="33"/>
    <n v="116"/>
    <n v="1034"/>
    <s v="ролики"/>
    <x v="0"/>
  </r>
  <r>
    <n v="1026305127"/>
    <n v="4"/>
    <x v="27"/>
    <n v="116"/>
    <n v="1034"/>
    <s v="ролики"/>
    <x v="0"/>
  </r>
  <r>
    <n v="1026305127"/>
    <n v="4"/>
    <x v="32"/>
    <n v="116"/>
    <n v="1034"/>
    <s v="ролики"/>
    <x v="0"/>
  </r>
  <r>
    <n v="1026305127"/>
    <n v="4"/>
    <x v="24"/>
    <n v="122"/>
    <n v="1034"/>
    <s v="ролики"/>
    <x v="0"/>
  </r>
  <r>
    <n v="1026305127"/>
    <n v="4"/>
    <x v="43"/>
    <n v="123"/>
    <n v="1034"/>
    <s v="ролики"/>
    <x v="0"/>
  </r>
  <r>
    <n v="1026305127"/>
    <n v="4"/>
    <x v="42"/>
    <n v="124"/>
    <n v="1034"/>
    <s v="ролики"/>
    <x v="0"/>
  </r>
  <r>
    <n v="1026305127"/>
    <n v="4"/>
    <x v="39"/>
    <n v="125"/>
    <n v="1034"/>
    <s v="ролики"/>
    <x v="0"/>
  </r>
  <r>
    <n v="1026305127"/>
    <n v="4"/>
    <x v="2"/>
    <n v="142"/>
    <n v="1034"/>
    <s v="ролики"/>
    <x v="0"/>
  </r>
  <r>
    <n v="1026305127"/>
    <n v="4"/>
    <x v="9"/>
    <n v="160"/>
    <n v="1034"/>
    <s v="ролики"/>
    <x v="0"/>
  </r>
  <r>
    <n v="1026305127"/>
    <n v="4"/>
    <x v="3"/>
    <n v="167"/>
    <n v="1034"/>
    <s v="ролики"/>
    <x v="0"/>
  </r>
  <r>
    <n v="1026305127"/>
    <n v="4"/>
    <x v="1"/>
    <n v="185"/>
    <n v="1034"/>
    <s v="ролики"/>
    <x v="0"/>
  </r>
  <r>
    <n v="1283518147"/>
    <n v="3"/>
    <x v="40"/>
    <n v="32"/>
    <n v="997"/>
    <s v="коньки"/>
    <x v="0"/>
  </r>
  <r>
    <n v="1283518147"/>
    <n v="3"/>
    <x v="41"/>
    <n v="34"/>
    <n v="997"/>
    <s v="коньки"/>
    <x v="0"/>
  </r>
  <r>
    <n v="1283518147"/>
    <n v="3"/>
    <x v="39"/>
    <n v="43"/>
    <n v="997"/>
    <s v="коньки"/>
    <x v="0"/>
  </r>
  <r>
    <n v="1283518147"/>
    <n v="3"/>
    <x v="37"/>
    <n v="60"/>
    <n v="997"/>
    <s v="коньки"/>
    <x v="0"/>
  </r>
  <r>
    <n v="1283518147"/>
    <n v="3"/>
    <x v="30"/>
    <n v="64"/>
    <n v="997"/>
    <s v="коньки"/>
    <x v="0"/>
  </r>
  <r>
    <n v="1283518147"/>
    <n v="3"/>
    <x v="38"/>
    <n v="64"/>
    <n v="997"/>
    <s v="коньки"/>
    <x v="0"/>
  </r>
  <r>
    <n v="1283518147"/>
    <n v="3"/>
    <x v="29"/>
    <n v="70"/>
    <n v="997"/>
    <s v="коньки"/>
    <x v="0"/>
  </r>
  <r>
    <n v="1283518147"/>
    <n v="3"/>
    <x v="28"/>
    <n v="81"/>
    <n v="997"/>
    <s v="коньки"/>
    <x v="0"/>
  </r>
  <r>
    <n v="1283518147"/>
    <n v="3"/>
    <x v="42"/>
    <n v="113"/>
    <n v="997"/>
    <s v="коньки"/>
    <x v="0"/>
  </r>
  <r>
    <n v="1283518147"/>
    <n v="3"/>
    <x v="32"/>
    <n v="136"/>
    <n v="997"/>
    <s v="коньки"/>
    <x v="0"/>
  </r>
  <r>
    <n v="1283518147"/>
    <n v="3"/>
    <x v="31"/>
    <n v="144"/>
    <n v="997"/>
    <s v="коньки"/>
    <x v="0"/>
  </r>
  <r>
    <n v="1283518147"/>
    <n v="3"/>
    <x v="43"/>
    <n v="164"/>
    <n v="997"/>
    <s v="коньки"/>
    <x v="0"/>
  </r>
  <r>
    <n v="1283518147"/>
    <n v="3"/>
    <x v="35"/>
    <n v="167"/>
    <n v="997"/>
    <s v="коньки"/>
    <x v="0"/>
  </r>
  <r>
    <n v="1283518147"/>
    <n v="3"/>
    <x v="23"/>
    <n v="174"/>
    <n v="997"/>
    <s v="коньки"/>
    <x v="0"/>
  </r>
  <r>
    <n v="1283518147"/>
    <n v="3"/>
    <x v="22"/>
    <n v="174"/>
    <n v="997"/>
    <s v="коньки"/>
    <x v="0"/>
  </r>
  <r>
    <n v="1283518147"/>
    <n v="3"/>
    <x v="15"/>
    <n v="8"/>
    <n v="990"/>
    <s v="коньки"/>
    <x v="0"/>
  </r>
  <r>
    <n v="1283518147"/>
    <n v="3"/>
    <x v="16"/>
    <n v="11"/>
    <n v="990"/>
    <s v="коньки"/>
    <x v="0"/>
  </r>
  <r>
    <n v="1283518147"/>
    <n v="3"/>
    <x v="17"/>
    <n v="13"/>
    <n v="990"/>
    <s v="коньки"/>
    <x v="0"/>
  </r>
  <r>
    <n v="1283518147"/>
    <n v="3"/>
    <x v="21"/>
    <n v="15"/>
    <n v="990"/>
    <s v="коньки"/>
    <x v="0"/>
  </r>
  <r>
    <n v="1283518147"/>
    <n v="3"/>
    <x v="24"/>
    <n v="43"/>
    <n v="990"/>
    <s v="коньки"/>
    <x v="0"/>
  </r>
  <r>
    <n v="1283518147"/>
    <n v="3"/>
    <x v="20"/>
    <n v="144"/>
    <n v="990"/>
    <s v="коньки"/>
    <x v="0"/>
  </r>
  <r>
    <n v="1283518147"/>
    <n v="3"/>
    <x v="19"/>
    <n v="145"/>
    <n v="990"/>
    <s v="коньки"/>
    <x v="0"/>
  </r>
  <r>
    <n v="4184431561"/>
    <n v="2"/>
    <x v="17"/>
    <n v="14"/>
    <n v="799"/>
    <s v="лыжи"/>
    <x v="0"/>
  </r>
  <r>
    <n v="4184431561"/>
    <n v="2"/>
    <x v="37"/>
    <n v="15"/>
    <n v="799"/>
    <s v="лыжи"/>
    <x v="0"/>
  </r>
  <r>
    <n v="4184431561"/>
    <n v="2"/>
    <x v="31"/>
    <n v="16"/>
    <n v="799"/>
    <s v="лыжи"/>
    <x v="0"/>
  </r>
  <r>
    <n v="4184431561"/>
    <n v="2"/>
    <x v="38"/>
    <n v="17"/>
    <n v="799"/>
    <s v="лыжи"/>
    <x v="0"/>
  </r>
  <r>
    <n v="4184431561"/>
    <n v="2"/>
    <x v="15"/>
    <n v="20"/>
    <n v="799"/>
    <s v="лыжи"/>
    <x v="0"/>
  </r>
  <r>
    <n v="4184431561"/>
    <n v="2"/>
    <x v="23"/>
    <n v="23"/>
    <n v="799"/>
    <s v="лыжи"/>
    <x v="0"/>
  </r>
  <r>
    <n v="4184431561"/>
    <n v="2"/>
    <x v="16"/>
    <n v="24"/>
    <n v="799"/>
    <s v="лыжи"/>
    <x v="0"/>
  </r>
  <r>
    <n v="4184431561"/>
    <n v="2"/>
    <x v="19"/>
    <n v="24"/>
    <n v="799"/>
    <s v="лыжи"/>
    <x v="0"/>
  </r>
  <r>
    <n v="4184431561"/>
    <n v="2"/>
    <x v="21"/>
    <n v="25"/>
    <n v="799"/>
    <s v="лыжи"/>
    <x v="0"/>
  </r>
  <r>
    <n v="4184431561"/>
    <n v="2"/>
    <x v="20"/>
    <n v="26"/>
    <n v="799"/>
    <s v="лыжи"/>
    <x v="0"/>
  </r>
  <r>
    <n v="4184431561"/>
    <n v="2"/>
    <x v="24"/>
    <n v="28"/>
    <n v="799"/>
    <s v="лыжи"/>
    <x v="0"/>
  </r>
  <r>
    <n v="4184431561"/>
    <n v="2"/>
    <x v="4"/>
    <n v="29"/>
    <n v="799"/>
    <s v="лыжи"/>
    <x v="0"/>
  </r>
  <r>
    <n v="4184431561"/>
    <n v="2"/>
    <x v="5"/>
    <n v="33"/>
    <n v="799"/>
    <s v="лыжи"/>
    <x v="0"/>
  </r>
  <r>
    <n v="4184431561"/>
    <n v="2"/>
    <x v="18"/>
    <n v="36"/>
    <n v="799"/>
    <s v="лыжи"/>
    <x v="0"/>
  </r>
  <r>
    <n v="4184431561"/>
    <n v="2"/>
    <x v="2"/>
    <n v="37"/>
    <n v="799"/>
    <s v="лыжи"/>
    <x v="0"/>
  </r>
  <r>
    <n v="4184431561"/>
    <n v="2"/>
    <x v="9"/>
    <n v="37"/>
    <n v="799"/>
    <s v="лыжи"/>
    <x v="0"/>
  </r>
  <r>
    <n v="4184431561"/>
    <n v="2"/>
    <x v="7"/>
    <n v="37"/>
    <n v="799"/>
    <s v="лыжи"/>
    <x v="0"/>
  </r>
  <r>
    <n v="4184431561"/>
    <n v="2"/>
    <x v="8"/>
    <n v="37"/>
    <n v="799"/>
    <s v="лыжи"/>
    <x v="0"/>
  </r>
  <r>
    <n v="4184431561"/>
    <n v="2"/>
    <x v="25"/>
    <n v="38"/>
    <n v="799"/>
    <s v="лыжи"/>
    <x v="0"/>
  </r>
  <r>
    <n v="4184431561"/>
    <n v="2"/>
    <x v="36"/>
    <n v="42"/>
    <n v="799"/>
    <s v="лыжи"/>
    <x v="0"/>
  </r>
  <r>
    <n v="4184431561"/>
    <n v="2"/>
    <x v="1"/>
    <n v="44"/>
    <n v="799"/>
    <s v="лыжи"/>
    <x v="0"/>
  </r>
  <r>
    <n v="4184431561"/>
    <n v="2"/>
    <x v="44"/>
    <n v="44"/>
    <n v="799"/>
    <s v="лыжи"/>
    <x v="0"/>
  </r>
  <r>
    <n v="4184431561"/>
    <n v="2"/>
    <x v="3"/>
    <n v="45"/>
    <n v="799"/>
    <s v="лыжи"/>
    <x v="0"/>
  </r>
  <r>
    <n v="4184431561"/>
    <n v="2"/>
    <x v="6"/>
    <n v="47"/>
    <n v="799"/>
    <s v="лыжи"/>
    <x v="0"/>
  </r>
  <r>
    <n v="4184431561"/>
    <n v="2"/>
    <x v="0"/>
    <n v="14"/>
    <n v="763"/>
    <s v="лыжи"/>
    <x v="0"/>
  </r>
  <r>
    <n v="4184431561"/>
    <n v="2"/>
    <x v="27"/>
    <n v="14"/>
    <n v="763"/>
    <s v="лыжи"/>
    <x v="0"/>
  </r>
  <r>
    <n v="4184431561"/>
    <n v="2"/>
    <x v="10"/>
    <n v="15"/>
    <n v="763"/>
    <s v="лыжи"/>
    <x v="0"/>
  </r>
  <r>
    <n v="4184431561"/>
    <n v="2"/>
    <x v="11"/>
    <n v="15"/>
    <n v="763"/>
    <s v="лыжи"/>
    <x v="0"/>
  </r>
  <r>
    <n v="4184431561"/>
    <n v="2"/>
    <x v="14"/>
    <n v="17"/>
    <n v="763"/>
    <s v="лыжи"/>
    <x v="0"/>
  </r>
  <r>
    <n v="4184431561"/>
    <n v="2"/>
    <x v="13"/>
    <n v="19"/>
    <n v="763"/>
    <s v="лыжи"/>
    <x v="0"/>
  </r>
  <r>
    <n v="4184431561"/>
    <n v="2"/>
    <x v="12"/>
    <n v="20"/>
    <n v="763"/>
    <s v="лыжи"/>
    <x v="0"/>
  </r>
  <r>
    <n v="4184431561"/>
    <n v="2"/>
    <x v="34"/>
    <n v="25"/>
    <n v="763"/>
    <s v="лыжи"/>
    <x v="0"/>
  </r>
  <r>
    <n v="4184431561"/>
    <n v="2"/>
    <x v="26"/>
    <n v="26"/>
    <n v="763"/>
    <s v="лыжи"/>
    <x v="0"/>
  </r>
  <r>
    <n v="4184431561"/>
    <n v="2"/>
    <x v="33"/>
    <n v="29"/>
    <n v="763"/>
    <s v="лыжи"/>
    <x v="0"/>
  </r>
  <r>
    <n v="6094316077"/>
    <n v="3"/>
    <x v="10"/>
    <n v="1"/>
    <n v="726"/>
    <s v="коньки"/>
    <x v="1"/>
  </r>
  <r>
    <n v="6094316077"/>
    <n v="3"/>
    <x v="11"/>
    <n v="23"/>
    <n v="726"/>
    <s v="коньки"/>
    <x v="1"/>
  </r>
  <r>
    <n v="6094316077"/>
    <n v="3"/>
    <x v="12"/>
    <n v="25"/>
    <n v="726"/>
    <s v="коньки"/>
    <x v="1"/>
  </r>
  <r>
    <n v="6094316077"/>
    <n v="3"/>
    <x v="13"/>
    <n v="27"/>
    <n v="726"/>
    <s v="коньки"/>
    <x v="1"/>
  </r>
  <r>
    <n v="6094316077"/>
    <n v="3"/>
    <x v="0"/>
    <n v="33"/>
    <n v="726"/>
    <s v="коньки"/>
    <x v="1"/>
  </r>
  <r>
    <n v="6094316077"/>
    <n v="3"/>
    <x v="14"/>
    <n v="37"/>
    <n v="726"/>
    <s v="коньки"/>
    <x v="1"/>
  </r>
  <r>
    <n v="6094316077"/>
    <n v="3"/>
    <x v="26"/>
    <n v="37"/>
    <n v="726"/>
    <s v="коньки"/>
    <x v="1"/>
  </r>
  <r>
    <n v="4184431561"/>
    <n v="2"/>
    <x v="42"/>
    <n v="19"/>
    <n v="719"/>
    <s v="лыжи"/>
    <x v="0"/>
  </r>
  <r>
    <n v="4184431561"/>
    <n v="2"/>
    <x v="40"/>
    <n v="25"/>
    <n v="719"/>
    <s v="лыжи"/>
    <x v="0"/>
  </r>
  <r>
    <n v="4184431561"/>
    <n v="2"/>
    <x v="29"/>
    <n v="29"/>
    <n v="719"/>
    <s v="лыжи"/>
    <x v="0"/>
  </r>
  <r>
    <n v="4184431561"/>
    <n v="2"/>
    <x v="35"/>
    <n v="30"/>
    <n v="719"/>
    <s v="лыжи"/>
    <x v="0"/>
  </r>
  <r>
    <n v="4184431561"/>
    <n v="2"/>
    <x v="39"/>
    <n v="31"/>
    <n v="719"/>
    <s v="лыжи"/>
    <x v="0"/>
  </r>
  <r>
    <n v="4184431561"/>
    <n v="2"/>
    <x v="28"/>
    <n v="32"/>
    <n v="719"/>
    <s v="лыжи"/>
    <x v="0"/>
  </r>
  <r>
    <n v="4184431561"/>
    <n v="2"/>
    <x v="30"/>
    <n v="32"/>
    <n v="719"/>
    <s v="лыжи"/>
    <x v="0"/>
  </r>
  <r>
    <n v="4184431561"/>
    <n v="2"/>
    <x v="22"/>
    <n v="33"/>
    <n v="719"/>
    <s v="лыжи"/>
    <x v="0"/>
  </r>
  <r>
    <n v="4184431561"/>
    <n v="2"/>
    <x v="41"/>
    <n v="34"/>
    <n v="719"/>
    <s v="лыжи"/>
    <x v="0"/>
  </r>
  <r>
    <n v="4184431561"/>
    <n v="2"/>
    <x v="43"/>
    <n v="46"/>
    <n v="719"/>
    <s v="лыжи"/>
    <x v="0"/>
  </r>
  <r>
    <n v="4184431561"/>
    <n v="2"/>
    <x v="32"/>
    <n v="57"/>
    <n v="719"/>
    <s v="лыжи"/>
    <x v="0"/>
  </r>
  <r>
    <n v="6094316077"/>
    <n v="3"/>
    <x v="27"/>
    <n v="43"/>
    <n v="682"/>
    <s v="коньки"/>
    <x v="1"/>
  </r>
  <r>
    <n v="6094316077"/>
    <n v="3"/>
    <x v="17"/>
    <n v="43"/>
    <n v="682"/>
    <s v="коньки"/>
    <x v="1"/>
  </r>
  <r>
    <n v="6094316077"/>
    <n v="3"/>
    <x v="33"/>
    <n v="50"/>
    <n v="682"/>
    <s v="коньки"/>
    <x v="1"/>
  </r>
  <r>
    <n v="6094316077"/>
    <n v="3"/>
    <x v="15"/>
    <n v="52"/>
    <n v="682"/>
    <s v="коньки"/>
    <x v="1"/>
  </r>
  <r>
    <n v="6094316077"/>
    <n v="3"/>
    <x v="34"/>
    <n v="59"/>
    <n v="682"/>
    <s v="коньки"/>
    <x v="1"/>
  </r>
  <r>
    <n v="6094316077"/>
    <n v="3"/>
    <x v="16"/>
    <n v="60"/>
    <n v="682"/>
    <s v="коньки"/>
    <x v="1"/>
  </r>
  <r>
    <n v="6094316077"/>
    <n v="3"/>
    <x v="20"/>
    <n v="64"/>
    <n v="682"/>
    <s v="коньки"/>
    <x v="1"/>
  </r>
  <r>
    <n v="6094316077"/>
    <n v="3"/>
    <x v="21"/>
    <n v="66"/>
    <n v="682"/>
    <s v="коньки"/>
    <x v="1"/>
  </r>
  <r>
    <n v="6094316077"/>
    <n v="3"/>
    <x v="19"/>
    <n v="80"/>
    <n v="682"/>
    <s v="коньки"/>
    <x v="1"/>
  </r>
  <r>
    <n v="6094316077"/>
    <n v="3"/>
    <x v="24"/>
    <n v="82"/>
    <n v="682"/>
    <s v="коньки"/>
    <x v="1"/>
  </r>
  <r>
    <n v="6094316077"/>
    <n v="3"/>
    <x v="23"/>
    <n v="82"/>
    <n v="682"/>
    <s v="коньки"/>
    <x v="1"/>
  </r>
  <r>
    <n v="6094316077"/>
    <n v="3"/>
    <x v="2"/>
    <n v="88"/>
    <n v="682"/>
    <s v="коньки"/>
    <x v="1"/>
  </r>
  <r>
    <n v="6094316077"/>
    <n v="3"/>
    <x v="9"/>
    <n v="109"/>
    <n v="682"/>
    <s v="коньки"/>
    <x v="1"/>
  </r>
  <r>
    <n v="6094316077"/>
    <n v="3"/>
    <x v="1"/>
    <n v="123"/>
    <n v="682"/>
    <s v="коньки"/>
    <x v="1"/>
  </r>
  <r>
    <n v="6094316077"/>
    <n v="3"/>
    <x v="3"/>
    <n v="137"/>
    <n v="682"/>
    <s v="коньки"/>
    <x v="1"/>
  </r>
  <r>
    <n v="6094316077"/>
    <n v="3"/>
    <x v="22"/>
    <n v="81"/>
    <n v="646"/>
    <s v="коньки"/>
    <x v="1"/>
  </r>
  <r>
    <n v="6094316077"/>
    <n v="3"/>
    <x v="29"/>
    <n v="90"/>
    <n v="646"/>
    <s v="коньки"/>
    <x v="1"/>
  </r>
  <r>
    <n v="6094316077"/>
    <n v="3"/>
    <x v="35"/>
    <n v="96"/>
    <n v="646"/>
    <s v="коньки"/>
    <x v="1"/>
  </r>
  <r>
    <n v="6094316077"/>
    <n v="3"/>
    <x v="39"/>
    <n v="101"/>
    <n v="646"/>
    <s v="коньки"/>
    <x v="1"/>
  </r>
  <r>
    <n v="6094316077"/>
    <n v="3"/>
    <x v="43"/>
    <n v="101"/>
    <n v="646"/>
    <s v="коньки"/>
    <x v="1"/>
  </r>
  <r>
    <n v="6094316077"/>
    <n v="3"/>
    <x v="41"/>
    <n v="103"/>
    <n v="646"/>
    <s v="коньки"/>
    <x v="1"/>
  </r>
  <r>
    <n v="6094316077"/>
    <n v="3"/>
    <x v="30"/>
    <n v="108"/>
    <n v="646"/>
    <s v="коньки"/>
    <x v="1"/>
  </r>
  <r>
    <n v="6094316077"/>
    <n v="3"/>
    <x v="40"/>
    <n v="109"/>
    <n v="646"/>
    <s v="коньки"/>
    <x v="1"/>
  </r>
  <r>
    <n v="6094316077"/>
    <n v="3"/>
    <x v="28"/>
    <n v="121"/>
    <n v="646"/>
    <s v="коньки"/>
    <x v="1"/>
  </r>
  <r>
    <n v="6094316077"/>
    <n v="3"/>
    <x v="37"/>
    <n v="132"/>
    <n v="646"/>
    <s v="коньки"/>
    <x v="1"/>
  </r>
  <r>
    <n v="6094316077"/>
    <n v="3"/>
    <x v="36"/>
    <n v="142"/>
    <n v="646"/>
    <s v="коньки"/>
    <x v="1"/>
  </r>
  <r>
    <n v="6094316077"/>
    <n v="3"/>
    <x v="42"/>
    <n v="144"/>
    <n v="646"/>
    <s v="коньки"/>
    <x v="1"/>
  </r>
  <r>
    <n v="6094316077"/>
    <n v="3"/>
    <x v="38"/>
    <n v="152"/>
    <n v="646"/>
    <s v="коньки"/>
    <x v="1"/>
  </r>
  <r>
    <n v="6094316077"/>
    <n v="3"/>
    <x v="31"/>
    <n v="161"/>
    <n v="646"/>
    <s v="коньки"/>
    <x v="1"/>
  </r>
  <r>
    <n v="6094316077"/>
    <n v="3"/>
    <x v="32"/>
    <n v="162"/>
    <n v="646"/>
    <s v="коньки"/>
    <x v="1"/>
  </r>
  <r>
    <n v="6094316077"/>
    <n v="3"/>
    <x v="5"/>
    <n v="129"/>
    <n v="605"/>
    <s v="коньки"/>
    <x v="1"/>
  </r>
  <r>
    <n v="6094316077"/>
    <n v="3"/>
    <x v="4"/>
    <n v="145"/>
    <n v="605"/>
    <s v="коньки"/>
    <x v="1"/>
  </r>
  <r>
    <n v="6094316077"/>
    <n v="3"/>
    <x v="8"/>
    <n v="151"/>
    <n v="605"/>
    <s v="коньки"/>
    <x v="1"/>
  </r>
  <r>
    <n v="6094316077"/>
    <n v="3"/>
    <x v="44"/>
    <n v="154"/>
    <n v="605"/>
    <s v="коньки"/>
    <x v="1"/>
  </r>
  <r>
    <n v="6094316077"/>
    <n v="3"/>
    <x v="6"/>
    <n v="158"/>
    <n v="605"/>
    <s v="коньки"/>
    <x v="1"/>
  </r>
  <r>
    <n v="6094316077"/>
    <n v="3"/>
    <x v="18"/>
    <n v="171"/>
    <n v="605"/>
    <s v="коньки"/>
    <x v="1"/>
  </r>
  <r>
    <n v="6094316077"/>
    <n v="3"/>
    <x v="25"/>
    <n v="184"/>
    <n v="605"/>
    <s v="коньки"/>
    <x v="1"/>
  </r>
  <r>
    <n v="6094316077"/>
    <n v="3"/>
    <x v="7"/>
    <n v="204"/>
    <n v="605"/>
    <s v="коньки"/>
    <x v="1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  <r>
    <m/>
    <m/>
    <x v="45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BEE7B-E307-4BA8-9FC8-C1BAD53DAC1B}" name="Сводная таблица3" cacheId="1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chartFormat="15">
  <location ref="A11:C58" firstHeaderRow="1" firstDataRow="2" firstDataCol="1"/>
  <pivotFields count="8">
    <pivotField showAll="0"/>
    <pivotField showAll="0"/>
    <pivotField axis="axisRow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axis="axisCol" showAll="0" sortType="descending">
      <items count="4">
        <item x="2"/>
        <item x="1"/>
        <item x="0"/>
        <item t="default"/>
      </items>
    </pivotField>
    <pivotField showAll="0">
      <items count="15">
        <item h="1"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1">
    <field x="2"/>
  </rowFields>
  <rowItems count="4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6"/>
  </colFields>
  <colItems count="2">
    <i>
      <x v="1"/>
    </i>
    <i>
      <x v="2"/>
    </i>
  </colItems>
  <dataFields count="1">
    <dataField name="Сумма по полю Кол-во товаров" fld="3" showDataAs="percentOfRow" baseField="2" baseItem="15" numFmtId="10"/>
  </dataFields>
  <formats count="7">
    <format dxfId="15">
      <pivotArea type="origin" dataOnly="0" labelOnly="1" outline="0" fieldPosition="0"/>
    </format>
    <format dxfId="14">
      <pivotArea field="6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2" type="button" dataOnly="0" labelOnly="1" outline="0" axis="axisRow" fieldPosition="0"/>
    </format>
    <format dxfId="11">
      <pivotArea dataOnly="0" labelOnly="1" fieldPosition="0">
        <references count="1">
          <reference field="6" count="2">
            <x v="1"/>
            <x v="2"/>
          </reference>
        </references>
      </pivotArea>
    </format>
    <format dxfId="10">
      <pivotArea type="all" dataOnly="0" outline="0" fieldPosition="0"/>
    </format>
    <format dxfId="9">
      <pivotArea dataOnly="0" grandRow="1" axis="axisRow" fieldPosition="0"/>
    </format>
  </formats>
  <chartFormats count="2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B9570-B8D2-4779-9EFD-34CFB8BB6170}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chartFormat="25">
  <location ref="A8:E55" firstHeaderRow="1" firstDataRow="2" firstDataCol="1"/>
  <pivotFields count="9">
    <pivotField showAll="0"/>
    <pivotField showAll="0"/>
    <pivotField axis="axisRow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dataField="1" showAll="0"/>
    <pivotField showAll="0">
      <items count="15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5"/>
  </colFields>
  <colItems count="4">
    <i>
      <x/>
    </i>
    <i>
      <x v="1"/>
    </i>
    <i>
      <x v="2"/>
    </i>
    <i>
      <x v="3"/>
    </i>
  </colItems>
  <dataFields count="1">
    <dataField name="Сумма по полю Суммарная выручка" fld="7" showDataAs="percentOfRow" baseField="0" baseItem="0" numFmtId="10"/>
  </dataFields>
  <formats count="4">
    <format dxfId="8">
      <pivotArea type="all" dataOnly="0" outline="0" fieldPosition="0"/>
    </format>
    <format dxfId="7">
      <pivotArea collapsedLevelsAreSubtotals="1" fieldPosition="0">
        <references count="2">
          <reference field="2" count="1">
            <x v="11"/>
          </reference>
          <reference field="5" count="1" selected="0">
            <x v="2"/>
          </reference>
        </references>
      </pivotArea>
    </format>
    <format dxfId="6">
      <pivotArea collapsedLevelsAreSubtotals="1" fieldPosition="0">
        <references count="2">
          <reference field="2" count="1">
            <x v="11"/>
          </reference>
          <reference field="5" count="2" selected="0">
            <x v="0"/>
            <x v="1"/>
          </reference>
        </references>
      </pivotArea>
    </format>
    <format dxfId="5">
      <pivotArea dataOnly="0" labelOnly="1" fieldPosition="0">
        <references count="1">
          <reference field="2" count="1">
            <x v="11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45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</reference>
          </references>
        </pivotArea>
      </pivotAreas>
    </conditionalFormat>
  </conditionalFormats>
  <chartFormats count="4"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5B396-0257-484D-99F3-8569B142A448}" name="Сводная таблица6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8:B54" firstHeaderRow="1" firstDataRow="1" firstDataCol="1"/>
  <pivotFields count="9">
    <pivotField showAll="0"/>
    <pivotField showAll="0"/>
    <pivotField axis="axisRow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showAll="0">
      <items count="364">
        <item x="15"/>
        <item x="311"/>
        <item x="176"/>
        <item x="125"/>
        <item x="22"/>
        <item x="177"/>
        <item x="231"/>
        <item x="178"/>
        <item x="222"/>
        <item x="179"/>
        <item x="278"/>
        <item x="23"/>
        <item x="194"/>
        <item x="39"/>
        <item x="303"/>
        <item x="16"/>
        <item x="279"/>
        <item x="285"/>
        <item x="304"/>
        <item x="286"/>
        <item x="32"/>
        <item x="186"/>
        <item x="28"/>
        <item x="24"/>
        <item x="287"/>
        <item x="280"/>
        <item x="305"/>
        <item x="288"/>
        <item x="317"/>
        <item x="306"/>
        <item x="25"/>
        <item x="281"/>
        <item x="307"/>
        <item x="13"/>
        <item x="60"/>
        <item x="40"/>
        <item x="289"/>
        <item x="312"/>
        <item x="29"/>
        <item x="26"/>
        <item x="227"/>
        <item x="2"/>
        <item x="157"/>
        <item x="318"/>
        <item x="313"/>
        <item x="195"/>
        <item x="290"/>
        <item x="228"/>
        <item x="308"/>
        <item x="291"/>
        <item x="17"/>
        <item x="158"/>
        <item x="314"/>
        <item x="61"/>
        <item x="309"/>
        <item x="292"/>
        <item x="3"/>
        <item x="229"/>
        <item x="223"/>
        <item x="293"/>
        <item x="319"/>
        <item x="202"/>
        <item x="159"/>
        <item x="66"/>
        <item x="320"/>
        <item x="230"/>
        <item x="41"/>
        <item x="33"/>
        <item x="310"/>
        <item x="196"/>
        <item x="321"/>
        <item x="294"/>
        <item x="322"/>
        <item x="295"/>
        <item x="62"/>
        <item x="323"/>
        <item x="18"/>
        <item x="42"/>
        <item x="315"/>
        <item x="34"/>
        <item x="324"/>
        <item x="122"/>
        <item x="160"/>
        <item x="207"/>
        <item x="296"/>
        <item x="316"/>
        <item x="197"/>
        <item x="63"/>
        <item x="43"/>
        <item x="94"/>
        <item x="35"/>
        <item x="187"/>
        <item x="297"/>
        <item x="327"/>
        <item x="298"/>
        <item x="104"/>
        <item x="95"/>
        <item x="44"/>
        <item x="141"/>
        <item x="19"/>
        <item x="299"/>
        <item x="82"/>
        <item x="4"/>
        <item x="224"/>
        <item x="67"/>
        <item x="114"/>
        <item x="198"/>
        <item x="30"/>
        <item x="96"/>
        <item x="27"/>
        <item x="265"/>
        <item x="203"/>
        <item x="9"/>
        <item x="14"/>
        <item x="5"/>
        <item x="68"/>
        <item x="325"/>
        <item x="115"/>
        <item x="97"/>
        <item x="300"/>
        <item x="55"/>
        <item x="145"/>
        <item x="45"/>
        <item x="266"/>
        <item x="328"/>
        <item x="161"/>
        <item x="225"/>
        <item x="116"/>
        <item x="232"/>
        <item x="64"/>
        <item x="98"/>
        <item x="329"/>
        <item x="46"/>
        <item x="162"/>
        <item x="301"/>
        <item x="83"/>
        <item x="208"/>
        <item x="69"/>
        <item x="99"/>
        <item x="302"/>
        <item x="56"/>
        <item x="47"/>
        <item x="70"/>
        <item x="20"/>
        <item x="233"/>
        <item x="48"/>
        <item x="146"/>
        <item x="330"/>
        <item x="8"/>
        <item x="71"/>
        <item x="331"/>
        <item x="326"/>
        <item x="209"/>
        <item x="100"/>
        <item x="128"/>
        <item x="226"/>
        <item x="147"/>
        <item x="185"/>
        <item x="49"/>
        <item x="10"/>
        <item x="36"/>
        <item x="210"/>
        <item x="282"/>
        <item x="72"/>
        <item x="267"/>
        <item x="188"/>
        <item x="332"/>
        <item x="164"/>
        <item x="105"/>
        <item x="73"/>
        <item x="190"/>
        <item x="101"/>
        <item x="333"/>
        <item x="85"/>
        <item x="211"/>
        <item x="50"/>
        <item x="148"/>
        <item x="74"/>
        <item x="165"/>
        <item x="65"/>
        <item x="189"/>
        <item x="234"/>
        <item x="149"/>
        <item x="51"/>
        <item x="219"/>
        <item x="180"/>
        <item x="6"/>
        <item x="166"/>
        <item x="129"/>
        <item x="75"/>
        <item x="163"/>
        <item x="0"/>
        <item x="123"/>
        <item x="11"/>
        <item x="167"/>
        <item x="142"/>
        <item x="235"/>
        <item x="52"/>
        <item x="199"/>
        <item x="102"/>
        <item x="340"/>
        <item x="168"/>
        <item x="212"/>
        <item x="7"/>
        <item x="200"/>
        <item x="106"/>
        <item x="53"/>
        <item x="169"/>
        <item x="76"/>
        <item x="334"/>
        <item x="130"/>
        <item x="155"/>
        <item x="107"/>
        <item x="170"/>
        <item x="236"/>
        <item x="335"/>
        <item x="213"/>
        <item x="191"/>
        <item x="117"/>
        <item x="131"/>
        <item x="57"/>
        <item x="124"/>
        <item x="341"/>
        <item x="86"/>
        <item x="132"/>
        <item x="237"/>
        <item x="214"/>
        <item x="268"/>
        <item x="37"/>
        <item x="238"/>
        <item x="201"/>
        <item x="336"/>
        <item x="77"/>
        <item x="150"/>
        <item x="54"/>
        <item x="192"/>
        <item x="220"/>
        <item x="38"/>
        <item x="342"/>
        <item x="78"/>
        <item x="239"/>
        <item x="193"/>
        <item x="269"/>
        <item x="240"/>
        <item x="143"/>
        <item x="241"/>
        <item x="343"/>
        <item x="133"/>
        <item x="171"/>
        <item x="181"/>
        <item x="344"/>
        <item x="108"/>
        <item x="172"/>
        <item x="134"/>
        <item x="215"/>
        <item x="109"/>
        <item x="173"/>
        <item x="135"/>
        <item x="216"/>
        <item x="31"/>
        <item x="345"/>
        <item x="270"/>
        <item x="346"/>
        <item x="87"/>
        <item x="174"/>
        <item x="79"/>
        <item x="182"/>
        <item x="12"/>
        <item x="242"/>
        <item x="183"/>
        <item x="337"/>
        <item x="217"/>
        <item x="88"/>
        <item x="243"/>
        <item x="175"/>
        <item x="136"/>
        <item x="80"/>
        <item x="354"/>
        <item x="347"/>
        <item x="110"/>
        <item x="244"/>
        <item x="144"/>
        <item x="118"/>
        <item x="89"/>
        <item x="271"/>
        <item x="137"/>
        <item x="151"/>
        <item x="111"/>
        <item x="81"/>
        <item x="21"/>
        <item x="245"/>
        <item x="246"/>
        <item x="338"/>
        <item x="204"/>
        <item x="348"/>
        <item x="90"/>
        <item x="126"/>
        <item x="112"/>
        <item x="152"/>
        <item x="355"/>
        <item x="153"/>
        <item x="119"/>
        <item x="247"/>
        <item x="91"/>
        <item x="248"/>
        <item x="84"/>
        <item x="356"/>
        <item x="349"/>
        <item x="350"/>
        <item x="357"/>
        <item x="339"/>
        <item x="120"/>
        <item x="358"/>
        <item x="92"/>
        <item x="113"/>
        <item x="138"/>
        <item x="351"/>
        <item x="221"/>
        <item x="154"/>
        <item x="139"/>
        <item x="205"/>
        <item x="58"/>
        <item x="249"/>
        <item x="218"/>
        <item x="127"/>
        <item x="121"/>
        <item x="359"/>
        <item x="352"/>
        <item x="353"/>
        <item x="250"/>
        <item x="184"/>
        <item x="251"/>
        <item x="252"/>
        <item x="140"/>
        <item x="103"/>
        <item x="360"/>
        <item x="272"/>
        <item x="253"/>
        <item x="254"/>
        <item x="206"/>
        <item x="255"/>
        <item x="156"/>
        <item x="256"/>
        <item x="59"/>
        <item x="361"/>
        <item x="257"/>
        <item x="258"/>
        <item x="259"/>
        <item x="260"/>
        <item x="93"/>
        <item x="273"/>
        <item x="283"/>
        <item x="284"/>
        <item x="274"/>
        <item x="261"/>
        <item x="1"/>
        <item x="275"/>
        <item x="262"/>
        <item x="276"/>
        <item x="263"/>
        <item x="277"/>
        <item x="264"/>
        <item x="362"/>
        <item t="default"/>
      </items>
    </pivotField>
    <pivotField showAll="0" defaultSubtotal="0">
      <items count="14">
        <item h="1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4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Сумма по полю Суммарная выручка" fld="7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EC42C9-91AE-4445-A996-F1BD84F6A36D}" name="Таблица8" displayName="Таблица8" ref="A1:E74" totalsRowShown="0">
  <autoFilter ref="A1:E74" xr:uid="{A06797AD-B0F6-4EAA-8F34-E56EBB9A990C}"/>
  <tableColumns count="5">
    <tableColumn id="1" xr3:uid="{7C70FC11-113D-46EF-977B-9E47CEFF4317}" name="Временная шкала" dataDxfId="4"/>
    <tableColumn id="2" xr3:uid="{05415338-98DA-4C1F-95CE-67CD8623AB32}" name="Значения"/>
    <tableColumn id="3" xr3:uid="{E90E24E0-2F11-4236-8CED-E1CF74A62CF3}" name="Прогноз" dataDxfId="3">
      <calculatedColumnFormula>_xlfn.FORECAST.ETS(A2,$B$2:$B$46,$A$2:$A$46,12,1)</calculatedColumnFormula>
    </tableColumn>
    <tableColumn id="4" xr3:uid="{AF7CE433-B8F7-4417-9552-A18A1708185A}" name="Привязка низкой вероятности" dataDxfId="2">
      <calculatedColumnFormula>C2-_xlfn.FORECAST.ETS.CONFINT(A2,$B$2:$B$46,$A$2:$A$46,0.95,12,1)</calculatedColumnFormula>
    </tableColumn>
    <tableColumn id="5" xr3:uid="{43B2646F-DDFD-4F8D-A7FE-C2C386425E4F}" name="Привязка высокой вероятности" dataDxfId="1">
      <calculatedColumnFormula>C2+_xlfn.FORECAST.ETS.CONFINT(A2,$B$2:$B$46,$A$2:$A$46,0.95,12,1)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AEED4B-013F-4817-9ED1-C283EA21958F}" name="Таблица9" displayName="Таблица9" ref="G1:H8" totalsRowShown="0">
  <autoFilter ref="G1:H8" xr:uid="{AE465E76-4BB0-43C2-B093-1E1C7BAC1B48}"/>
  <tableColumns count="2">
    <tableColumn id="1" xr3:uid="{472B34E2-68F7-4AFB-ACE8-BD0A7429B87C}" name="Статистика"/>
    <tableColumn id="2" xr3:uid="{2EC3793A-0218-4059-AE77-8137A4A77D73}" name="Значение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4E4E8"/>
    <outlinePr summaryBelow="0" summaryRight="0"/>
  </sheetPr>
  <dimension ref="A1:Q1000"/>
  <sheetViews>
    <sheetView workbookViewId="0">
      <pane ySplit="1" topLeftCell="A2" activePane="bottomLeft" state="frozen"/>
      <selection pane="bottomLeft"/>
    </sheetView>
  </sheetViews>
  <sheetFormatPr defaultColWidth="12.5703125" defaultRowHeight="15" customHeight="1" x14ac:dyDescent="0.2"/>
  <cols>
    <col min="1" max="1" width="11" bestFit="1" customWidth="1"/>
    <col min="2" max="2" width="10.5703125" bestFit="1" customWidth="1"/>
    <col min="3" max="3" width="10.140625" bestFit="1" customWidth="1"/>
    <col min="4" max="4" width="15.7109375" bestFit="1" customWidth="1"/>
    <col min="5" max="5" width="14.85546875" bestFit="1" customWidth="1"/>
    <col min="6" max="6" width="20.42578125" bestFit="1" customWidth="1"/>
    <col min="7" max="7" width="11" customWidth="1"/>
    <col min="8" max="8" width="20.5703125" bestFit="1" customWidth="1"/>
    <col min="9" max="26" width="11" customWidth="1"/>
  </cols>
  <sheetData>
    <row r="1" spans="1:17" ht="19.5" customHeight="1" thickBot="1" x14ac:dyDescent="0.25">
      <c r="A1" s="14" t="s">
        <v>0</v>
      </c>
      <c r="B1" s="14" t="s">
        <v>1</v>
      </c>
      <c r="C1" s="15" t="s">
        <v>2</v>
      </c>
      <c r="D1" s="14" t="s">
        <v>3</v>
      </c>
      <c r="E1" s="16" t="s">
        <v>4</v>
      </c>
      <c r="F1" s="17" t="s">
        <v>14</v>
      </c>
      <c r="G1" s="17" t="s">
        <v>68</v>
      </c>
      <c r="H1" s="22" t="s">
        <v>13</v>
      </c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2">
      <c r="A2" s="2">
        <v>2071647279</v>
      </c>
      <c r="B2" s="2">
        <v>2</v>
      </c>
      <c r="C2" s="68">
        <v>44566</v>
      </c>
      <c r="D2" s="2">
        <v>14</v>
      </c>
      <c r="E2" s="4">
        <v>3545</v>
      </c>
      <c r="F2" s="5" t="str">
        <f>VLOOKUP(B2,cat!A:B,2,0)</f>
        <v>лыжи</v>
      </c>
      <c r="G2" s="5">
        <f>IF(AND(F2='Задание 1.2'!$B$7,E2&lt;800),1,0)</f>
        <v>0</v>
      </c>
      <c r="H2" s="56">
        <f>D2*E2</f>
        <v>49630</v>
      </c>
      <c r="I2" s="5"/>
      <c r="J2" s="5"/>
      <c r="K2" s="5"/>
      <c r="L2" s="5"/>
      <c r="M2" s="5"/>
      <c r="N2" s="5"/>
      <c r="O2" s="5"/>
      <c r="P2" s="5"/>
      <c r="Q2" s="5"/>
    </row>
    <row r="3" spans="1:17" ht="15.75" customHeight="1" x14ac:dyDescent="0.2">
      <c r="A3" s="2">
        <v>2071647279</v>
      </c>
      <c r="B3" s="2">
        <v>2</v>
      </c>
      <c r="C3" s="68">
        <v>44595</v>
      </c>
      <c r="D3" s="2">
        <v>46</v>
      </c>
      <c r="E3" s="4">
        <v>3545</v>
      </c>
      <c r="F3" s="5" t="str">
        <f>VLOOKUP(B3,cat!A:B,2,0)</f>
        <v>лыжи</v>
      </c>
      <c r="G3" s="5">
        <f>IF(AND(F3='Задание 1.2'!$B$7,E3&lt;800),1,0)</f>
        <v>0</v>
      </c>
      <c r="H3" s="56">
        <f t="shared" ref="H3:H66" si="0">D3*E3</f>
        <v>163070</v>
      </c>
      <c r="I3" s="5"/>
      <c r="J3" s="5"/>
      <c r="K3" s="5"/>
      <c r="L3" s="5"/>
      <c r="M3" s="5"/>
      <c r="N3" s="5"/>
      <c r="O3" s="5"/>
      <c r="P3" s="5"/>
      <c r="Q3" s="5"/>
    </row>
    <row r="4" spans="1:17" ht="15.75" customHeight="1" x14ac:dyDescent="0.2">
      <c r="A4" s="2">
        <v>1604938111</v>
      </c>
      <c r="B4" s="2">
        <v>1</v>
      </c>
      <c r="C4" s="68">
        <v>44597</v>
      </c>
      <c r="D4" s="2">
        <v>7</v>
      </c>
      <c r="E4" s="4">
        <v>2539</v>
      </c>
      <c r="F4" s="5" t="str">
        <f>VLOOKUP(B4,cat!A:B,2,0)</f>
        <v>сноуборд</v>
      </c>
      <c r="G4" s="5">
        <f>IF(AND(F4='Задание 1.2'!$B$7,E4&lt;800),1,0)</f>
        <v>0</v>
      </c>
      <c r="H4" s="56">
        <f t="shared" si="0"/>
        <v>17773</v>
      </c>
      <c r="I4" s="5"/>
      <c r="J4" s="5"/>
      <c r="K4" s="5"/>
      <c r="L4" s="5"/>
      <c r="M4" s="5"/>
      <c r="N4" s="5"/>
      <c r="O4" s="5"/>
      <c r="P4" s="5"/>
      <c r="Q4" s="5"/>
    </row>
    <row r="5" spans="1:17" ht="15.75" customHeight="1" x14ac:dyDescent="0.2">
      <c r="A5" s="2">
        <v>1604938111</v>
      </c>
      <c r="B5" s="2">
        <v>1</v>
      </c>
      <c r="C5" s="68">
        <v>44596</v>
      </c>
      <c r="D5" s="2">
        <v>8</v>
      </c>
      <c r="E5" s="4">
        <v>2539</v>
      </c>
      <c r="F5" s="5" t="str">
        <f>VLOOKUP(B5,cat!A:B,2,0)</f>
        <v>сноуборд</v>
      </c>
      <c r="G5" s="5">
        <f>IF(AND(F5='Задание 1.2'!$B$7,E5&lt;800),1,0)</f>
        <v>0</v>
      </c>
      <c r="H5" s="56">
        <f t="shared" si="0"/>
        <v>20312</v>
      </c>
      <c r="I5" s="5"/>
      <c r="J5" s="5"/>
      <c r="K5" s="5"/>
      <c r="L5" s="5"/>
      <c r="M5" s="5"/>
      <c r="N5" s="5"/>
      <c r="O5" s="5"/>
      <c r="P5" s="5"/>
      <c r="Q5" s="5"/>
    </row>
    <row r="6" spans="1:17" ht="15.75" customHeight="1" x14ac:dyDescent="0.2">
      <c r="A6" s="2">
        <v>1604938111</v>
      </c>
      <c r="B6" s="2">
        <v>1</v>
      </c>
      <c r="C6" s="68">
        <v>44595</v>
      </c>
      <c r="D6" s="2">
        <v>12</v>
      </c>
      <c r="E6" s="4">
        <v>2539</v>
      </c>
      <c r="F6" s="5" t="str">
        <f>VLOOKUP(B6,cat!A:B,2,0)</f>
        <v>сноуборд</v>
      </c>
      <c r="G6" s="5">
        <f>IF(AND(F6='Задание 1.2'!$B$7,E6&lt;800),1,0)</f>
        <v>0</v>
      </c>
      <c r="H6" s="56">
        <f t="shared" si="0"/>
        <v>30468</v>
      </c>
      <c r="I6" s="5"/>
      <c r="J6" s="5"/>
      <c r="K6" s="5"/>
      <c r="L6" s="5"/>
      <c r="M6" s="5"/>
      <c r="N6" s="5"/>
      <c r="O6" s="5"/>
      <c r="P6" s="5"/>
      <c r="Q6" s="5"/>
    </row>
    <row r="7" spans="1:17" ht="15.75" customHeight="1" thickBot="1" x14ac:dyDescent="0.25">
      <c r="A7" s="2">
        <v>1604938111</v>
      </c>
      <c r="B7" s="2">
        <v>1</v>
      </c>
      <c r="C7" s="68">
        <v>44600</v>
      </c>
      <c r="D7" s="2">
        <v>13</v>
      </c>
      <c r="E7" s="4">
        <v>2539</v>
      </c>
      <c r="F7" s="5" t="str">
        <f>VLOOKUP(B7,cat!A:B,2,0)</f>
        <v>сноуборд</v>
      </c>
      <c r="G7" s="5">
        <f>IF(AND(F7='Задание 1.2'!$B$7,E7&lt;800),1,0)</f>
        <v>0</v>
      </c>
      <c r="H7" s="56">
        <f t="shared" si="0"/>
        <v>33007</v>
      </c>
      <c r="I7" s="24"/>
      <c r="J7" s="5"/>
      <c r="K7" s="5"/>
      <c r="L7" s="5"/>
      <c r="M7" s="5"/>
      <c r="N7" s="5"/>
      <c r="O7" s="5"/>
      <c r="P7" s="5"/>
      <c r="Q7" s="5"/>
    </row>
    <row r="8" spans="1:17" ht="15.75" customHeight="1" x14ac:dyDescent="0.2">
      <c r="A8" s="2">
        <v>1604938111</v>
      </c>
      <c r="B8" s="2">
        <v>1</v>
      </c>
      <c r="C8" s="68">
        <v>44599</v>
      </c>
      <c r="D8" s="2">
        <v>19</v>
      </c>
      <c r="E8" s="4">
        <v>2539</v>
      </c>
      <c r="F8" s="5" t="str">
        <f>VLOOKUP(B8,cat!A:B,2,0)</f>
        <v>сноуборд</v>
      </c>
      <c r="G8" s="5">
        <f>IF(AND(F8='Задание 1.2'!$B$7,E8&lt;800),1,0)</f>
        <v>0</v>
      </c>
      <c r="H8" s="56">
        <f t="shared" si="0"/>
        <v>48241</v>
      </c>
      <c r="I8" s="5"/>
      <c r="J8" s="5"/>
      <c r="K8" s="5"/>
      <c r="L8" s="5"/>
      <c r="M8" s="5"/>
      <c r="N8" s="5"/>
      <c r="O8" s="5"/>
      <c r="P8" s="5"/>
      <c r="Q8" s="5"/>
    </row>
    <row r="9" spans="1:17" ht="15.75" customHeight="1" x14ac:dyDescent="0.2">
      <c r="A9" s="2">
        <v>1604938111</v>
      </c>
      <c r="B9" s="2">
        <v>1</v>
      </c>
      <c r="C9" s="68">
        <v>44604</v>
      </c>
      <c r="D9" s="2">
        <v>19</v>
      </c>
      <c r="E9" s="4">
        <v>2539</v>
      </c>
      <c r="F9" s="5" t="str">
        <f>VLOOKUP(B9,cat!A:B,2,0)</f>
        <v>сноуборд</v>
      </c>
      <c r="G9" s="5">
        <f>IF(AND(F9='Задание 1.2'!$B$7,E9&lt;800),1,0)</f>
        <v>0</v>
      </c>
      <c r="H9" s="56">
        <f t="shared" si="0"/>
        <v>48241</v>
      </c>
      <c r="I9" s="5"/>
      <c r="J9" s="5"/>
      <c r="K9" s="5"/>
      <c r="L9" s="5"/>
      <c r="M9" s="5"/>
      <c r="N9" s="5"/>
      <c r="O9" s="5"/>
      <c r="P9" s="5"/>
      <c r="Q9" s="5"/>
    </row>
    <row r="10" spans="1:17" ht="15.75" customHeight="1" x14ac:dyDescent="0.2">
      <c r="A10" s="2">
        <v>1604938111</v>
      </c>
      <c r="B10" s="2">
        <v>1</v>
      </c>
      <c r="C10" s="68">
        <v>44605</v>
      </c>
      <c r="D10" s="2">
        <v>21</v>
      </c>
      <c r="E10" s="4">
        <v>2539</v>
      </c>
      <c r="F10" s="5" t="str">
        <f>VLOOKUP(B10,cat!A:B,2,0)</f>
        <v>сноуборд</v>
      </c>
      <c r="G10" s="5">
        <f>IF(AND(F10='Задание 1.2'!$B$7,E10&lt;800),1,0)</f>
        <v>0</v>
      </c>
      <c r="H10" s="56">
        <f t="shared" si="0"/>
        <v>53319</v>
      </c>
      <c r="I10" s="23"/>
      <c r="J10" s="5"/>
      <c r="K10" s="5"/>
      <c r="L10" s="5"/>
      <c r="M10" s="5"/>
      <c r="N10" s="5"/>
      <c r="O10" s="5"/>
      <c r="P10" s="5"/>
      <c r="Q10" s="5"/>
    </row>
    <row r="11" spans="1:17" ht="15.75" customHeight="1" x14ac:dyDescent="0.2">
      <c r="A11" s="2">
        <v>1604938111</v>
      </c>
      <c r="B11" s="2">
        <v>1</v>
      </c>
      <c r="C11" s="68">
        <v>44606</v>
      </c>
      <c r="D11" s="2">
        <v>17</v>
      </c>
      <c r="E11" s="4">
        <v>2380</v>
      </c>
      <c r="F11" s="5" t="str">
        <f>VLOOKUP(B11,cat!A:B,2,0)</f>
        <v>сноуборд</v>
      </c>
      <c r="G11" s="5">
        <f>IF(AND(F11='Задание 1.2'!$B$7,E11&lt;800),1,0)</f>
        <v>0</v>
      </c>
      <c r="H11" s="56">
        <f t="shared" si="0"/>
        <v>40460</v>
      </c>
      <c r="I11" s="5"/>
      <c r="J11" s="5"/>
      <c r="K11" s="5"/>
      <c r="L11" s="5"/>
      <c r="M11" s="5"/>
      <c r="N11" s="5"/>
      <c r="O11" s="5"/>
      <c r="P11" s="5"/>
      <c r="Q11" s="5"/>
    </row>
    <row r="12" spans="1:17" ht="15.75" customHeight="1" x14ac:dyDescent="0.2">
      <c r="A12" s="2">
        <v>3007926639</v>
      </c>
      <c r="B12" s="2">
        <v>1</v>
      </c>
      <c r="C12" s="68">
        <v>44597</v>
      </c>
      <c r="D12" s="2">
        <v>14</v>
      </c>
      <c r="E12" s="4">
        <v>2321</v>
      </c>
      <c r="F12" s="5" t="str">
        <f>VLOOKUP(B12,cat!A:B,2,0)</f>
        <v>сноуборд</v>
      </c>
      <c r="G12" s="5">
        <f>IF(AND(F12='Задание 1.2'!$B$7,E12&lt;800),1,0)</f>
        <v>0</v>
      </c>
      <c r="H12" s="56">
        <f t="shared" si="0"/>
        <v>32494</v>
      </c>
      <c r="I12" s="5"/>
      <c r="J12" s="5"/>
      <c r="K12" s="5"/>
      <c r="L12" s="5"/>
      <c r="M12" s="5"/>
      <c r="N12" s="5"/>
      <c r="O12" s="5"/>
      <c r="P12" s="5"/>
      <c r="Q12" s="5"/>
    </row>
    <row r="13" spans="1:17" ht="15.75" customHeight="1" x14ac:dyDescent="0.2">
      <c r="A13" s="2">
        <v>3007926639</v>
      </c>
      <c r="B13" s="2">
        <v>1</v>
      </c>
      <c r="C13" s="68">
        <v>44596</v>
      </c>
      <c r="D13" s="2">
        <v>18</v>
      </c>
      <c r="E13" s="4">
        <v>2321</v>
      </c>
      <c r="F13" s="5" t="str">
        <f>VLOOKUP(B13,cat!A:B,2,0)</f>
        <v>сноуборд</v>
      </c>
      <c r="G13" s="5">
        <f>IF(AND(F13='Задание 1.2'!$B$7,E13&lt;800),1,0)</f>
        <v>0</v>
      </c>
      <c r="H13" s="56">
        <f t="shared" si="0"/>
        <v>41778</v>
      </c>
      <c r="I13" s="5"/>
      <c r="J13" s="5"/>
      <c r="K13" s="5"/>
      <c r="L13" s="5"/>
      <c r="M13" s="5"/>
      <c r="N13" s="5"/>
      <c r="O13" s="5"/>
      <c r="P13" s="5"/>
      <c r="Q13" s="5"/>
    </row>
    <row r="14" spans="1:17" ht="15.75" customHeight="1" x14ac:dyDescent="0.2">
      <c r="A14" s="2">
        <v>3007926639</v>
      </c>
      <c r="B14" s="2">
        <v>1</v>
      </c>
      <c r="C14" s="68">
        <v>44598</v>
      </c>
      <c r="D14" s="2">
        <v>22</v>
      </c>
      <c r="E14" s="4">
        <v>2321</v>
      </c>
      <c r="F14" s="5" t="str">
        <f>VLOOKUP(B14,cat!A:B,2,0)</f>
        <v>сноуборд</v>
      </c>
      <c r="G14" s="5">
        <f>IF(AND(F14='Задание 1.2'!$B$7,E14&lt;800),1,0)</f>
        <v>0</v>
      </c>
      <c r="H14" s="56">
        <f t="shared" si="0"/>
        <v>51062</v>
      </c>
      <c r="I14" s="5"/>
      <c r="J14" s="5"/>
      <c r="K14" s="5"/>
      <c r="L14" s="5"/>
      <c r="M14" s="5"/>
      <c r="N14" s="5"/>
      <c r="O14" s="5"/>
      <c r="P14" s="5"/>
      <c r="Q14" s="5"/>
    </row>
    <row r="15" spans="1:17" ht="15.75" customHeight="1" x14ac:dyDescent="0.2">
      <c r="A15" s="2">
        <v>3007926639</v>
      </c>
      <c r="B15" s="2">
        <v>1</v>
      </c>
      <c r="C15" s="68">
        <v>44595</v>
      </c>
      <c r="D15" s="2">
        <v>31</v>
      </c>
      <c r="E15" s="4">
        <v>2321</v>
      </c>
      <c r="F15" s="5" t="str">
        <f>VLOOKUP(B15,cat!A:B,2,0)</f>
        <v>сноуборд</v>
      </c>
      <c r="G15" s="5">
        <f>IF(AND(F15='Задание 1.2'!$B$7,E15&lt;800),1,0)</f>
        <v>0</v>
      </c>
      <c r="H15" s="56">
        <f t="shared" si="0"/>
        <v>71951</v>
      </c>
      <c r="I15" s="5"/>
      <c r="J15" s="5"/>
      <c r="K15" s="5"/>
      <c r="L15" s="5"/>
      <c r="M15" s="5"/>
      <c r="N15" s="5"/>
      <c r="O15" s="5"/>
      <c r="P15" s="5"/>
      <c r="Q15" s="5"/>
    </row>
    <row r="16" spans="1:17" ht="15.75" customHeight="1" x14ac:dyDescent="0.2">
      <c r="A16" s="2">
        <v>4313187565</v>
      </c>
      <c r="B16" s="2">
        <v>1</v>
      </c>
      <c r="C16" s="68">
        <v>44604</v>
      </c>
      <c r="D16" s="2">
        <v>7</v>
      </c>
      <c r="E16" s="4">
        <v>2199</v>
      </c>
      <c r="F16" s="5" t="str">
        <f>VLOOKUP(B16,cat!A:B,2,0)</f>
        <v>сноуборд</v>
      </c>
      <c r="G16" s="5">
        <f>IF(AND(F16='Задание 1.2'!$B$7,E16&lt;800),1,0)</f>
        <v>0</v>
      </c>
      <c r="H16" s="56">
        <f t="shared" si="0"/>
        <v>15393</v>
      </c>
      <c r="I16" s="5"/>
      <c r="J16" s="5"/>
      <c r="K16" s="5"/>
      <c r="L16" s="5"/>
      <c r="M16" s="5"/>
      <c r="N16" s="5"/>
      <c r="O16" s="5"/>
      <c r="P16" s="5"/>
      <c r="Q16" s="5"/>
    </row>
    <row r="17" spans="1:17" ht="15.75" customHeight="1" x14ac:dyDescent="0.2">
      <c r="A17" s="2">
        <v>4313187565</v>
      </c>
      <c r="B17" s="2">
        <v>1</v>
      </c>
      <c r="C17" s="68">
        <v>44605</v>
      </c>
      <c r="D17" s="2">
        <v>15</v>
      </c>
      <c r="E17" s="4">
        <v>2199</v>
      </c>
      <c r="F17" s="5" t="str">
        <f>VLOOKUP(B17,cat!A:B,2,0)</f>
        <v>сноуборд</v>
      </c>
      <c r="G17" s="5">
        <f>IF(AND(F17='Задание 1.2'!$B$7,E17&lt;800),1,0)</f>
        <v>0</v>
      </c>
      <c r="H17" s="56">
        <f t="shared" si="0"/>
        <v>32985</v>
      </c>
      <c r="I17" s="5"/>
      <c r="J17" s="5"/>
      <c r="K17" s="5"/>
      <c r="L17" s="5"/>
      <c r="M17" s="5"/>
      <c r="N17" s="5"/>
      <c r="O17" s="5"/>
      <c r="P17" s="5"/>
      <c r="Q17" s="5"/>
    </row>
    <row r="18" spans="1:17" ht="15.75" customHeight="1" x14ac:dyDescent="0.2">
      <c r="A18" s="2">
        <v>3007926639</v>
      </c>
      <c r="B18" s="2">
        <v>1</v>
      </c>
      <c r="C18" s="68">
        <v>44562</v>
      </c>
      <c r="D18" s="2">
        <v>0</v>
      </c>
      <c r="E18" s="4">
        <v>2159</v>
      </c>
      <c r="F18" s="5" t="str">
        <f>VLOOKUP(B18,cat!A:B,2,0)</f>
        <v>сноуборд</v>
      </c>
      <c r="G18" s="5">
        <f>IF(AND(F18='Задание 1.2'!$B$7,E18&lt;800),1,0)</f>
        <v>0</v>
      </c>
      <c r="H18" s="56">
        <f t="shared" si="0"/>
        <v>0</v>
      </c>
      <c r="I18" s="5"/>
      <c r="J18" s="5"/>
      <c r="K18" s="5"/>
      <c r="L18" s="5"/>
      <c r="M18" s="5"/>
      <c r="N18" s="5"/>
      <c r="O18" s="5"/>
      <c r="P18" s="5"/>
      <c r="Q18" s="5"/>
    </row>
    <row r="19" spans="1:17" ht="15.75" customHeight="1" x14ac:dyDescent="0.2">
      <c r="A19" s="2">
        <v>3007926639</v>
      </c>
      <c r="B19" s="2">
        <v>1</v>
      </c>
      <c r="C19" s="68">
        <v>44565</v>
      </c>
      <c r="D19" s="2">
        <v>5</v>
      </c>
      <c r="E19" s="4">
        <v>2159</v>
      </c>
      <c r="F19" s="5" t="str">
        <f>VLOOKUP(B19,cat!A:B,2,0)</f>
        <v>сноуборд</v>
      </c>
      <c r="G19" s="5">
        <f>IF(AND(F19='Задание 1.2'!$B$7,E19&lt;800),1,0)</f>
        <v>0</v>
      </c>
      <c r="H19" s="56">
        <f t="shared" si="0"/>
        <v>10795</v>
      </c>
      <c r="I19" s="5"/>
      <c r="J19" s="5"/>
      <c r="K19" s="5"/>
      <c r="L19" s="5"/>
      <c r="M19" s="5"/>
      <c r="N19" s="5"/>
      <c r="O19" s="5"/>
      <c r="P19" s="5"/>
      <c r="Q19" s="5"/>
    </row>
    <row r="20" spans="1:17" ht="15.75" customHeight="1" x14ac:dyDescent="0.2">
      <c r="A20" s="2">
        <v>3007926639</v>
      </c>
      <c r="B20" s="2">
        <v>1</v>
      </c>
      <c r="C20" s="68">
        <v>44567</v>
      </c>
      <c r="D20" s="2">
        <v>9</v>
      </c>
      <c r="E20" s="4">
        <v>2159</v>
      </c>
      <c r="F20" s="5" t="str">
        <f>VLOOKUP(B20,cat!A:B,2,0)</f>
        <v>сноуборд</v>
      </c>
      <c r="G20" s="5">
        <f>IF(AND(F20='Задание 1.2'!$B$7,E20&lt;800),1,0)</f>
        <v>0</v>
      </c>
      <c r="H20" s="56">
        <f t="shared" si="0"/>
        <v>19431</v>
      </c>
      <c r="I20" s="5"/>
      <c r="J20" s="5"/>
      <c r="K20" s="5"/>
      <c r="L20" s="5"/>
      <c r="M20" s="5"/>
      <c r="N20" s="5"/>
      <c r="O20" s="5"/>
      <c r="P20" s="5"/>
      <c r="Q20" s="5"/>
    </row>
    <row r="21" spans="1:17" ht="15.75" customHeight="1" x14ac:dyDescent="0.2">
      <c r="A21" s="2">
        <v>3007926639</v>
      </c>
      <c r="B21" s="2">
        <v>1</v>
      </c>
      <c r="C21" s="68">
        <v>44564</v>
      </c>
      <c r="D21" s="2">
        <v>11</v>
      </c>
      <c r="E21" s="4">
        <v>2159</v>
      </c>
      <c r="F21" s="5" t="str">
        <f>VLOOKUP(B21,cat!A:B,2,0)</f>
        <v>сноуборд</v>
      </c>
      <c r="G21" s="5">
        <f>IF(AND(F21='Задание 1.2'!$B$7,E21&lt;800),1,0)</f>
        <v>0</v>
      </c>
      <c r="H21" s="56">
        <f t="shared" si="0"/>
        <v>23749</v>
      </c>
      <c r="I21" s="5"/>
      <c r="J21" s="5"/>
      <c r="K21" s="5"/>
      <c r="L21" s="5"/>
      <c r="M21" s="5"/>
      <c r="N21" s="5"/>
      <c r="O21" s="5"/>
      <c r="P21" s="5"/>
      <c r="Q21" s="5"/>
    </row>
    <row r="22" spans="1:17" ht="15.75" customHeight="1" x14ac:dyDescent="0.2">
      <c r="A22" s="2">
        <v>3007926639</v>
      </c>
      <c r="B22" s="2">
        <v>1</v>
      </c>
      <c r="C22" s="68">
        <v>44566</v>
      </c>
      <c r="D22" s="2">
        <v>11</v>
      </c>
      <c r="E22" s="4">
        <v>2159</v>
      </c>
      <c r="F22" s="5" t="str">
        <f>VLOOKUP(B22,cat!A:B,2,0)</f>
        <v>сноуборд</v>
      </c>
      <c r="G22" s="5">
        <f>IF(AND(F22='Задание 1.2'!$B$7,E22&lt;800),1,0)</f>
        <v>0</v>
      </c>
      <c r="H22" s="56">
        <f t="shared" si="0"/>
        <v>23749</v>
      </c>
      <c r="I22" s="5"/>
      <c r="J22" s="5"/>
      <c r="K22" s="5"/>
      <c r="L22" s="5"/>
      <c r="M22" s="5"/>
      <c r="N22" s="5"/>
      <c r="O22" s="5"/>
      <c r="P22" s="5"/>
      <c r="Q22" s="5"/>
    </row>
    <row r="23" spans="1:17" ht="15.75" customHeight="1" x14ac:dyDescent="0.2">
      <c r="A23" s="2">
        <v>3007926639</v>
      </c>
      <c r="B23" s="2">
        <v>1</v>
      </c>
      <c r="C23" s="68">
        <v>44563</v>
      </c>
      <c r="D23" s="2">
        <v>14</v>
      </c>
      <c r="E23" s="4">
        <v>2159</v>
      </c>
      <c r="F23" s="5" t="str">
        <f>VLOOKUP(B23,cat!A:B,2,0)</f>
        <v>сноуборд</v>
      </c>
      <c r="G23" s="5">
        <f>IF(AND(F23='Задание 1.2'!$B$7,E23&lt;800),1,0)</f>
        <v>0</v>
      </c>
      <c r="H23" s="56">
        <f t="shared" si="0"/>
        <v>30226</v>
      </c>
      <c r="I23" s="5"/>
      <c r="J23" s="5"/>
      <c r="K23" s="5"/>
      <c r="L23" s="5"/>
      <c r="M23" s="5"/>
      <c r="N23" s="5"/>
      <c r="O23" s="5"/>
      <c r="P23" s="5"/>
      <c r="Q23" s="5"/>
    </row>
    <row r="24" spans="1:17" ht="15.75" customHeight="1" x14ac:dyDescent="0.2">
      <c r="A24" s="2">
        <v>3007926639</v>
      </c>
      <c r="B24" s="2">
        <v>1</v>
      </c>
      <c r="C24" s="68">
        <v>44604</v>
      </c>
      <c r="D24" s="2">
        <v>18</v>
      </c>
      <c r="E24" s="4">
        <v>2159</v>
      </c>
      <c r="F24" s="5" t="str">
        <f>VLOOKUP(B24,cat!A:B,2,0)</f>
        <v>сноуборд</v>
      </c>
      <c r="G24" s="5">
        <f>IF(AND(F24='Задание 1.2'!$B$7,E24&lt;800),1,0)</f>
        <v>0</v>
      </c>
      <c r="H24" s="56">
        <f t="shared" si="0"/>
        <v>38862</v>
      </c>
      <c r="I24" s="5"/>
      <c r="J24" s="5"/>
      <c r="K24" s="5"/>
      <c r="L24" s="5"/>
      <c r="M24" s="5"/>
      <c r="N24" s="5"/>
      <c r="O24" s="5"/>
      <c r="P24" s="5"/>
      <c r="Q24" s="5"/>
    </row>
    <row r="25" spans="1:17" ht="15.75" customHeight="1" x14ac:dyDescent="0.2">
      <c r="A25" s="2">
        <v>3007926639</v>
      </c>
      <c r="B25" s="2">
        <v>1</v>
      </c>
      <c r="C25" s="68">
        <v>44606</v>
      </c>
      <c r="D25" s="2">
        <v>18</v>
      </c>
      <c r="E25" s="4">
        <v>2159</v>
      </c>
      <c r="F25" s="5" t="str">
        <f>VLOOKUP(B25,cat!A:B,2,0)</f>
        <v>сноуборд</v>
      </c>
      <c r="G25" s="5">
        <f>IF(AND(F25='Задание 1.2'!$B$7,E25&lt;800),1,0)</f>
        <v>0</v>
      </c>
      <c r="H25" s="56">
        <f t="shared" si="0"/>
        <v>38862</v>
      </c>
      <c r="I25" s="5"/>
      <c r="J25" s="5"/>
      <c r="K25" s="5"/>
      <c r="L25" s="5"/>
      <c r="M25" s="5"/>
      <c r="N25" s="5"/>
      <c r="O25" s="5"/>
      <c r="P25" s="5"/>
      <c r="Q25" s="5"/>
    </row>
    <row r="26" spans="1:17" ht="15.75" customHeight="1" x14ac:dyDescent="0.2">
      <c r="A26" s="2">
        <v>3007926639</v>
      </c>
      <c r="B26" s="2">
        <v>1</v>
      </c>
      <c r="C26" s="68">
        <v>44605</v>
      </c>
      <c r="D26" s="2">
        <v>38</v>
      </c>
      <c r="E26" s="4">
        <v>2159</v>
      </c>
      <c r="F26" s="5" t="str">
        <f>VLOOKUP(B26,cat!A:B,2,0)</f>
        <v>сноуборд</v>
      </c>
      <c r="G26" s="5">
        <f>IF(AND(F26='Задание 1.2'!$B$7,E26&lt;800),1,0)</f>
        <v>0</v>
      </c>
      <c r="H26" s="56">
        <f t="shared" si="0"/>
        <v>82042</v>
      </c>
      <c r="I26" s="5"/>
      <c r="J26" s="5"/>
      <c r="K26" s="5"/>
      <c r="L26" s="5"/>
      <c r="M26" s="5"/>
      <c r="N26" s="5"/>
      <c r="O26" s="5"/>
      <c r="P26" s="5"/>
      <c r="Q26" s="5"/>
    </row>
    <row r="27" spans="1:17" ht="15.75" customHeight="1" x14ac:dyDescent="0.2">
      <c r="A27" s="2">
        <v>1604938111</v>
      </c>
      <c r="B27" s="2">
        <v>1</v>
      </c>
      <c r="C27" s="68">
        <v>44562</v>
      </c>
      <c r="D27" s="2">
        <v>1</v>
      </c>
      <c r="E27" s="4">
        <v>2117</v>
      </c>
      <c r="F27" s="5" t="str">
        <f>VLOOKUP(B27,cat!A:B,2,0)</f>
        <v>сноуборд</v>
      </c>
      <c r="G27" s="5">
        <f>IF(AND(F27='Задание 1.2'!$B$7,E27&lt;800),1,0)</f>
        <v>0</v>
      </c>
      <c r="H27" s="56">
        <f t="shared" si="0"/>
        <v>2117</v>
      </c>
      <c r="I27" s="5"/>
      <c r="J27" s="5"/>
      <c r="K27" s="5"/>
      <c r="L27" s="5"/>
      <c r="M27" s="5"/>
      <c r="N27" s="5"/>
      <c r="O27" s="5"/>
      <c r="P27" s="5"/>
      <c r="Q27" s="5"/>
    </row>
    <row r="28" spans="1:17" ht="15.75" customHeight="1" x14ac:dyDescent="0.2">
      <c r="A28" s="2">
        <v>1604938111</v>
      </c>
      <c r="B28" s="2">
        <v>1</v>
      </c>
      <c r="C28" s="68">
        <v>44563</v>
      </c>
      <c r="D28" s="2">
        <v>4</v>
      </c>
      <c r="E28" s="4">
        <v>2117</v>
      </c>
      <c r="F28" s="5" t="str">
        <f>VLOOKUP(B28,cat!A:B,2,0)</f>
        <v>сноуборд</v>
      </c>
      <c r="G28" s="5">
        <f>IF(AND(F28='Задание 1.2'!$B$7,E28&lt;800),1,0)</f>
        <v>0</v>
      </c>
      <c r="H28" s="56">
        <f t="shared" si="0"/>
        <v>8468</v>
      </c>
      <c r="I28" s="5"/>
      <c r="J28" s="5"/>
      <c r="K28" s="5"/>
      <c r="L28" s="5"/>
      <c r="M28" s="5"/>
      <c r="N28" s="5"/>
      <c r="O28" s="5"/>
      <c r="P28" s="5"/>
      <c r="Q28" s="5"/>
    </row>
    <row r="29" spans="1:17" ht="15.75" customHeight="1" x14ac:dyDescent="0.2">
      <c r="A29" s="2">
        <v>1604938111</v>
      </c>
      <c r="B29" s="2">
        <v>1</v>
      </c>
      <c r="C29" s="68">
        <v>44565</v>
      </c>
      <c r="D29" s="2">
        <v>6</v>
      </c>
      <c r="E29" s="4">
        <v>2117</v>
      </c>
      <c r="F29" s="5" t="str">
        <f>VLOOKUP(B29,cat!A:B,2,0)</f>
        <v>сноуборд</v>
      </c>
      <c r="G29" s="5">
        <f>IF(AND(F29='Задание 1.2'!$B$7,E29&lt;800),1,0)</f>
        <v>0</v>
      </c>
      <c r="H29" s="56">
        <f t="shared" si="0"/>
        <v>12702</v>
      </c>
      <c r="I29" s="5"/>
      <c r="J29" s="5"/>
      <c r="K29" s="5"/>
      <c r="L29" s="5"/>
      <c r="M29" s="5"/>
      <c r="N29" s="5"/>
      <c r="O29" s="5"/>
      <c r="P29" s="5"/>
      <c r="Q29" s="5"/>
    </row>
    <row r="30" spans="1:17" ht="15.75" customHeight="1" x14ac:dyDescent="0.2">
      <c r="A30" s="2">
        <v>1604938111</v>
      </c>
      <c r="B30" s="2">
        <v>1</v>
      </c>
      <c r="C30" s="68">
        <v>44564</v>
      </c>
      <c r="D30" s="2">
        <v>7</v>
      </c>
      <c r="E30" s="4">
        <v>2117</v>
      </c>
      <c r="F30" s="5" t="str">
        <f>VLOOKUP(B30,cat!A:B,2,0)</f>
        <v>сноуборд</v>
      </c>
      <c r="G30" s="5">
        <f>IF(AND(F30='Задание 1.2'!$B$7,E30&lt;800),1,0)</f>
        <v>0</v>
      </c>
      <c r="H30" s="56">
        <f t="shared" si="0"/>
        <v>14819</v>
      </c>
      <c r="I30" s="5"/>
      <c r="J30" s="5"/>
      <c r="K30" s="5"/>
      <c r="L30" s="5"/>
      <c r="M30" s="5"/>
      <c r="N30" s="5"/>
      <c r="O30" s="5"/>
      <c r="P30" s="5"/>
      <c r="Q30" s="5"/>
    </row>
    <row r="31" spans="1:17" ht="15.75" customHeight="1" x14ac:dyDescent="0.2">
      <c r="A31" s="2">
        <v>1604938111</v>
      </c>
      <c r="B31" s="2">
        <v>1</v>
      </c>
      <c r="C31" s="68">
        <v>44567</v>
      </c>
      <c r="D31" s="2">
        <v>8</v>
      </c>
      <c r="E31" s="4">
        <v>2117</v>
      </c>
      <c r="F31" s="5" t="str">
        <f>VLOOKUP(B31,cat!A:B,2,0)</f>
        <v>сноуборд</v>
      </c>
      <c r="G31" s="5">
        <f>IF(AND(F31='Задание 1.2'!$B$7,E31&lt;800),1,0)</f>
        <v>0</v>
      </c>
      <c r="H31" s="56">
        <f t="shared" si="0"/>
        <v>16936</v>
      </c>
      <c r="I31" s="5"/>
      <c r="J31" s="5"/>
      <c r="K31" s="5"/>
      <c r="L31" s="5"/>
      <c r="M31" s="5"/>
      <c r="N31" s="5"/>
      <c r="O31" s="5"/>
      <c r="P31" s="5"/>
      <c r="Q31" s="5"/>
    </row>
    <row r="32" spans="1:17" ht="15.75" customHeight="1" x14ac:dyDescent="0.2">
      <c r="A32" s="2">
        <v>1604938111</v>
      </c>
      <c r="B32" s="2">
        <v>1</v>
      </c>
      <c r="C32" s="68">
        <v>44566</v>
      </c>
      <c r="D32" s="2">
        <v>15</v>
      </c>
      <c r="E32" s="4">
        <v>2117</v>
      </c>
      <c r="F32" s="5" t="str">
        <f>VLOOKUP(B32,cat!A:B,2,0)</f>
        <v>сноуборд</v>
      </c>
      <c r="G32" s="5">
        <f>IF(AND(F32='Задание 1.2'!$B$7,E32&lt;800),1,0)</f>
        <v>0</v>
      </c>
      <c r="H32" s="56">
        <f t="shared" si="0"/>
        <v>31755</v>
      </c>
      <c r="I32" s="5"/>
      <c r="J32" s="5"/>
      <c r="K32" s="5"/>
      <c r="L32" s="5"/>
      <c r="M32" s="5"/>
      <c r="N32" s="5"/>
      <c r="O32" s="5"/>
      <c r="P32" s="5"/>
      <c r="Q32" s="5"/>
    </row>
    <row r="33" spans="1:17" ht="15.75" customHeight="1" x14ac:dyDescent="0.2">
      <c r="A33" s="2">
        <v>4313187565</v>
      </c>
      <c r="B33" s="2">
        <v>1</v>
      </c>
      <c r="C33" s="68">
        <v>44573</v>
      </c>
      <c r="D33" s="2">
        <v>6</v>
      </c>
      <c r="E33" s="4">
        <v>2099</v>
      </c>
      <c r="F33" s="5" t="str">
        <f>VLOOKUP(B33,cat!A:B,2,0)</f>
        <v>сноуборд</v>
      </c>
      <c r="G33" s="5">
        <f>IF(AND(F33='Задание 1.2'!$B$7,E33&lt;800),1,0)</f>
        <v>0</v>
      </c>
      <c r="H33" s="56">
        <f t="shared" si="0"/>
        <v>12594</v>
      </c>
      <c r="I33" s="5"/>
      <c r="J33" s="5"/>
      <c r="K33" s="5"/>
      <c r="L33" s="5"/>
      <c r="M33" s="5"/>
      <c r="N33" s="5"/>
      <c r="O33" s="5"/>
      <c r="P33" s="5"/>
      <c r="Q33" s="5"/>
    </row>
    <row r="34" spans="1:17" ht="15.75" customHeight="1" x14ac:dyDescent="0.2">
      <c r="A34" s="2">
        <v>4313187565</v>
      </c>
      <c r="B34" s="2">
        <v>1</v>
      </c>
      <c r="C34" s="68">
        <v>44574</v>
      </c>
      <c r="D34" s="2">
        <v>8</v>
      </c>
      <c r="E34" s="4">
        <v>2099</v>
      </c>
      <c r="F34" s="5" t="str">
        <f>VLOOKUP(B34,cat!A:B,2,0)</f>
        <v>сноуборд</v>
      </c>
      <c r="G34" s="5">
        <f>IF(AND(F34='Задание 1.2'!$B$7,E34&lt;800),1,0)</f>
        <v>0</v>
      </c>
      <c r="H34" s="56">
        <f t="shared" si="0"/>
        <v>16792</v>
      </c>
      <c r="I34" s="5"/>
      <c r="J34" s="5"/>
      <c r="K34" s="5"/>
      <c r="L34" s="5"/>
      <c r="M34" s="5"/>
      <c r="N34" s="5"/>
      <c r="O34" s="5"/>
      <c r="P34" s="5"/>
      <c r="Q34" s="5"/>
    </row>
    <row r="35" spans="1:17" ht="15.75" customHeight="1" x14ac:dyDescent="0.2">
      <c r="A35" s="2">
        <v>4313187565</v>
      </c>
      <c r="B35" s="2">
        <v>1</v>
      </c>
      <c r="C35" s="68">
        <v>44606</v>
      </c>
      <c r="D35" s="2">
        <v>8</v>
      </c>
      <c r="E35" s="4">
        <v>2099</v>
      </c>
      <c r="F35" s="5" t="str">
        <f>VLOOKUP(B35,cat!A:B,2,0)</f>
        <v>сноуборд</v>
      </c>
      <c r="G35" s="5">
        <f>IF(AND(F35='Задание 1.2'!$B$7,E35&lt;800),1,0)</f>
        <v>0</v>
      </c>
      <c r="H35" s="56">
        <f t="shared" si="0"/>
        <v>16792</v>
      </c>
      <c r="I35" s="5"/>
      <c r="J35" s="5"/>
      <c r="K35" s="5"/>
      <c r="L35" s="5"/>
      <c r="M35" s="5"/>
      <c r="N35" s="5"/>
      <c r="O35" s="5"/>
      <c r="P35" s="5"/>
      <c r="Q35" s="5"/>
    </row>
    <row r="36" spans="1:17" ht="15.75" customHeight="1" x14ac:dyDescent="0.2">
      <c r="A36" s="2">
        <v>4313187565</v>
      </c>
      <c r="B36" s="2">
        <v>1</v>
      </c>
      <c r="C36" s="68">
        <v>44572</v>
      </c>
      <c r="D36" s="2">
        <v>15</v>
      </c>
      <c r="E36" s="4">
        <v>2099</v>
      </c>
      <c r="F36" s="5" t="str">
        <f>VLOOKUP(B36,cat!A:B,2,0)</f>
        <v>сноуборд</v>
      </c>
      <c r="G36" s="5">
        <f>IF(AND(F36='Задание 1.2'!$B$7,E36&lt;800),1,0)</f>
        <v>0</v>
      </c>
      <c r="H36" s="56">
        <f t="shared" si="0"/>
        <v>31485</v>
      </c>
      <c r="I36" s="5"/>
      <c r="J36" s="5"/>
      <c r="K36" s="5"/>
      <c r="L36" s="5"/>
      <c r="M36" s="5"/>
      <c r="N36" s="5"/>
      <c r="O36" s="5"/>
      <c r="P36" s="5"/>
      <c r="Q36" s="5"/>
    </row>
    <row r="37" spans="1:17" ht="15.75" customHeight="1" x14ac:dyDescent="0.2">
      <c r="A37" s="2">
        <v>4313187565</v>
      </c>
      <c r="B37" s="2">
        <v>1</v>
      </c>
      <c r="C37" s="68">
        <v>44603</v>
      </c>
      <c r="D37" s="2">
        <v>33</v>
      </c>
      <c r="E37" s="4">
        <v>2099</v>
      </c>
      <c r="F37" s="5" t="str">
        <f>VLOOKUP(B37,cat!A:B,2,0)</f>
        <v>сноуборд</v>
      </c>
      <c r="G37" s="5">
        <f>IF(AND(F37='Задание 1.2'!$B$7,E37&lt;800),1,0)</f>
        <v>0</v>
      </c>
      <c r="H37" s="56">
        <f t="shared" si="0"/>
        <v>69267</v>
      </c>
      <c r="I37" s="5"/>
      <c r="J37" s="5"/>
      <c r="K37" s="5"/>
      <c r="L37" s="5"/>
      <c r="M37" s="5"/>
      <c r="N37" s="5"/>
      <c r="O37" s="5"/>
      <c r="P37" s="5"/>
      <c r="Q37" s="5"/>
    </row>
    <row r="38" spans="1:17" ht="15.75" customHeight="1" x14ac:dyDescent="0.2">
      <c r="A38" s="2">
        <v>4313187565</v>
      </c>
      <c r="B38" s="2">
        <v>1</v>
      </c>
      <c r="C38" s="68">
        <v>44576</v>
      </c>
      <c r="D38" s="2">
        <v>6</v>
      </c>
      <c r="E38" s="4">
        <v>1999</v>
      </c>
      <c r="F38" s="5" t="str">
        <f>VLOOKUP(B38,cat!A:B,2,0)</f>
        <v>сноуборд</v>
      </c>
      <c r="G38" s="5">
        <f>IF(AND(F38='Задание 1.2'!$B$7,E38&lt;800),1,0)</f>
        <v>0</v>
      </c>
      <c r="H38" s="56">
        <f t="shared" si="0"/>
        <v>11994</v>
      </c>
      <c r="I38" s="5"/>
      <c r="J38" s="5"/>
      <c r="K38" s="5"/>
      <c r="L38" s="5"/>
      <c r="M38" s="5"/>
      <c r="N38" s="5"/>
      <c r="O38" s="5"/>
      <c r="P38" s="5"/>
      <c r="Q38" s="5"/>
    </row>
    <row r="39" spans="1:17" ht="15.75" customHeight="1" x14ac:dyDescent="0.2">
      <c r="A39" s="2">
        <v>4313187565</v>
      </c>
      <c r="B39" s="2">
        <v>1</v>
      </c>
      <c r="C39" s="68">
        <v>44575</v>
      </c>
      <c r="D39" s="2">
        <v>11</v>
      </c>
      <c r="E39" s="4">
        <v>1999</v>
      </c>
      <c r="F39" s="5" t="str">
        <f>VLOOKUP(B39,cat!A:B,2,0)</f>
        <v>сноуборд</v>
      </c>
      <c r="G39" s="5">
        <f>IF(AND(F39='Задание 1.2'!$B$7,E39&lt;800),1,0)</f>
        <v>0</v>
      </c>
      <c r="H39" s="56">
        <f t="shared" si="0"/>
        <v>21989</v>
      </c>
      <c r="I39" s="5"/>
      <c r="J39" s="5"/>
      <c r="K39" s="5"/>
      <c r="L39" s="5"/>
      <c r="M39" s="5"/>
      <c r="N39" s="5"/>
      <c r="O39" s="5"/>
      <c r="P39" s="5"/>
      <c r="Q39" s="5"/>
    </row>
    <row r="40" spans="1:17" ht="15.75" customHeight="1" x14ac:dyDescent="0.2">
      <c r="A40" s="2">
        <v>4313187565</v>
      </c>
      <c r="B40" s="2">
        <v>1</v>
      </c>
      <c r="C40" s="68">
        <v>44578</v>
      </c>
      <c r="D40" s="2">
        <v>11</v>
      </c>
      <c r="E40" s="4">
        <v>1999</v>
      </c>
      <c r="F40" s="5" t="str">
        <f>VLOOKUP(B40,cat!A:B,2,0)</f>
        <v>сноуборд</v>
      </c>
      <c r="G40" s="5">
        <f>IF(AND(F40='Задание 1.2'!$B$7,E40&lt;800),1,0)</f>
        <v>0</v>
      </c>
      <c r="H40" s="56">
        <f t="shared" si="0"/>
        <v>21989</v>
      </c>
      <c r="I40" s="5"/>
      <c r="J40" s="5"/>
      <c r="K40" s="5"/>
      <c r="L40" s="5"/>
      <c r="M40" s="5"/>
      <c r="N40" s="5"/>
      <c r="O40" s="5"/>
      <c r="P40" s="5"/>
      <c r="Q40" s="5"/>
    </row>
    <row r="41" spans="1:17" ht="15.75" customHeight="1" x14ac:dyDescent="0.2">
      <c r="A41" s="2">
        <v>4313187565</v>
      </c>
      <c r="B41" s="2">
        <v>1</v>
      </c>
      <c r="C41" s="68">
        <v>44580</v>
      </c>
      <c r="D41" s="2">
        <v>11</v>
      </c>
      <c r="E41" s="4">
        <v>1999</v>
      </c>
      <c r="F41" s="5" t="str">
        <f>VLOOKUP(B41,cat!A:B,2,0)</f>
        <v>сноуборд</v>
      </c>
      <c r="G41" s="5">
        <f>IF(AND(F41='Задание 1.2'!$B$7,E41&lt;800),1,0)</f>
        <v>0</v>
      </c>
      <c r="H41" s="56">
        <f t="shared" si="0"/>
        <v>21989</v>
      </c>
      <c r="I41" s="5"/>
      <c r="J41" s="5"/>
      <c r="K41" s="5"/>
      <c r="L41" s="5"/>
      <c r="M41" s="5"/>
      <c r="N41" s="5"/>
      <c r="O41" s="5"/>
      <c r="P41" s="5"/>
      <c r="Q41" s="5"/>
    </row>
    <row r="42" spans="1:17" ht="15.75" customHeight="1" x14ac:dyDescent="0.2">
      <c r="A42" s="2">
        <v>4313187565</v>
      </c>
      <c r="B42" s="2">
        <v>1</v>
      </c>
      <c r="C42" s="68">
        <v>44579</v>
      </c>
      <c r="D42" s="2">
        <v>12</v>
      </c>
      <c r="E42" s="4">
        <v>1999</v>
      </c>
      <c r="F42" s="5" t="str">
        <f>VLOOKUP(B42,cat!A:B,2,0)</f>
        <v>сноуборд</v>
      </c>
      <c r="G42" s="5">
        <f>IF(AND(F42='Задание 1.2'!$B$7,E42&lt;800),1,0)</f>
        <v>0</v>
      </c>
      <c r="H42" s="56">
        <f t="shared" si="0"/>
        <v>23988</v>
      </c>
      <c r="I42" s="5"/>
      <c r="J42" s="5"/>
      <c r="K42" s="5"/>
      <c r="L42" s="5"/>
      <c r="M42" s="5"/>
      <c r="N42" s="5"/>
      <c r="O42" s="5"/>
      <c r="P42" s="5"/>
      <c r="Q42" s="5"/>
    </row>
    <row r="43" spans="1:17" ht="15.75" customHeight="1" x14ac:dyDescent="0.2">
      <c r="A43" s="2">
        <v>4313187565</v>
      </c>
      <c r="B43" s="2">
        <v>1</v>
      </c>
      <c r="C43" s="68">
        <v>44577</v>
      </c>
      <c r="D43" s="2">
        <v>14</v>
      </c>
      <c r="E43" s="4">
        <v>1999</v>
      </c>
      <c r="F43" s="5" t="str">
        <f>VLOOKUP(B43,cat!A:B,2,0)</f>
        <v>сноуборд</v>
      </c>
      <c r="G43" s="5">
        <f>IF(AND(F43='Задание 1.2'!$B$7,E43&lt;800),1,0)</f>
        <v>0</v>
      </c>
      <c r="H43" s="56">
        <f t="shared" si="0"/>
        <v>27986</v>
      </c>
      <c r="I43" s="5"/>
      <c r="J43" s="5"/>
      <c r="K43" s="5"/>
      <c r="L43" s="5"/>
      <c r="M43" s="5"/>
      <c r="N43" s="5"/>
      <c r="O43" s="5"/>
      <c r="P43" s="5"/>
      <c r="Q43" s="5"/>
    </row>
    <row r="44" spans="1:17" ht="15.75" customHeight="1" x14ac:dyDescent="0.2">
      <c r="A44" s="2">
        <v>4313187565</v>
      </c>
      <c r="B44" s="2">
        <v>1</v>
      </c>
      <c r="C44" s="68">
        <v>44596</v>
      </c>
      <c r="D44" s="2">
        <v>21</v>
      </c>
      <c r="E44" s="4">
        <v>1999</v>
      </c>
      <c r="F44" s="5" t="str">
        <f>VLOOKUP(B44,cat!A:B,2,0)</f>
        <v>сноуборд</v>
      </c>
      <c r="G44" s="5">
        <f>IF(AND(F44='Задание 1.2'!$B$7,E44&lt;800),1,0)</f>
        <v>0</v>
      </c>
      <c r="H44" s="56">
        <f t="shared" si="0"/>
        <v>41979</v>
      </c>
      <c r="I44" s="5"/>
      <c r="J44" s="5"/>
      <c r="K44" s="5"/>
      <c r="L44" s="5"/>
      <c r="M44" s="5"/>
      <c r="N44" s="5"/>
      <c r="O44" s="5"/>
      <c r="P44" s="5"/>
      <c r="Q44" s="5"/>
    </row>
    <row r="45" spans="1:17" ht="15.75" customHeight="1" x14ac:dyDescent="0.2">
      <c r="A45" s="2">
        <v>4313187565</v>
      </c>
      <c r="B45" s="2">
        <v>1</v>
      </c>
      <c r="C45" s="68">
        <v>44602</v>
      </c>
      <c r="D45" s="2">
        <v>30</v>
      </c>
      <c r="E45" s="4">
        <v>1999</v>
      </c>
      <c r="F45" s="5" t="str">
        <f>VLOOKUP(B45,cat!A:B,2,0)</f>
        <v>сноуборд</v>
      </c>
      <c r="G45" s="5">
        <f>IF(AND(F45='Задание 1.2'!$B$7,E45&lt;800),1,0)</f>
        <v>0</v>
      </c>
      <c r="H45" s="56">
        <f t="shared" si="0"/>
        <v>59970</v>
      </c>
      <c r="I45" s="5"/>
      <c r="J45" s="5"/>
      <c r="K45" s="5"/>
      <c r="L45" s="5"/>
      <c r="M45" s="5"/>
      <c r="N45" s="5"/>
      <c r="O45" s="5"/>
      <c r="P45" s="5"/>
      <c r="Q45" s="5"/>
    </row>
    <row r="46" spans="1:17" ht="15.75" customHeight="1" x14ac:dyDescent="0.2">
      <c r="A46" s="2">
        <v>4313187565</v>
      </c>
      <c r="B46" s="2">
        <v>1</v>
      </c>
      <c r="C46" s="68">
        <v>44595</v>
      </c>
      <c r="D46" s="2">
        <v>31</v>
      </c>
      <c r="E46" s="4">
        <v>1999</v>
      </c>
      <c r="F46" s="5" t="str">
        <f>VLOOKUP(B46,cat!A:B,2,0)</f>
        <v>сноуборд</v>
      </c>
      <c r="G46" s="5">
        <f>IF(AND(F46='Задание 1.2'!$B$7,E46&lt;800),1,0)</f>
        <v>0</v>
      </c>
      <c r="H46" s="56">
        <f t="shared" si="0"/>
        <v>61969</v>
      </c>
      <c r="I46" s="5"/>
      <c r="J46" s="5"/>
      <c r="K46" s="5"/>
      <c r="L46" s="5"/>
      <c r="M46" s="5"/>
      <c r="N46" s="5"/>
      <c r="O46" s="5"/>
      <c r="P46" s="5"/>
      <c r="Q46" s="5"/>
    </row>
    <row r="47" spans="1:17" ht="15.75" customHeight="1" x14ac:dyDescent="0.2">
      <c r="A47" s="2">
        <v>1604938111</v>
      </c>
      <c r="B47" s="2">
        <v>1</v>
      </c>
      <c r="C47" s="68">
        <v>44568</v>
      </c>
      <c r="D47" s="2">
        <v>5</v>
      </c>
      <c r="E47" s="4">
        <v>1989</v>
      </c>
      <c r="F47" s="5" t="str">
        <f>VLOOKUP(B47,cat!A:B,2,0)</f>
        <v>сноуборд</v>
      </c>
      <c r="G47" s="5">
        <f>IF(AND(F47='Задание 1.2'!$B$7,E47&lt;800),1,0)</f>
        <v>0</v>
      </c>
      <c r="H47" s="56">
        <f t="shared" si="0"/>
        <v>9945</v>
      </c>
      <c r="I47" s="5"/>
      <c r="J47" s="5"/>
      <c r="K47" s="5"/>
      <c r="L47" s="5"/>
      <c r="M47" s="5"/>
      <c r="N47" s="5"/>
      <c r="O47" s="5"/>
      <c r="P47" s="5"/>
      <c r="Q47" s="5"/>
    </row>
    <row r="48" spans="1:17" ht="15.75" customHeight="1" x14ac:dyDescent="0.2">
      <c r="A48" s="2">
        <v>1604938111</v>
      </c>
      <c r="B48" s="2">
        <v>1</v>
      </c>
      <c r="C48" s="68">
        <v>44571</v>
      </c>
      <c r="D48" s="2">
        <v>8</v>
      </c>
      <c r="E48" s="4">
        <v>1989</v>
      </c>
      <c r="F48" s="5" t="str">
        <f>VLOOKUP(B48,cat!A:B,2,0)</f>
        <v>сноуборд</v>
      </c>
      <c r="G48" s="5">
        <f>IF(AND(F48='Задание 1.2'!$B$7,E48&lt;800),1,0)</f>
        <v>0</v>
      </c>
      <c r="H48" s="56">
        <f t="shared" si="0"/>
        <v>15912</v>
      </c>
      <c r="I48" s="5"/>
      <c r="J48" s="5"/>
      <c r="K48" s="5"/>
      <c r="L48" s="5"/>
      <c r="M48" s="5"/>
      <c r="N48" s="5"/>
      <c r="O48" s="5"/>
      <c r="P48" s="5"/>
      <c r="Q48" s="5"/>
    </row>
    <row r="49" spans="1:17" ht="15.75" customHeight="1" x14ac:dyDescent="0.2">
      <c r="A49" s="2">
        <v>1604938111</v>
      </c>
      <c r="B49" s="2">
        <v>1</v>
      </c>
      <c r="C49" s="68">
        <v>44574</v>
      </c>
      <c r="D49" s="2">
        <v>8</v>
      </c>
      <c r="E49" s="4">
        <v>1989</v>
      </c>
      <c r="F49" s="5" t="str">
        <f>VLOOKUP(B49,cat!A:B,2,0)</f>
        <v>сноуборд</v>
      </c>
      <c r="G49" s="5">
        <f>IF(AND(F49='Задание 1.2'!$B$7,E49&lt;800),1,0)</f>
        <v>0</v>
      </c>
      <c r="H49" s="56">
        <f t="shared" si="0"/>
        <v>15912</v>
      </c>
      <c r="I49" s="5"/>
      <c r="J49" s="5"/>
      <c r="K49" s="5"/>
      <c r="L49" s="5"/>
      <c r="M49" s="5"/>
      <c r="N49" s="5"/>
      <c r="O49" s="5"/>
      <c r="P49" s="5"/>
      <c r="Q49" s="5"/>
    </row>
    <row r="50" spans="1:17" ht="15.75" customHeight="1" x14ac:dyDescent="0.2">
      <c r="A50" s="2">
        <v>1604938111</v>
      </c>
      <c r="B50" s="2">
        <v>1</v>
      </c>
      <c r="C50" s="68">
        <v>44579</v>
      </c>
      <c r="D50" s="2">
        <v>11</v>
      </c>
      <c r="E50" s="4">
        <v>1989</v>
      </c>
      <c r="F50" s="5" t="str">
        <f>VLOOKUP(B50,cat!A:B,2,0)</f>
        <v>сноуборд</v>
      </c>
      <c r="G50" s="5">
        <f>IF(AND(F50='Задание 1.2'!$B$7,E50&lt;800),1,0)</f>
        <v>0</v>
      </c>
      <c r="H50" s="56">
        <f t="shared" si="0"/>
        <v>21879</v>
      </c>
      <c r="I50" s="5"/>
      <c r="J50" s="5"/>
      <c r="K50" s="5"/>
      <c r="L50" s="5"/>
      <c r="M50" s="5"/>
      <c r="N50" s="5"/>
      <c r="O50" s="5"/>
      <c r="P50" s="5"/>
      <c r="Q50" s="5"/>
    </row>
    <row r="51" spans="1:17" ht="15.75" customHeight="1" x14ac:dyDescent="0.2">
      <c r="A51" s="2">
        <v>1604938111</v>
      </c>
      <c r="B51" s="2">
        <v>1</v>
      </c>
      <c r="C51" s="68">
        <v>44582</v>
      </c>
      <c r="D51" s="2">
        <v>11</v>
      </c>
      <c r="E51" s="4">
        <v>1989</v>
      </c>
      <c r="F51" s="5" t="str">
        <f>VLOOKUP(B51,cat!A:B,2,0)</f>
        <v>сноуборд</v>
      </c>
      <c r="G51" s="5">
        <f>IF(AND(F51='Задание 1.2'!$B$7,E51&lt;800),1,0)</f>
        <v>0</v>
      </c>
      <c r="H51" s="56">
        <f t="shared" si="0"/>
        <v>21879</v>
      </c>
      <c r="I51" s="5"/>
      <c r="J51" s="5"/>
      <c r="K51" s="5"/>
      <c r="L51" s="5"/>
      <c r="M51" s="5"/>
      <c r="N51" s="5"/>
      <c r="O51" s="5"/>
      <c r="P51" s="5"/>
      <c r="Q51" s="5"/>
    </row>
    <row r="52" spans="1:17" ht="15.75" customHeight="1" x14ac:dyDescent="0.2">
      <c r="A52" s="2">
        <v>1604938111</v>
      </c>
      <c r="B52" s="2">
        <v>1</v>
      </c>
      <c r="C52" s="68">
        <v>44583</v>
      </c>
      <c r="D52" s="2">
        <v>12</v>
      </c>
      <c r="E52" s="4">
        <v>1989</v>
      </c>
      <c r="F52" s="5" t="str">
        <f>VLOOKUP(B52,cat!A:B,2,0)</f>
        <v>сноуборд</v>
      </c>
      <c r="G52" s="5">
        <f>IF(AND(F52='Задание 1.2'!$B$7,E52&lt;800),1,0)</f>
        <v>0</v>
      </c>
      <c r="H52" s="56">
        <f t="shared" si="0"/>
        <v>23868</v>
      </c>
      <c r="I52" s="5"/>
      <c r="J52" s="5"/>
      <c r="K52" s="5"/>
      <c r="L52" s="5"/>
      <c r="M52" s="5"/>
      <c r="N52" s="5"/>
      <c r="O52" s="5"/>
      <c r="P52" s="5"/>
      <c r="Q52" s="5"/>
    </row>
    <row r="53" spans="1:17" ht="15.75" customHeight="1" x14ac:dyDescent="0.2">
      <c r="A53" s="2">
        <v>1604938111</v>
      </c>
      <c r="B53" s="2">
        <v>1</v>
      </c>
      <c r="C53" s="68">
        <v>44584</v>
      </c>
      <c r="D53" s="2">
        <v>12</v>
      </c>
      <c r="E53" s="4">
        <v>1989</v>
      </c>
      <c r="F53" s="5" t="str">
        <f>VLOOKUP(B53,cat!A:B,2,0)</f>
        <v>сноуборд</v>
      </c>
      <c r="G53" s="5">
        <f>IF(AND(F53='Задание 1.2'!$B$7,E53&lt;800),1,0)</f>
        <v>0</v>
      </c>
      <c r="H53" s="56">
        <f t="shared" si="0"/>
        <v>23868</v>
      </c>
      <c r="I53" s="5"/>
      <c r="J53" s="5"/>
      <c r="K53" s="5"/>
      <c r="L53" s="5"/>
      <c r="M53" s="5"/>
      <c r="N53" s="5"/>
      <c r="O53" s="5"/>
      <c r="P53" s="5"/>
      <c r="Q53" s="5"/>
    </row>
    <row r="54" spans="1:17" ht="15.75" customHeight="1" x14ac:dyDescent="0.2">
      <c r="A54" s="2">
        <v>1604938111</v>
      </c>
      <c r="B54" s="2">
        <v>1</v>
      </c>
      <c r="C54" s="68">
        <v>44593</v>
      </c>
      <c r="D54" s="2">
        <v>12</v>
      </c>
      <c r="E54" s="4">
        <v>1989</v>
      </c>
      <c r="F54" s="5" t="str">
        <f>VLOOKUP(B54,cat!A:B,2,0)</f>
        <v>сноуборд</v>
      </c>
      <c r="G54" s="5">
        <f>IF(AND(F54='Задание 1.2'!$B$7,E54&lt;800),1,0)</f>
        <v>0</v>
      </c>
      <c r="H54" s="56">
        <f t="shared" si="0"/>
        <v>23868</v>
      </c>
      <c r="I54" s="5"/>
      <c r="J54" s="5"/>
      <c r="K54" s="5"/>
      <c r="L54" s="5"/>
      <c r="M54" s="5"/>
      <c r="N54" s="5"/>
      <c r="O54" s="5"/>
      <c r="P54" s="5"/>
      <c r="Q54" s="5"/>
    </row>
    <row r="55" spans="1:17" ht="15.75" customHeight="1" x14ac:dyDescent="0.2">
      <c r="A55" s="2">
        <v>1604938111</v>
      </c>
      <c r="B55" s="2">
        <v>1</v>
      </c>
      <c r="C55" s="68">
        <v>44591</v>
      </c>
      <c r="D55" s="2">
        <v>14</v>
      </c>
      <c r="E55" s="4">
        <v>1989</v>
      </c>
      <c r="F55" s="5" t="str">
        <f>VLOOKUP(B55,cat!A:B,2,0)</f>
        <v>сноуборд</v>
      </c>
      <c r="G55" s="5">
        <f>IF(AND(F55='Задание 1.2'!$B$7,E55&lt;800),1,0)</f>
        <v>0</v>
      </c>
      <c r="H55" s="56">
        <f t="shared" si="0"/>
        <v>27846</v>
      </c>
      <c r="I55" s="5"/>
      <c r="J55" s="5"/>
      <c r="K55" s="5"/>
      <c r="L55" s="5"/>
      <c r="M55" s="5"/>
      <c r="N55" s="5"/>
      <c r="O55" s="5"/>
      <c r="P55" s="5"/>
      <c r="Q55" s="5"/>
    </row>
    <row r="56" spans="1:17" ht="15.75" customHeight="1" x14ac:dyDescent="0.2">
      <c r="A56" s="2">
        <v>1604938111</v>
      </c>
      <c r="B56" s="2">
        <v>1</v>
      </c>
      <c r="C56" s="68">
        <v>44570</v>
      </c>
      <c r="D56" s="2">
        <v>15</v>
      </c>
      <c r="E56" s="4">
        <v>1989</v>
      </c>
      <c r="F56" s="5" t="str">
        <f>VLOOKUP(B56,cat!A:B,2,0)</f>
        <v>сноуборд</v>
      </c>
      <c r="G56" s="5">
        <f>IF(AND(F56='Задание 1.2'!$B$7,E56&lt;800),1,0)</f>
        <v>0</v>
      </c>
      <c r="H56" s="56">
        <f t="shared" si="0"/>
        <v>29835</v>
      </c>
      <c r="I56" s="5"/>
      <c r="J56" s="5"/>
      <c r="K56" s="5"/>
      <c r="L56" s="5"/>
      <c r="M56" s="5"/>
      <c r="N56" s="5"/>
      <c r="O56" s="5"/>
      <c r="P56" s="5"/>
      <c r="Q56" s="5"/>
    </row>
    <row r="57" spans="1:17" ht="15.75" customHeight="1" x14ac:dyDescent="0.2">
      <c r="A57" s="2">
        <v>1604938111</v>
      </c>
      <c r="B57" s="2">
        <v>1</v>
      </c>
      <c r="C57" s="68">
        <v>44575</v>
      </c>
      <c r="D57" s="2">
        <v>17</v>
      </c>
      <c r="E57" s="4">
        <v>1989</v>
      </c>
      <c r="F57" s="5" t="str">
        <f>VLOOKUP(B57,cat!A:B,2,0)</f>
        <v>сноуборд</v>
      </c>
      <c r="G57" s="5">
        <f>IF(AND(F57='Задание 1.2'!$B$7,E57&lt;800),1,0)</f>
        <v>0</v>
      </c>
      <c r="H57" s="56">
        <f t="shared" si="0"/>
        <v>33813</v>
      </c>
      <c r="I57" s="5"/>
      <c r="J57" s="5"/>
      <c r="K57" s="5"/>
      <c r="L57" s="5"/>
      <c r="M57" s="5"/>
      <c r="N57" s="5"/>
      <c r="O57" s="5"/>
      <c r="P57" s="5"/>
      <c r="Q57" s="5"/>
    </row>
    <row r="58" spans="1:17" ht="15.75" customHeight="1" x14ac:dyDescent="0.2">
      <c r="A58" s="2">
        <v>1604938111</v>
      </c>
      <c r="B58" s="2">
        <v>1</v>
      </c>
      <c r="C58" s="68">
        <v>44580</v>
      </c>
      <c r="D58" s="2">
        <v>17</v>
      </c>
      <c r="E58" s="4">
        <v>1989</v>
      </c>
      <c r="F58" s="5" t="str">
        <f>VLOOKUP(B58,cat!A:B,2,0)</f>
        <v>сноуборд</v>
      </c>
      <c r="G58" s="5">
        <f>IF(AND(F58='Задание 1.2'!$B$7,E58&lt;800),1,0)</f>
        <v>0</v>
      </c>
      <c r="H58" s="56">
        <f t="shared" si="0"/>
        <v>33813</v>
      </c>
      <c r="I58" s="5"/>
      <c r="J58" s="5"/>
      <c r="K58" s="5"/>
      <c r="L58" s="5"/>
      <c r="M58" s="5"/>
      <c r="N58" s="5"/>
      <c r="O58" s="5"/>
      <c r="P58" s="5"/>
      <c r="Q58" s="5"/>
    </row>
    <row r="59" spans="1:17" ht="15.75" customHeight="1" x14ac:dyDescent="0.2">
      <c r="A59" s="2">
        <v>1604938111</v>
      </c>
      <c r="B59" s="2">
        <v>1</v>
      </c>
      <c r="C59" s="68">
        <v>44569</v>
      </c>
      <c r="D59" s="2">
        <v>18</v>
      </c>
      <c r="E59" s="4">
        <v>1989</v>
      </c>
      <c r="F59" s="5" t="str">
        <f>VLOOKUP(B59,cat!A:B,2,0)</f>
        <v>сноуборд</v>
      </c>
      <c r="G59" s="5">
        <f>IF(AND(F59='Задание 1.2'!$B$7,E59&lt;800),1,0)</f>
        <v>0</v>
      </c>
      <c r="H59" s="56">
        <f t="shared" si="0"/>
        <v>35802</v>
      </c>
      <c r="I59" s="5"/>
      <c r="J59" s="5"/>
      <c r="K59" s="5"/>
      <c r="L59" s="5"/>
      <c r="M59" s="5"/>
      <c r="N59" s="5"/>
      <c r="O59" s="5"/>
      <c r="P59" s="5"/>
      <c r="Q59" s="5"/>
    </row>
    <row r="60" spans="1:17" ht="15.75" customHeight="1" x14ac:dyDescent="0.2">
      <c r="A60" s="2">
        <v>1604938111</v>
      </c>
      <c r="B60" s="2">
        <v>1</v>
      </c>
      <c r="C60" s="68">
        <v>44573</v>
      </c>
      <c r="D60" s="2">
        <v>19</v>
      </c>
      <c r="E60" s="4">
        <v>1989</v>
      </c>
      <c r="F60" s="5" t="str">
        <f>VLOOKUP(B60,cat!A:B,2,0)</f>
        <v>сноуборд</v>
      </c>
      <c r="G60" s="5">
        <f>IF(AND(F60='Задание 1.2'!$B$7,E60&lt;800),1,0)</f>
        <v>0</v>
      </c>
      <c r="H60" s="56">
        <f t="shared" si="0"/>
        <v>37791</v>
      </c>
      <c r="I60" s="5"/>
      <c r="J60" s="5"/>
      <c r="K60" s="5"/>
      <c r="L60" s="5"/>
      <c r="M60" s="5"/>
      <c r="N60" s="5"/>
      <c r="O60" s="5"/>
      <c r="P60" s="5"/>
      <c r="Q60" s="5"/>
    </row>
    <row r="61" spans="1:17" ht="15.75" customHeight="1" x14ac:dyDescent="0.2">
      <c r="A61" s="2">
        <v>1604938111</v>
      </c>
      <c r="B61" s="2">
        <v>1</v>
      </c>
      <c r="C61" s="68">
        <v>44581</v>
      </c>
      <c r="D61" s="2">
        <v>19</v>
      </c>
      <c r="E61" s="4">
        <v>1989</v>
      </c>
      <c r="F61" s="5" t="str">
        <f>VLOOKUP(B61,cat!A:B,2,0)</f>
        <v>сноуборд</v>
      </c>
      <c r="G61" s="5">
        <f>IF(AND(F61='Задание 1.2'!$B$7,E61&lt;800),1,0)</f>
        <v>0</v>
      </c>
      <c r="H61" s="56">
        <f t="shared" si="0"/>
        <v>37791</v>
      </c>
      <c r="I61" s="5"/>
      <c r="J61" s="5"/>
      <c r="K61" s="5"/>
      <c r="L61" s="5"/>
      <c r="M61" s="5"/>
      <c r="N61" s="5"/>
      <c r="O61" s="5"/>
      <c r="P61" s="5"/>
      <c r="Q61" s="5"/>
    </row>
    <row r="62" spans="1:17" ht="15.75" customHeight="1" x14ac:dyDescent="0.2">
      <c r="A62" s="2">
        <v>1604938111</v>
      </c>
      <c r="B62" s="2">
        <v>1</v>
      </c>
      <c r="C62" s="68">
        <v>44572</v>
      </c>
      <c r="D62" s="2">
        <v>20</v>
      </c>
      <c r="E62" s="4">
        <v>1989</v>
      </c>
      <c r="F62" s="5" t="str">
        <f>VLOOKUP(B62,cat!A:B,2,0)</f>
        <v>сноуборд</v>
      </c>
      <c r="G62" s="5">
        <f>IF(AND(F62='Задание 1.2'!$B$7,E62&lt;800),1,0)</f>
        <v>0</v>
      </c>
      <c r="H62" s="56">
        <f t="shared" si="0"/>
        <v>39780</v>
      </c>
      <c r="I62" s="5"/>
      <c r="J62" s="5"/>
      <c r="K62" s="5"/>
      <c r="L62" s="5"/>
      <c r="M62" s="5"/>
      <c r="N62" s="5"/>
      <c r="O62" s="5"/>
      <c r="P62" s="5"/>
      <c r="Q62" s="5"/>
    </row>
    <row r="63" spans="1:17" ht="15.75" customHeight="1" x14ac:dyDescent="0.2">
      <c r="A63" s="2">
        <v>1604938111</v>
      </c>
      <c r="B63" s="2">
        <v>1</v>
      </c>
      <c r="C63" s="68">
        <v>44594</v>
      </c>
      <c r="D63" s="2">
        <v>20</v>
      </c>
      <c r="E63" s="4">
        <v>1989</v>
      </c>
      <c r="F63" s="5" t="str">
        <f>VLOOKUP(B63,cat!A:B,2,0)</f>
        <v>сноуборд</v>
      </c>
      <c r="G63" s="5">
        <f>IF(AND(F63='Задание 1.2'!$B$7,E63&lt;800),1,0)</f>
        <v>0</v>
      </c>
      <c r="H63" s="56">
        <f t="shared" si="0"/>
        <v>39780</v>
      </c>
      <c r="I63" s="5"/>
      <c r="J63" s="5"/>
      <c r="K63" s="5"/>
      <c r="L63" s="5"/>
      <c r="M63" s="5"/>
      <c r="N63" s="5"/>
      <c r="O63" s="5"/>
      <c r="P63" s="5"/>
      <c r="Q63" s="5"/>
    </row>
    <row r="64" spans="1:17" ht="15.75" customHeight="1" x14ac:dyDescent="0.2">
      <c r="A64" s="2">
        <v>1604938111</v>
      </c>
      <c r="B64" s="2">
        <v>1</v>
      </c>
      <c r="C64" s="68">
        <v>44585</v>
      </c>
      <c r="D64" s="2">
        <v>21</v>
      </c>
      <c r="E64" s="4">
        <v>1989</v>
      </c>
      <c r="F64" s="5" t="str">
        <f>VLOOKUP(B64,cat!A:B,2,0)</f>
        <v>сноуборд</v>
      </c>
      <c r="G64" s="5">
        <f>IF(AND(F64='Задание 1.2'!$B$7,E64&lt;800),1,0)</f>
        <v>0</v>
      </c>
      <c r="H64" s="56">
        <f t="shared" si="0"/>
        <v>41769</v>
      </c>
      <c r="I64" s="5"/>
      <c r="J64" s="5"/>
      <c r="K64" s="5"/>
      <c r="L64" s="5"/>
      <c r="M64" s="5"/>
      <c r="N64" s="5"/>
      <c r="O64" s="5"/>
      <c r="P64" s="5"/>
      <c r="Q64" s="5"/>
    </row>
    <row r="65" spans="1:17" ht="15.75" customHeight="1" x14ac:dyDescent="0.2">
      <c r="A65" s="2">
        <v>1604938111</v>
      </c>
      <c r="B65" s="2">
        <v>1</v>
      </c>
      <c r="C65" s="68">
        <v>44576</v>
      </c>
      <c r="D65" s="2">
        <v>23</v>
      </c>
      <c r="E65" s="4">
        <v>1989</v>
      </c>
      <c r="F65" s="5" t="str">
        <f>VLOOKUP(B65,cat!A:B,2,0)</f>
        <v>сноуборд</v>
      </c>
      <c r="G65" s="5">
        <f>IF(AND(F65='Задание 1.2'!$B$7,E65&lt;800),1,0)</f>
        <v>0</v>
      </c>
      <c r="H65" s="56">
        <f t="shared" si="0"/>
        <v>45747</v>
      </c>
      <c r="I65" s="5"/>
      <c r="J65" s="5"/>
      <c r="K65" s="5"/>
      <c r="L65" s="5"/>
      <c r="M65" s="5"/>
      <c r="N65" s="5"/>
      <c r="O65" s="5"/>
      <c r="P65" s="5"/>
      <c r="Q65" s="5"/>
    </row>
    <row r="66" spans="1:17" ht="15.75" customHeight="1" x14ac:dyDescent="0.2">
      <c r="A66" s="2">
        <v>1604938111</v>
      </c>
      <c r="B66" s="2">
        <v>1</v>
      </c>
      <c r="C66" s="68">
        <v>44578</v>
      </c>
      <c r="D66" s="2">
        <v>24</v>
      </c>
      <c r="E66" s="4">
        <v>1989</v>
      </c>
      <c r="F66" s="5" t="str">
        <f>VLOOKUP(B66,cat!A:B,2,0)</f>
        <v>сноуборд</v>
      </c>
      <c r="G66" s="5">
        <f>IF(AND(F66='Задание 1.2'!$B$7,E66&lt;800),1,0)</f>
        <v>0</v>
      </c>
      <c r="H66" s="56">
        <f t="shared" si="0"/>
        <v>47736</v>
      </c>
      <c r="I66" s="5"/>
      <c r="J66" s="5"/>
      <c r="K66" s="5"/>
      <c r="L66" s="5"/>
      <c r="M66" s="5"/>
      <c r="N66" s="5"/>
      <c r="O66" s="5"/>
      <c r="P66" s="5"/>
      <c r="Q66" s="5"/>
    </row>
    <row r="67" spans="1:17" ht="15.75" customHeight="1" x14ac:dyDescent="0.2">
      <c r="A67" s="2">
        <v>1604938111</v>
      </c>
      <c r="B67" s="2">
        <v>1</v>
      </c>
      <c r="C67" s="68">
        <v>44586</v>
      </c>
      <c r="D67" s="2">
        <v>24</v>
      </c>
      <c r="E67" s="4">
        <v>1989</v>
      </c>
      <c r="F67" s="5" t="str">
        <f>VLOOKUP(B67,cat!A:B,2,0)</f>
        <v>сноуборд</v>
      </c>
      <c r="G67" s="5">
        <f>IF(AND(F67='Задание 1.2'!$B$7,E67&lt;800),1,0)</f>
        <v>0</v>
      </c>
      <c r="H67" s="56">
        <f t="shared" ref="H67:H130" si="1">D67*E67</f>
        <v>47736</v>
      </c>
      <c r="I67" s="5"/>
      <c r="J67" s="5"/>
      <c r="K67" s="5"/>
      <c r="L67" s="5"/>
      <c r="M67" s="5"/>
      <c r="N67" s="5"/>
      <c r="O67" s="5"/>
      <c r="P67" s="5"/>
      <c r="Q67" s="5"/>
    </row>
    <row r="68" spans="1:17" ht="15.75" customHeight="1" x14ac:dyDescent="0.2">
      <c r="A68" s="2">
        <v>1604938111</v>
      </c>
      <c r="B68" s="2">
        <v>1</v>
      </c>
      <c r="C68" s="68">
        <v>44577</v>
      </c>
      <c r="D68" s="2">
        <v>26</v>
      </c>
      <c r="E68" s="4">
        <v>1989</v>
      </c>
      <c r="F68" s="5" t="str">
        <f>VLOOKUP(B68,cat!A:B,2,0)</f>
        <v>сноуборд</v>
      </c>
      <c r="G68" s="5">
        <f>IF(AND(F68='Задание 1.2'!$B$7,E68&lt;800),1,0)</f>
        <v>0</v>
      </c>
      <c r="H68" s="56">
        <f t="shared" si="1"/>
        <v>51714</v>
      </c>
      <c r="I68" s="5"/>
      <c r="J68" s="5"/>
      <c r="K68" s="5"/>
      <c r="L68" s="5"/>
      <c r="M68" s="5"/>
      <c r="N68" s="5"/>
      <c r="O68" s="5"/>
      <c r="P68" s="5"/>
      <c r="Q68" s="5"/>
    </row>
    <row r="69" spans="1:17" ht="15.75" customHeight="1" x14ac:dyDescent="0.2">
      <c r="A69" s="2">
        <v>1604938111</v>
      </c>
      <c r="B69" s="2">
        <v>1</v>
      </c>
      <c r="C69" s="68">
        <v>44589</v>
      </c>
      <c r="D69" s="2">
        <v>26</v>
      </c>
      <c r="E69" s="4">
        <v>1989</v>
      </c>
      <c r="F69" s="5" t="str">
        <f>VLOOKUP(B69,cat!A:B,2,0)</f>
        <v>сноуборд</v>
      </c>
      <c r="G69" s="5">
        <f>IF(AND(F69='Задание 1.2'!$B$7,E69&lt;800),1,0)</f>
        <v>0</v>
      </c>
      <c r="H69" s="56">
        <f t="shared" si="1"/>
        <v>51714</v>
      </c>
      <c r="I69" s="5"/>
      <c r="J69" s="5"/>
      <c r="K69" s="5"/>
      <c r="L69" s="5"/>
      <c r="M69" s="5"/>
      <c r="N69" s="5"/>
      <c r="O69" s="5"/>
      <c r="P69" s="5"/>
      <c r="Q69" s="5"/>
    </row>
    <row r="70" spans="1:17" ht="15.75" customHeight="1" x14ac:dyDescent="0.2">
      <c r="A70" s="2">
        <v>1604938111</v>
      </c>
      <c r="B70" s="2">
        <v>1</v>
      </c>
      <c r="C70" s="68">
        <v>44587</v>
      </c>
      <c r="D70" s="2">
        <v>27</v>
      </c>
      <c r="E70" s="4">
        <v>1989</v>
      </c>
      <c r="F70" s="5" t="str">
        <f>VLOOKUP(B70,cat!A:B,2,0)</f>
        <v>сноуборд</v>
      </c>
      <c r="G70" s="5">
        <f>IF(AND(F70='Задание 1.2'!$B$7,E70&lt;800),1,0)</f>
        <v>0</v>
      </c>
      <c r="H70" s="56">
        <f t="shared" si="1"/>
        <v>53703</v>
      </c>
      <c r="I70" s="5"/>
      <c r="J70" s="5"/>
      <c r="K70" s="5"/>
      <c r="L70" s="5"/>
      <c r="M70" s="5"/>
      <c r="N70" s="5"/>
      <c r="O70" s="5"/>
      <c r="P70" s="5"/>
      <c r="Q70" s="5"/>
    </row>
    <row r="71" spans="1:17" ht="15.75" customHeight="1" x14ac:dyDescent="0.2">
      <c r="A71" s="2">
        <v>1604938111</v>
      </c>
      <c r="B71" s="2">
        <v>1</v>
      </c>
      <c r="C71" s="68">
        <v>44588</v>
      </c>
      <c r="D71" s="2">
        <v>27</v>
      </c>
      <c r="E71" s="4">
        <v>1989</v>
      </c>
      <c r="F71" s="5" t="str">
        <f>VLOOKUP(B71,cat!A:B,2,0)</f>
        <v>сноуборд</v>
      </c>
      <c r="G71" s="5">
        <f>IF(AND(F71='Задание 1.2'!$B$7,E71&lt;800),1,0)</f>
        <v>0</v>
      </c>
      <c r="H71" s="56">
        <f t="shared" si="1"/>
        <v>53703</v>
      </c>
      <c r="I71" s="5"/>
      <c r="J71" s="5"/>
      <c r="K71" s="5"/>
      <c r="L71" s="5"/>
      <c r="M71" s="5"/>
      <c r="N71" s="5"/>
      <c r="O71" s="5"/>
      <c r="P71" s="5"/>
      <c r="Q71" s="5"/>
    </row>
    <row r="72" spans="1:17" ht="15.75" customHeight="1" x14ac:dyDescent="0.2">
      <c r="A72" s="2">
        <v>1604938111</v>
      </c>
      <c r="B72" s="2">
        <v>1</v>
      </c>
      <c r="C72" s="68">
        <v>44592</v>
      </c>
      <c r="D72" s="2">
        <v>27</v>
      </c>
      <c r="E72" s="4">
        <v>1989</v>
      </c>
      <c r="F72" s="5" t="str">
        <f>VLOOKUP(B72,cat!A:B,2,0)</f>
        <v>сноуборд</v>
      </c>
      <c r="G72" s="5">
        <f>IF(AND(F72='Задание 1.2'!$B$7,E72&lt;800),1,0)</f>
        <v>0</v>
      </c>
      <c r="H72" s="56">
        <f t="shared" si="1"/>
        <v>53703</v>
      </c>
      <c r="I72" s="5"/>
      <c r="J72" s="5"/>
      <c r="K72" s="5"/>
      <c r="L72" s="5"/>
      <c r="M72" s="5"/>
      <c r="N72" s="5"/>
      <c r="O72" s="5"/>
      <c r="P72" s="5"/>
      <c r="Q72" s="5"/>
    </row>
    <row r="73" spans="1:17" ht="15.75" customHeight="1" x14ac:dyDescent="0.2">
      <c r="A73" s="2">
        <v>1604938111</v>
      </c>
      <c r="B73" s="2">
        <v>1</v>
      </c>
      <c r="C73" s="68">
        <v>44590</v>
      </c>
      <c r="D73" s="2">
        <v>31</v>
      </c>
      <c r="E73" s="4">
        <v>1989</v>
      </c>
      <c r="F73" s="5" t="str">
        <f>VLOOKUP(B73,cat!A:B,2,0)</f>
        <v>сноуборд</v>
      </c>
      <c r="G73" s="5">
        <f>IF(AND(F73='Задание 1.2'!$B$7,E73&lt;800),1,0)</f>
        <v>0</v>
      </c>
      <c r="H73" s="56">
        <f t="shared" si="1"/>
        <v>61659</v>
      </c>
      <c r="I73" s="5"/>
      <c r="J73" s="5"/>
      <c r="K73" s="5"/>
      <c r="L73" s="5"/>
      <c r="M73" s="5"/>
      <c r="N73" s="5"/>
      <c r="O73" s="5"/>
      <c r="P73" s="5"/>
      <c r="Q73" s="5"/>
    </row>
    <row r="74" spans="1:17" ht="15.75" customHeight="1" x14ac:dyDescent="0.2">
      <c r="A74" s="2">
        <v>5978383321</v>
      </c>
      <c r="B74" s="2">
        <v>1</v>
      </c>
      <c r="C74" s="68">
        <v>44566</v>
      </c>
      <c r="D74" s="2">
        <v>17</v>
      </c>
      <c r="E74" s="4">
        <v>1979</v>
      </c>
      <c r="F74" s="5" t="str">
        <f>VLOOKUP(B74,cat!A:B,2,0)</f>
        <v>сноуборд</v>
      </c>
      <c r="G74" s="5">
        <f>IF(AND(F74='Задание 1.2'!$B$7,E74&lt;800),1,0)</f>
        <v>0</v>
      </c>
      <c r="H74" s="56">
        <f t="shared" si="1"/>
        <v>33643</v>
      </c>
      <c r="I74" s="5"/>
      <c r="J74" s="5"/>
      <c r="K74" s="5"/>
      <c r="L74" s="5"/>
      <c r="M74" s="5"/>
      <c r="N74" s="5"/>
      <c r="O74" s="5"/>
      <c r="P74" s="5"/>
      <c r="Q74" s="5"/>
    </row>
    <row r="75" spans="1:17" ht="15.75" customHeight="1" x14ac:dyDescent="0.2">
      <c r="A75" s="2">
        <v>5978383321</v>
      </c>
      <c r="B75" s="2">
        <v>1</v>
      </c>
      <c r="C75" s="68">
        <v>44567</v>
      </c>
      <c r="D75" s="2">
        <v>19</v>
      </c>
      <c r="E75" s="4">
        <v>1979</v>
      </c>
      <c r="F75" s="5" t="str">
        <f>VLOOKUP(B75,cat!A:B,2,0)</f>
        <v>сноуборд</v>
      </c>
      <c r="G75" s="5">
        <f>IF(AND(F75='Задание 1.2'!$B$7,E75&lt;800),1,0)</f>
        <v>0</v>
      </c>
      <c r="H75" s="56">
        <f t="shared" si="1"/>
        <v>37601</v>
      </c>
      <c r="I75" s="5"/>
      <c r="J75" s="5"/>
      <c r="K75" s="5"/>
      <c r="L75" s="5"/>
      <c r="M75" s="5"/>
      <c r="N75" s="5"/>
      <c r="O75" s="5"/>
      <c r="P75" s="5"/>
      <c r="Q75" s="5"/>
    </row>
    <row r="76" spans="1:17" ht="15.75" customHeight="1" x14ac:dyDescent="0.2">
      <c r="A76" s="2">
        <v>5978383321</v>
      </c>
      <c r="B76" s="2">
        <v>1</v>
      </c>
      <c r="C76" s="68">
        <v>44565</v>
      </c>
      <c r="D76" s="2">
        <v>29</v>
      </c>
      <c r="E76" s="4">
        <v>1979</v>
      </c>
      <c r="F76" s="5" t="str">
        <f>VLOOKUP(B76,cat!A:B,2,0)</f>
        <v>сноуборд</v>
      </c>
      <c r="G76" s="5">
        <f>IF(AND(F76='Задание 1.2'!$B$7,E76&lt;800),1,0)</f>
        <v>0</v>
      </c>
      <c r="H76" s="56">
        <f t="shared" si="1"/>
        <v>57391</v>
      </c>
      <c r="I76" s="5"/>
      <c r="J76" s="5"/>
      <c r="K76" s="5"/>
      <c r="L76" s="5"/>
      <c r="M76" s="5"/>
      <c r="N76" s="5"/>
      <c r="O76" s="5"/>
      <c r="P76" s="5"/>
      <c r="Q76" s="5"/>
    </row>
    <row r="77" spans="1:17" ht="15.75" customHeight="1" x14ac:dyDescent="0.2">
      <c r="A77" s="2">
        <v>5978383321</v>
      </c>
      <c r="B77" s="2">
        <v>1</v>
      </c>
      <c r="C77" s="68">
        <v>44568</v>
      </c>
      <c r="D77" s="2">
        <v>50</v>
      </c>
      <c r="E77" s="4">
        <v>1979</v>
      </c>
      <c r="F77" s="5" t="str">
        <f>VLOOKUP(B77,cat!A:B,2,0)</f>
        <v>сноуборд</v>
      </c>
      <c r="G77" s="5">
        <f>IF(AND(F77='Задание 1.2'!$B$7,E77&lt;800),1,0)</f>
        <v>0</v>
      </c>
      <c r="H77" s="56">
        <f t="shared" si="1"/>
        <v>98950</v>
      </c>
      <c r="I77" s="5"/>
      <c r="J77" s="5"/>
      <c r="K77" s="5"/>
      <c r="L77" s="5"/>
      <c r="M77" s="5"/>
      <c r="N77" s="5"/>
      <c r="O77" s="5"/>
      <c r="P77" s="5"/>
      <c r="Q77" s="5"/>
    </row>
    <row r="78" spans="1:17" ht="15.75" customHeight="1" x14ac:dyDescent="0.2">
      <c r="A78" s="2">
        <v>5978383321</v>
      </c>
      <c r="B78" s="2">
        <v>1</v>
      </c>
      <c r="C78" s="68">
        <v>44569</v>
      </c>
      <c r="D78" s="2">
        <v>61</v>
      </c>
      <c r="E78" s="4">
        <v>1979</v>
      </c>
      <c r="F78" s="5" t="str">
        <f>VLOOKUP(B78,cat!A:B,2,0)</f>
        <v>сноуборд</v>
      </c>
      <c r="G78" s="5">
        <f>IF(AND(F78='Задание 1.2'!$B$7,E78&lt;800),1,0)</f>
        <v>0</v>
      </c>
      <c r="H78" s="56">
        <f t="shared" si="1"/>
        <v>120719</v>
      </c>
      <c r="I78" s="5"/>
      <c r="J78" s="5"/>
      <c r="K78" s="5"/>
      <c r="L78" s="5"/>
      <c r="M78" s="5"/>
      <c r="N78" s="5"/>
      <c r="O78" s="5"/>
      <c r="P78" s="5"/>
      <c r="Q78" s="5"/>
    </row>
    <row r="79" spans="1:17" ht="15.75" customHeight="1" x14ac:dyDescent="0.2">
      <c r="A79" s="2">
        <v>4313187565</v>
      </c>
      <c r="B79" s="2">
        <v>1</v>
      </c>
      <c r="C79" s="68">
        <v>44562</v>
      </c>
      <c r="D79" s="2">
        <v>8</v>
      </c>
      <c r="E79" s="4">
        <v>1965</v>
      </c>
      <c r="F79" s="5" t="str">
        <f>VLOOKUP(B79,cat!A:B,2,0)</f>
        <v>сноуборд</v>
      </c>
      <c r="G79" s="5">
        <f>IF(AND(F79='Задание 1.2'!$B$7,E79&lt;800),1,0)</f>
        <v>0</v>
      </c>
      <c r="H79" s="56">
        <f t="shared" si="1"/>
        <v>15720</v>
      </c>
      <c r="I79" s="5"/>
      <c r="J79" s="5"/>
      <c r="K79" s="5"/>
      <c r="L79" s="5"/>
      <c r="M79" s="5"/>
      <c r="N79" s="5"/>
      <c r="O79" s="5"/>
      <c r="P79" s="5"/>
      <c r="Q79" s="5"/>
    </row>
    <row r="80" spans="1:17" ht="15.75" customHeight="1" x14ac:dyDescent="0.2">
      <c r="A80" s="2">
        <v>4313187565</v>
      </c>
      <c r="B80" s="2">
        <v>1</v>
      </c>
      <c r="C80" s="68">
        <v>44566</v>
      </c>
      <c r="D80" s="2">
        <v>10</v>
      </c>
      <c r="E80" s="4">
        <v>1965</v>
      </c>
      <c r="F80" s="5" t="str">
        <f>VLOOKUP(B80,cat!A:B,2,0)</f>
        <v>сноуборд</v>
      </c>
      <c r="G80" s="5">
        <f>IF(AND(F80='Задание 1.2'!$B$7,E80&lt;800),1,0)</f>
        <v>0</v>
      </c>
      <c r="H80" s="56">
        <f t="shared" si="1"/>
        <v>19650</v>
      </c>
      <c r="I80" s="5"/>
      <c r="J80" s="5"/>
      <c r="K80" s="5"/>
      <c r="L80" s="5"/>
      <c r="M80" s="5"/>
      <c r="N80" s="5"/>
      <c r="O80" s="5"/>
      <c r="P80" s="5"/>
      <c r="Q80" s="5"/>
    </row>
    <row r="81" spans="1:17" ht="15.75" customHeight="1" x14ac:dyDescent="0.2">
      <c r="A81" s="2">
        <v>4313187565</v>
      </c>
      <c r="B81" s="2">
        <v>1</v>
      </c>
      <c r="C81" s="68">
        <v>44567</v>
      </c>
      <c r="D81" s="2">
        <v>12</v>
      </c>
      <c r="E81" s="4">
        <v>1965</v>
      </c>
      <c r="F81" s="5" t="str">
        <f>VLOOKUP(B81,cat!A:B,2,0)</f>
        <v>сноуборд</v>
      </c>
      <c r="G81" s="5">
        <f>IF(AND(F81='Задание 1.2'!$B$7,E81&lt;800),1,0)</f>
        <v>0</v>
      </c>
      <c r="H81" s="56">
        <f t="shared" si="1"/>
        <v>23580</v>
      </c>
      <c r="I81" s="5"/>
      <c r="J81" s="5"/>
      <c r="K81" s="5"/>
      <c r="L81" s="5"/>
      <c r="M81" s="5"/>
      <c r="N81" s="5"/>
      <c r="O81" s="5"/>
      <c r="P81" s="5"/>
      <c r="Q81" s="5"/>
    </row>
    <row r="82" spans="1:17" ht="15.75" customHeight="1" x14ac:dyDescent="0.2">
      <c r="A82" s="2">
        <v>4313187565</v>
      </c>
      <c r="B82" s="2">
        <v>1</v>
      </c>
      <c r="C82" s="68">
        <v>44563</v>
      </c>
      <c r="D82" s="2">
        <v>14</v>
      </c>
      <c r="E82" s="4">
        <v>1965</v>
      </c>
      <c r="F82" s="5" t="str">
        <f>VLOOKUP(B82,cat!A:B,2,0)</f>
        <v>сноуборд</v>
      </c>
      <c r="G82" s="5">
        <f>IF(AND(F82='Задание 1.2'!$B$7,E82&lt;800),1,0)</f>
        <v>0</v>
      </c>
      <c r="H82" s="56">
        <f t="shared" si="1"/>
        <v>27510</v>
      </c>
      <c r="I82" s="5"/>
      <c r="J82" s="5"/>
      <c r="K82" s="5"/>
      <c r="L82" s="5"/>
      <c r="M82" s="5"/>
      <c r="N82" s="5"/>
      <c r="O82" s="5"/>
      <c r="P82" s="5"/>
      <c r="Q82" s="5"/>
    </row>
    <row r="83" spans="1:17" ht="15.75" customHeight="1" x14ac:dyDescent="0.2">
      <c r="A83" s="2">
        <v>4313187565</v>
      </c>
      <c r="B83" s="2">
        <v>1</v>
      </c>
      <c r="C83" s="68">
        <v>44564</v>
      </c>
      <c r="D83" s="2">
        <v>18</v>
      </c>
      <c r="E83" s="4">
        <v>1965</v>
      </c>
      <c r="F83" s="5" t="str">
        <f>VLOOKUP(B83,cat!A:B,2,0)</f>
        <v>сноуборд</v>
      </c>
      <c r="G83" s="5">
        <f>IF(AND(F83='Задание 1.2'!$B$7,E83&lt;800),1,0)</f>
        <v>0</v>
      </c>
      <c r="H83" s="56">
        <f t="shared" si="1"/>
        <v>35370</v>
      </c>
      <c r="I83" s="5"/>
      <c r="J83" s="5"/>
      <c r="K83" s="5"/>
      <c r="L83" s="5"/>
      <c r="M83" s="5"/>
      <c r="N83" s="5"/>
      <c r="O83" s="5"/>
      <c r="P83" s="5"/>
      <c r="Q83" s="5"/>
    </row>
    <row r="84" spans="1:17" ht="15.75" customHeight="1" x14ac:dyDescent="0.2">
      <c r="A84" s="2">
        <v>4313187565</v>
      </c>
      <c r="B84" s="2">
        <v>1</v>
      </c>
      <c r="C84" s="68">
        <v>44565</v>
      </c>
      <c r="D84" s="2">
        <v>24</v>
      </c>
      <c r="E84" s="4">
        <v>1965</v>
      </c>
      <c r="F84" s="5" t="str">
        <f>VLOOKUP(B84,cat!A:B,2,0)</f>
        <v>сноуборд</v>
      </c>
      <c r="G84" s="5">
        <f>IF(AND(F84='Задание 1.2'!$B$7,E84&lt;800),1,0)</f>
        <v>0</v>
      </c>
      <c r="H84" s="56">
        <f t="shared" si="1"/>
        <v>47160</v>
      </c>
      <c r="I84" s="5"/>
      <c r="J84" s="5"/>
      <c r="K84" s="5"/>
      <c r="L84" s="5"/>
      <c r="M84" s="5"/>
      <c r="N84" s="5"/>
      <c r="O84" s="5"/>
      <c r="P84" s="5"/>
      <c r="Q84" s="5"/>
    </row>
    <row r="85" spans="1:17" ht="15.75" customHeight="1" x14ac:dyDescent="0.2">
      <c r="A85" s="2">
        <v>3007926639</v>
      </c>
      <c r="B85" s="2">
        <v>1</v>
      </c>
      <c r="C85" s="68">
        <v>44593</v>
      </c>
      <c r="D85" s="2">
        <v>11</v>
      </c>
      <c r="E85" s="4">
        <v>1943</v>
      </c>
      <c r="F85" s="5" t="str">
        <f>VLOOKUP(B85,cat!A:B,2,0)</f>
        <v>сноуборд</v>
      </c>
      <c r="G85" s="5">
        <f>IF(AND(F85='Задание 1.2'!$B$7,E85&lt;800),1,0)</f>
        <v>0</v>
      </c>
      <c r="H85" s="56">
        <f t="shared" si="1"/>
        <v>21373</v>
      </c>
      <c r="I85" s="5"/>
      <c r="J85" s="5"/>
      <c r="K85" s="5"/>
      <c r="L85" s="5"/>
      <c r="M85" s="5"/>
      <c r="N85" s="5"/>
      <c r="O85" s="5"/>
      <c r="P85" s="5"/>
      <c r="Q85" s="5"/>
    </row>
    <row r="86" spans="1:17" ht="15.75" customHeight="1" x14ac:dyDescent="0.2">
      <c r="A86" s="2">
        <v>3007926639</v>
      </c>
      <c r="B86" s="2">
        <v>1</v>
      </c>
      <c r="C86" s="68">
        <v>44592</v>
      </c>
      <c r="D86" s="2">
        <v>16</v>
      </c>
      <c r="E86" s="4">
        <v>1943</v>
      </c>
      <c r="F86" s="5" t="str">
        <f>VLOOKUP(B86,cat!A:B,2,0)</f>
        <v>сноуборд</v>
      </c>
      <c r="G86" s="5">
        <f>IF(AND(F86='Задание 1.2'!$B$7,E86&lt;800),1,0)</f>
        <v>0</v>
      </c>
      <c r="H86" s="56">
        <f t="shared" si="1"/>
        <v>31088</v>
      </c>
      <c r="I86" s="5"/>
      <c r="J86" s="5"/>
      <c r="K86" s="5"/>
      <c r="L86" s="5"/>
      <c r="M86" s="5"/>
      <c r="N86" s="5"/>
      <c r="O86" s="5"/>
      <c r="P86" s="5"/>
      <c r="Q86" s="5"/>
    </row>
    <row r="87" spans="1:17" ht="15.75" customHeight="1" x14ac:dyDescent="0.2">
      <c r="A87" s="2">
        <v>3007926639</v>
      </c>
      <c r="B87" s="2">
        <v>1</v>
      </c>
      <c r="C87" s="68">
        <v>44570</v>
      </c>
      <c r="D87" s="2">
        <v>17</v>
      </c>
      <c r="E87" s="4">
        <v>1943</v>
      </c>
      <c r="F87" s="5" t="str">
        <f>VLOOKUP(B87,cat!A:B,2,0)</f>
        <v>сноуборд</v>
      </c>
      <c r="G87" s="5">
        <f>IF(AND(F87='Задание 1.2'!$B$7,E87&lt;800),1,0)</f>
        <v>0</v>
      </c>
      <c r="H87" s="56">
        <f t="shared" si="1"/>
        <v>33031</v>
      </c>
      <c r="I87" s="5"/>
      <c r="J87" s="5"/>
      <c r="K87" s="5"/>
      <c r="L87" s="5"/>
      <c r="M87" s="5"/>
      <c r="N87" s="5"/>
      <c r="O87" s="5"/>
      <c r="P87" s="5"/>
      <c r="Q87" s="5"/>
    </row>
    <row r="88" spans="1:17" ht="15.75" customHeight="1" x14ac:dyDescent="0.2">
      <c r="A88" s="2">
        <v>3007926639</v>
      </c>
      <c r="B88" s="2">
        <v>1</v>
      </c>
      <c r="C88" s="68">
        <v>44587</v>
      </c>
      <c r="D88" s="2">
        <v>17</v>
      </c>
      <c r="E88" s="4">
        <v>1943</v>
      </c>
      <c r="F88" s="5" t="str">
        <f>VLOOKUP(B88,cat!A:B,2,0)</f>
        <v>сноуборд</v>
      </c>
      <c r="G88" s="5">
        <f>IF(AND(F88='Задание 1.2'!$B$7,E88&lt;800),1,0)</f>
        <v>0</v>
      </c>
      <c r="H88" s="56">
        <f t="shared" si="1"/>
        <v>33031</v>
      </c>
      <c r="I88" s="5"/>
      <c r="J88" s="5"/>
      <c r="K88" s="5"/>
      <c r="L88" s="5"/>
      <c r="M88" s="5"/>
      <c r="N88" s="5"/>
      <c r="O88" s="5"/>
      <c r="P88" s="5"/>
      <c r="Q88" s="5"/>
    </row>
    <row r="89" spans="1:17" ht="15.75" customHeight="1" x14ac:dyDescent="0.2">
      <c r="A89" s="2">
        <v>3007926639</v>
      </c>
      <c r="B89" s="2">
        <v>1</v>
      </c>
      <c r="C89" s="68">
        <v>44572</v>
      </c>
      <c r="D89" s="2">
        <v>19</v>
      </c>
      <c r="E89" s="4">
        <v>1943</v>
      </c>
      <c r="F89" s="5" t="str">
        <f>VLOOKUP(B89,cat!A:B,2,0)</f>
        <v>сноуборд</v>
      </c>
      <c r="G89" s="5">
        <f>IF(AND(F89='Задание 1.2'!$B$7,E89&lt;800),1,0)</f>
        <v>0</v>
      </c>
      <c r="H89" s="56">
        <f t="shared" si="1"/>
        <v>36917</v>
      </c>
      <c r="I89" s="5"/>
      <c r="J89" s="5"/>
      <c r="K89" s="5"/>
      <c r="L89" s="5"/>
      <c r="M89" s="5"/>
      <c r="N89" s="5"/>
      <c r="O89" s="5"/>
      <c r="P89" s="5"/>
      <c r="Q89" s="5"/>
    </row>
    <row r="90" spans="1:17" ht="15.75" customHeight="1" x14ac:dyDescent="0.2">
      <c r="A90" s="2">
        <v>3007926639</v>
      </c>
      <c r="B90" s="2">
        <v>1</v>
      </c>
      <c r="C90" s="68">
        <v>44588</v>
      </c>
      <c r="D90" s="2">
        <v>19</v>
      </c>
      <c r="E90" s="4">
        <v>1943</v>
      </c>
      <c r="F90" s="5" t="str">
        <f>VLOOKUP(B90,cat!A:B,2,0)</f>
        <v>сноуборд</v>
      </c>
      <c r="G90" s="5">
        <f>IF(AND(F90='Задание 1.2'!$B$7,E90&lt;800),1,0)</f>
        <v>0</v>
      </c>
      <c r="H90" s="56">
        <f t="shared" si="1"/>
        <v>36917</v>
      </c>
      <c r="I90" s="5"/>
      <c r="J90" s="5"/>
      <c r="K90" s="5"/>
      <c r="L90" s="5"/>
      <c r="M90" s="5"/>
      <c r="N90" s="5"/>
      <c r="O90" s="5"/>
      <c r="P90" s="5"/>
      <c r="Q90" s="5"/>
    </row>
    <row r="91" spans="1:17" ht="15.75" customHeight="1" x14ac:dyDescent="0.2">
      <c r="A91" s="2">
        <v>3007926639</v>
      </c>
      <c r="B91" s="2">
        <v>1</v>
      </c>
      <c r="C91" s="68">
        <v>44591</v>
      </c>
      <c r="D91" s="2">
        <v>19</v>
      </c>
      <c r="E91" s="4">
        <v>1943</v>
      </c>
      <c r="F91" s="5" t="str">
        <f>VLOOKUP(B91,cat!A:B,2,0)</f>
        <v>сноуборд</v>
      </c>
      <c r="G91" s="5">
        <f>IF(AND(F91='Задание 1.2'!$B$7,E91&lt;800),1,0)</f>
        <v>0</v>
      </c>
      <c r="H91" s="56">
        <f t="shared" si="1"/>
        <v>36917</v>
      </c>
      <c r="I91" s="5"/>
      <c r="J91" s="5"/>
      <c r="K91" s="5"/>
      <c r="L91" s="5"/>
      <c r="M91" s="5"/>
      <c r="N91" s="5"/>
      <c r="O91" s="5"/>
      <c r="P91" s="5"/>
      <c r="Q91" s="5"/>
    </row>
    <row r="92" spans="1:17" ht="15.75" customHeight="1" x14ac:dyDescent="0.2">
      <c r="A92" s="2">
        <v>3007926639</v>
      </c>
      <c r="B92" s="2">
        <v>1</v>
      </c>
      <c r="C92" s="68">
        <v>44568</v>
      </c>
      <c r="D92" s="2">
        <v>20</v>
      </c>
      <c r="E92" s="4">
        <v>1943</v>
      </c>
      <c r="F92" s="5" t="str">
        <f>VLOOKUP(B92,cat!A:B,2,0)</f>
        <v>сноуборд</v>
      </c>
      <c r="G92" s="5">
        <f>IF(AND(F92='Задание 1.2'!$B$7,E92&lt;800),1,0)</f>
        <v>0</v>
      </c>
      <c r="H92" s="56">
        <f t="shared" si="1"/>
        <v>38860</v>
      </c>
      <c r="I92" s="5"/>
      <c r="J92" s="5"/>
      <c r="K92" s="5"/>
      <c r="L92" s="5"/>
      <c r="M92" s="5"/>
      <c r="N92" s="5"/>
      <c r="O92" s="5"/>
      <c r="P92" s="5"/>
      <c r="Q92" s="5"/>
    </row>
    <row r="93" spans="1:17" ht="15.75" customHeight="1" x14ac:dyDescent="0.2">
      <c r="A93" s="2">
        <v>3007926639</v>
      </c>
      <c r="B93" s="2">
        <v>1</v>
      </c>
      <c r="C93" s="68">
        <v>44571</v>
      </c>
      <c r="D93" s="2">
        <v>21</v>
      </c>
      <c r="E93" s="4">
        <v>1943</v>
      </c>
      <c r="F93" s="5" t="str">
        <f>VLOOKUP(B93,cat!A:B,2,0)</f>
        <v>сноуборд</v>
      </c>
      <c r="G93" s="5">
        <f>IF(AND(F93='Задание 1.2'!$B$7,E93&lt;800),1,0)</f>
        <v>0</v>
      </c>
      <c r="H93" s="56">
        <f t="shared" si="1"/>
        <v>40803</v>
      </c>
      <c r="I93" s="5"/>
      <c r="J93" s="5"/>
      <c r="K93" s="5"/>
      <c r="L93" s="5"/>
      <c r="M93" s="5"/>
      <c r="N93" s="5"/>
      <c r="O93" s="5"/>
      <c r="P93" s="5"/>
      <c r="Q93" s="5"/>
    </row>
    <row r="94" spans="1:17" ht="15.75" customHeight="1" x14ac:dyDescent="0.2">
      <c r="A94" s="2">
        <v>3007926639</v>
      </c>
      <c r="B94" s="2">
        <v>1</v>
      </c>
      <c r="C94" s="68">
        <v>44580</v>
      </c>
      <c r="D94" s="2">
        <v>21</v>
      </c>
      <c r="E94" s="4">
        <v>1943</v>
      </c>
      <c r="F94" s="5" t="str">
        <f>VLOOKUP(B94,cat!A:B,2,0)</f>
        <v>сноуборд</v>
      </c>
      <c r="G94" s="5">
        <f>IF(AND(F94='Задание 1.2'!$B$7,E94&lt;800),1,0)</f>
        <v>0</v>
      </c>
      <c r="H94" s="56">
        <f t="shared" si="1"/>
        <v>40803</v>
      </c>
      <c r="I94" s="5"/>
      <c r="J94" s="5"/>
      <c r="K94" s="5"/>
      <c r="L94" s="5"/>
      <c r="M94" s="5"/>
      <c r="N94" s="5"/>
      <c r="O94" s="5"/>
      <c r="P94" s="5"/>
      <c r="Q94" s="5"/>
    </row>
    <row r="95" spans="1:17" ht="15.75" customHeight="1" x14ac:dyDescent="0.2">
      <c r="A95" s="2">
        <v>3007926639</v>
      </c>
      <c r="B95" s="2">
        <v>1</v>
      </c>
      <c r="C95" s="68">
        <v>44573</v>
      </c>
      <c r="D95" s="2">
        <v>22</v>
      </c>
      <c r="E95" s="4">
        <v>1943</v>
      </c>
      <c r="F95" s="5" t="str">
        <f>VLOOKUP(B95,cat!A:B,2,0)</f>
        <v>сноуборд</v>
      </c>
      <c r="G95" s="5">
        <f>IF(AND(F95='Задание 1.2'!$B$7,E95&lt;800),1,0)</f>
        <v>0</v>
      </c>
      <c r="H95" s="56">
        <f t="shared" si="1"/>
        <v>42746</v>
      </c>
      <c r="I95" s="5"/>
      <c r="J95" s="5"/>
      <c r="K95" s="5"/>
      <c r="L95" s="5"/>
      <c r="M95" s="5"/>
      <c r="N95" s="5"/>
      <c r="O95" s="5"/>
      <c r="P95" s="5"/>
      <c r="Q95" s="5"/>
    </row>
    <row r="96" spans="1:17" ht="15.75" customHeight="1" x14ac:dyDescent="0.2">
      <c r="A96" s="2">
        <v>3007926639</v>
      </c>
      <c r="B96" s="2">
        <v>1</v>
      </c>
      <c r="C96" s="68">
        <v>44579</v>
      </c>
      <c r="D96" s="2">
        <v>22</v>
      </c>
      <c r="E96" s="4">
        <v>1943</v>
      </c>
      <c r="F96" s="5" t="str">
        <f>VLOOKUP(B96,cat!A:B,2,0)</f>
        <v>сноуборд</v>
      </c>
      <c r="G96" s="5">
        <f>IF(AND(F96='Задание 1.2'!$B$7,E96&lt;800),1,0)</f>
        <v>0</v>
      </c>
      <c r="H96" s="56">
        <f t="shared" si="1"/>
        <v>42746</v>
      </c>
      <c r="I96" s="5"/>
      <c r="J96" s="5"/>
      <c r="K96" s="5"/>
      <c r="L96" s="5"/>
      <c r="M96" s="5"/>
      <c r="N96" s="5"/>
      <c r="O96" s="5"/>
      <c r="P96" s="5"/>
      <c r="Q96" s="5"/>
    </row>
    <row r="97" spans="1:17" ht="15.75" customHeight="1" x14ac:dyDescent="0.2">
      <c r="A97" s="2">
        <v>3007926639</v>
      </c>
      <c r="B97" s="2">
        <v>1</v>
      </c>
      <c r="C97" s="68">
        <v>44581</v>
      </c>
      <c r="D97" s="2">
        <v>22</v>
      </c>
      <c r="E97" s="4">
        <v>1943</v>
      </c>
      <c r="F97" s="5" t="str">
        <f>VLOOKUP(B97,cat!A:B,2,0)</f>
        <v>сноуборд</v>
      </c>
      <c r="G97" s="5">
        <f>IF(AND(F97='Задание 1.2'!$B$7,E97&lt;800),1,0)</f>
        <v>0</v>
      </c>
      <c r="H97" s="56">
        <f t="shared" si="1"/>
        <v>42746</v>
      </c>
      <c r="I97" s="5"/>
      <c r="J97" s="5"/>
      <c r="K97" s="5"/>
      <c r="L97" s="5"/>
      <c r="M97" s="5"/>
      <c r="N97" s="5"/>
      <c r="O97" s="5"/>
      <c r="P97" s="5"/>
      <c r="Q97" s="5"/>
    </row>
    <row r="98" spans="1:17" ht="15.75" customHeight="1" x14ac:dyDescent="0.2">
      <c r="A98" s="2">
        <v>3007926639</v>
      </c>
      <c r="B98" s="2">
        <v>1</v>
      </c>
      <c r="C98" s="68">
        <v>44582</v>
      </c>
      <c r="D98" s="2">
        <v>22</v>
      </c>
      <c r="E98" s="4">
        <v>1943</v>
      </c>
      <c r="F98" s="5" t="str">
        <f>VLOOKUP(B98,cat!A:B,2,0)</f>
        <v>сноуборд</v>
      </c>
      <c r="G98" s="5">
        <f>IF(AND(F98='Задание 1.2'!$B$7,E98&lt;800),1,0)</f>
        <v>0</v>
      </c>
      <c r="H98" s="56">
        <f t="shared" si="1"/>
        <v>42746</v>
      </c>
      <c r="I98" s="5"/>
      <c r="J98" s="5"/>
      <c r="K98" s="5"/>
      <c r="L98" s="5"/>
      <c r="M98" s="5"/>
      <c r="N98" s="5"/>
      <c r="O98" s="5"/>
      <c r="P98" s="5"/>
      <c r="Q98" s="5"/>
    </row>
    <row r="99" spans="1:17" ht="15.75" customHeight="1" x14ac:dyDescent="0.2">
      <c r="A99" s="2">
        <v>3007926639</v>
      </c>
      <c r="B99" s="2">
        <v>1</v>
      </c>
      <c r="C99" s="68">
        <v>44569</v>
      </c>
      <c r="D99" s="2">
        <v>23</v>
      </c>
      <c r="E99" s="4">
        <v>1943</v>
      </c>
      <c r="F99" s="5" t="str">
        <f>VLOOKUP(B99,cat!A:B,2,0)</f>
        <v>сноуборд</v>
      </c>
      <c r="G99" s="5">
        <f>IF(AND(F99='Задание 1.2'!$B$7,E99&lt;800),1,0)</f>
        <v>0</v>
      </c>
      <c r="H99" s="56">
        <f t="shared" si="1"/>
        <v>44689</v>
      </c>
      <c r="I99" s="5"/>
      <c r="J99" s="5"/>
      <c r="K99" s="5"/>
      <c r="L99" s="5"/>
      <c r="M99" s="5"/>
      <c r="N99" s="5"/>
      <c r="O99" s="5"/>
      <c r="P99" s="5"/>
      <c r="Q99" s="5"/>
    </row>
    <row r="100" spans="1:17" ht="15.75" customHeight="1" x14ac:dyDescent="0.2">
      <c r="A100" s="2">
        <v>3007926639</v>
      </c>
      <c r="B100" s="2">
        <v>1</v>
      </c>
      <c r="C100" s="68">
        <v>44575</v>
      </c>
      <c r="D100" s="2">
        <v>23</v>
      </c>
      <c r="E100" s="4">
        <v>1943</v>
      </c>
      <c r="F100" s="5" t="str">
        <f>VLOOKUP(B100,cat!A:B,2,0)</f>
        <v>сноуборд</v>
      </c>
      <c r="G100" s="5">
        <f>IF(AND(F100='Задание 1.2'!$B$7,E100&lt;800),1,0)</f>
        <v>0</v>
      </c>
      <c r="H100" s="56">
        <f t="shared" si="1"/>
        <v>44689</v>
      </c>
      <c r="I100" s="5"/>
      <c r="J100" s="5"/>
      <c r="K100" s="5"/>
      <c r="L100" s="5"/>
      <c r="M100" s="5"/>
      <c r="N100" s="5"/>
      <c r="O100" s="5"/>
      <c r="P100" s="5"/>
      <c r="Q100" s="5"/>
    </row>
    <row r="101" spans="1:17" ht="15.75" customHeight="1" x14ac:dyDescent="0.2">
      <c r="A101" s="2">
        <v>3007926639</v>
      </c>
      <c r="B101" s="2">
        <v>1</v>
      </c>
      <c r="C101" s="68">
        <v>44574</v>
      </c>
      <c r="D101" s="2">
        <v>24</v>
      </c>
      <c r="E101" s="4">
        <v>1943</v>
      </c>
      <c r="F101" s="5" t="str">
        <f>VLOOKUP(B101,cat!A:B,2,0)</f>
        <v>сноуборд</v>
      </c>
      <c r="G101" s="5">
        <f>IF(AND(F101='Задание 1.2'!$B$7,E101&lt;800),1,0)</f>
        <v>0</v>
      </c>
      <c r="H101" s="56">
        <f t="shared" si="1"/>
        <v>46632</v>
      </c>
      <c r="I101" s="5"/>
      <c r="J101" s="5"/>
      <c r="K101" s="5"/>
      <c r="L101" s="5"/>
      <c r="M101" s="5"/>
      <c r="N101" s="5"/>
      <c r="O101" s="5"/>
      <c r="P101" s="5"/>
      <c r="Q101" s="5"/>
    </row>
    <row r="102" spans="1:17" ht="15.75" customHeight="1" x14ac:dyDescent="0.2">
      <c r="A102" s="2">
        <v>3007926639</v>
      </c>
      <c r="B102" s="2">
        <v>1</v>
      </c>
      <c r="C102" s="68">
        <v>44594</v>
      </c>
      <c r="D102" s="2">
        <v>24</v>
      </c>
      <c r="E102" s="4">
        <v>1943</v>
      </c>
      <c r="F102" s="5" t="str">
        <f>VLOOKUP(B102,cat!A:B,2,0)</f>
        <v>сноуборд</v>
      </c>
      <c r="G102" s="5">
        <f>IF(AND(F102='Задание 1.2'!$B$7,E102&lt;800),1,0)</f>
        <v>0</v>
      </c>
      <c r="H102" s="56">
        <f t="shared" si="1"/>
        <v>46632</v>
      </c>
      <c r="I102" s="5"/>
      <c r="J102" s="5"/>
      <c r="K102" s="5"/>
      <c r="L102" s="5"/>
      <c r="M102" s="5"/>
      <c r="N102" s="5"/>
      <c r="O102" s="5"/>
      <c r="P102" s="5"/>
      <c r="Q102" s="5"/>
    </row>
    <row r="103" spans="1:17" ht="15.75" customHeight="1" x14ac:dyDescent="0.2">
      <c r="A103" s="2">
        <v>3007926639</v>
      </c>
      <c r="B103" s="2">
        <v>1</v>
      </c>
      <c r="C103" s="68">
        <v>44576</v>
      </c>
      <c r="D103" s="2">
        <v>25</v>
      </c>
      <c r="E103" s="4">
        <v>1943</v>
      </c>
      <c r="F103" s="5" t="str">
        <f>VLOOKUP(B103,cat!A:B,2,0)</f>
        <v>сноуборд</v>
      </c>
      <c r="G103" s="5">
        <f>IF(AND(F103='Задание 1.2'!$B$7,E103&lt;800),1,0)</f>
        <v>0</v>
      </c>
      <c r="H103" s="56">
        <f t="shared" si="1"/>
        <v>48575</v>
      </c>
      <c r="I103" s="5"/>
      <c r="J103" s="5"/>
      <c r="K103" s="5"/>
      <c r="L103" s="5"/>
      <c r="M103" s="5"/>
      <c r="N103" s="5"/>
      <c r="O103" s="5"/>
      <c r="P103" s="5"/>
      <c r="Q103" s="5"/>
    </row>
    <row r="104" spans="1:17" ht="15.75" customHeight="1" x14ac:dyDescent="0.2">
      <c r="A104" s="2">
        <v>3007926639</v>
      </c>
      <c r="B104" s="2">
        <v>1</v>
      </c>
      <c r="C104" s="68">
        <v>44590</v>
      </c>
      <c r="D104" s="2">
        <v>25</v>
      </c>
      <c r="E104" s="4">
        <v>1943</v>
      </c>
      <c r="F104" s="5" t="str">
        <f>VLOOKUP(B104,cat!A:B,2,0)</f>
        <v>сноуборд</v>
      </c>
      <c r="G104" s="5">
        <f>IF(AND(F104='Задание 1.2'!$B$7,E104&lt;800),1,0)</f>
        <v>0</v>
      </c>
      <c r="H104" s="56">
        <f t="shared" si="1"/>
        <v>48575</v>
      </c>
      <c r="I104" s="5"/>
      <c r="J104" s="5"/>
      <c r="K104" s="5"/>
      <c r="L104" s="5"/>
      <c r="M104" s="5"/>
      <c r="N104" s="5"/>
      <c r="O104" s="5"/>
      <c r="P104" s="5"/>
      <c r="Q104" s="5"/>
    </row>
    <row r="105" spans="1:17" ht="15.75" customHeight="1" x14ac:dyDescent="0.2">
      <c r="A105" s="2">
        <v>3007926639</v>
      </c>
      <c r="B105" s="2">
        <v>1</v>
      </c>
      <c r="C105" s="68">
        <v>44583</v>
      </c>
      <c r="D105" s="2">
        <v>28</v>
      </c>
      <c r="E105" s="4">
        <v>1943</v>
      </c>
      <c r="F105" s="5" t="str">
        <f>VLOOKUP(B105,cat!A:B,2,0)</f>
        <v>сноуборд</v>
      </c>
      <c r="G105" s="5">
        <f>IF(AND(F105='Задание 1.2'!$B$7,E105&lt;800),1,0)</f>
        <v>0</v>
      </c>
      <c r="H105" s="56">
        <f t="shared" si="1"/>
        <v>54404</v>
      </c>
      <c r="I105" s="5"/>
      <c r="J105" s="5"/>
      <c r="K105" s="5"/>
      <c r="L105" s="5"/>
      <c r="M105" s="5"/>
      <c r="N105" s="5"/>
      <c r="O105" s="5"/>
      <c r="P105" s="5"/>
      <c r="Q105" s="5"/>
    </row>
    <row r="106" spans="1:17" ht="15.75" customHeight="1" x14ac:dyDescent="0.2">
      <c r="A106" s="2">
        <v>3007926639</v>
      </c>
      <c r="B106" s="2">
        <v>1</v>
      </c>
      <c r="C106" s="68">
        <v>44584</v>
      </c>
      <c r="D106" s="2">
        <v>31</v>
      </c>
      <c r="E106" s="4">
        <v>1943</v>
      </c>
      <c r="F106" s="5" t="str">
        <f>VLOOKUP(B106,cat!A:B,2,0)</f>
        <v>сноуборд</v>
      </c>
      <c r="G106" s="5">
        <f>IF(AND(F106='Задание 1.2'!$B$7,E106&lt;800),1,0)</f>
        <v>0</v>
      </c>
      <c r="H106" s="56">
        <f t="shared" si="1"/>
        <v>60233</v>
      </c>
      <c r="I106" s="5"/>
      <c r="J106" s="5"/>
      <c r="K106" s="5"/>
      <c r="L106" s="5"/>
      <c r="M106" s="5"/>
      <c r="N106" s="5"/>
      <c r="O106" s="5"/>
      <c r="P106" s="5"/>
      <c r="Q106" s="5"/>
    </row>
    <row r="107" spans="1:17" ht="15.75" customHeight="1" x14ac:dyDescent="0.2">
      <c r="A107" s="2">
        <v>3007926639</v>
      </c>
      <c r="B107" s="2">
        <v>1</v>
      </c>
      <c r="C107" s="68">
        <v>44585</v>
      </c>
      <c r="D107" s="2">
        <v>32</v>
      </c>
      <c r="E107" s="4">
        <v>1943</v>
      </c>
      <c r="F107" s="5" t="str">
        <f>VLOOKUP(B107,cat!A:B,2,0)</f>
        <v>сноуборд</v>
      </c>
      <c r="G107" s="5">
        <f>IF(AND(F107='Задание 1.2'!$B$7,E107&lt;800),1,0)</f>
        <v>0</v>
      </c>
      <c r="H107" s="56">
        <f t="shared" si="1"/>
        <v>62176</v>
      </c>
      <c r="I107" s="5"/>
      <c r="J107" s="5"/>
      <c r="K107" s="5"/>
      <c r="L107" s="5"/>
      <c r="M107" s="5"/>
      <c r="N107" s="5"/>
      <c r="O107" s="5"/>
      <c r="P107" s="5"/>
      <c r="Q107" s="5"/>
    </row>
    <row r="108" spans="1:17" ht="15.75" customHeight="1" x14ac:dyDescent="0.2">
      <c r="A108" s="2">
        <v>3007926639</v>
      </c>
      <c r="B108" s="2">
        <v>1</v>
      </c>
      <c r="C108" s="68">
        <v>44586</v>
      </c>
      <c r="D108" s="2">
        <v>37</v>
      </c>
      <c r="E108" s="4">
        <v>1943</v>
      </c>
      <c r="F108" s="5" t="str">
        <f>VLOOKUP(B108,cat!A:B,2,0)</f>
        <v>сноуборд</v>
      </c>
      <c r="G108" s="5">
        <f>IF(AND(F108='Задание 1.2'!$B$7,E108&lt;800),1,0)</f>
        <v>0</v>
      </c>
      <c r="H108" s="56">
        <f t="shared" si="1"/>
        <v>71891</v>
      </c>
      <c r="I108" s="5"/>
      <c r="J108" s="5"/>
      <c r="K108" s="5"/>
      <c r="L108" s="5"/>
      <c r="M108" s="5"/>
      <c r="N108" s="5"/>
      <c r="O108" s="5"/>
      <c r="P108" s="5"/>
      <c r="Q108" s="5"/>
    </row>
    <row r="109" spans="1:17" ht="15.75" customHeight="1" x14ac:dyDescent="0.2">
      <c r="A109" s="2">
        <v>3007926639</v>
      </c>
      <c r="B109" s="2">
        <v>1</v>
      </c>
      <c r="C109" s="68">
        <v>44578</v>
      </c>
      <c r="D109" s="2">
        <v>40</v>
      </c>
      <c r="E109" s="4">
        <v>1943</v>
      </c>
      <c r="F109" s="5" t="str">
        <f>VLOOKUP(B109,cat!A:B,2,0)</f>
        <v>сноуборд</v>
      </c>
      <c r="G109" s="5">
        <f>IF(AND(F109='Задание 1.2'!$B$7,E109&lt;800),1,0)</f>
        <v>0</v>
      </c>
      <c r="H109" s="56">
        <f t="shared" si="1"/>
        <v>77720</v>
      </c>
      <c r="I109" s="5"/>
      <c r="J109" s="5"/>
      <c r="K109" s="5"/>
      <c r="L109" s="5"/>
      <c r="M109" s="5"/>
      <c r="N109" s="5"/>
      <c r="O109" s="5"/>
      <c r="P109" s="5"/>
      <c r="Q109" s="5"/>
    </row>
    <row r="110" spans="1:17" ht="15.75" customHeight="1" x14ac:dyDescent="0.2">
      <c r="A110" s="2">
        <v>3007926639</v>
      </c>
      <c r="B110" s="2">
        <v>1</v>
      </c>
      <c r="C110" s="68">
        <v>44589</v>
      </c>
      <c r="D110" s="2">
        <v>40</v>
      </c>
      <c r="E110" s="4">
        <v>1943</v>
      </c>
      <c r="F110" s="5" t="str">
        <f>VLOOKUP(B110,cat!A:B,2,0)</f>
        <v>сноуборд</v>
      </c>
      <c r="G110" s="5">
        <f>IF(AND(F110='Задание 1.2'!$B$7,E110&lt;800),1,0)</f>
        <v>0</v>
      </c>
      <c r="H110" s="56">
        <f t="shared" si="1"/>
        <v>77720</v>
      </c>
      <c r="I110" s="5"/>
      <c r="J110" s="5"/>
      <c r="K110" s="5"/>
      <c r="L110" s="5"/>
      <c r="M110" s="5"/>
      <c r="N110" s="5"/>
      <c r="O110" s="5"/>
      <c r="P110" s="5"/>
      <c r="Q110" s="5"/>
    </row>
    <row r="111" spans="1:17" ht="15.75" customHeight="1" x14ac:dyDescent="0.2">
      <c r="A111" s="2">
        <v>3007926639</v>
      </c>
      <c r="B111" s="2">
        <v>1</v>
      </c>
      <c r="C111" s="68">
        <v>44577</v>
      </c>
      <c r="D111" s="2">
        <v>42</v>
      </c>
      <c r="E111" s="4">
        <v>1943</v>
      </c>
      <c r="F111" s="5" t="str">
        <f>VLOOKUP(B111,cat!A:B,2,0)</f>
        <v>сноуборд</v>
      </c>
      <c r="G111" s="5">
        <f>IF(AND(F111='Задание 1.2'!$B$7,E111&lt;800),1,0)</f>
        <v>0</v>
      </c>
      <c r="H111" s="56">
        <f t="shared" si="1"/>
        <v>81606</v>
      </c>
      <c r="I111" s="5"/>
      <c r="J111" s="5"/>
      <c r="K111" s="5"/>
      <c r="L111" s="5"/>
      <c r="M111" s="5"/>
      <c r="N111" s="5"/>
      <c r="O111" s="5"/>
      <c r="P111" s="5"/>
      <c r="Q111" s="5"/>
    </row>
    <row r="112" spans="1:17" ht="15.75" customHeight="1" x14ac:dyDescent="0.2">
      <c r="A112" s="2">
        <v>4313187565</v>
      </c>
      <c r="B112" s="2">
        <v>1</v>
      </c>
      <c r="C112" s="68">
        <v>44592</v>
      </c>
      <c r="D112" s="2">
        <v>16</v>
      </c>
      <c r="E112" s="4">
        <v>1899</v>
      </c>
      <c r="F112" s="5" t="str">
        <f>VLOOKUP(B112,cat!A:B,2,0)</f>
        <v>сноуборд</v>
      </c>
      <c r="G112" s="5">
        <f>IF(AND(F112='Задание 1.2'!$B$7,E112&lt;800),1,0)</f>
        <v>0</v>
      </c>
      <c r="H112" s="56">
        <f t="shared" si="1"/>
        <v>30384</v>
      </c>
      <c r="I112" s="5"/>
      <c r="J112" s="5"/>
      <c r="K112" s="5"/>
      <c r="L112" s="5"/>
      <c r="M112" s="5"/>
      <c r="N112" s="5"/>
      <c r="O112" s="5"/>
      <c r="P112" s="5"/>
      <c r="Q112" s="5"/>
    </row>
    <row r="113" spans="1:17" ht="15.75" customHeight="1" x14ac:dyDescent="0.2">
      <c r="A113" s="2">
        <v>4313187565</v>
      </c>
      <c r="B113" s="2">
        <v>1</v>
      </c>
      <c r="C113" s="68">
        <v>44601</v>
      </c>
      <c r="D113" s="2">
        <v>19</v>
      </c>
      <c r="E113" s="4">
        <v>1899</v>
      </c>
      <c r="F113" s="5" t="str">
        <f>VLOOKUP(B113,cat!A:B,2,0)</f>
        <v>сноуборд</v>
      </c>
      <c r="G113" s="5">
        <f>IF(AND(F113='Задание 1.2'!$B$7,E113&lt;800),1,0)</f>
        <v>0</v>
      </c>
      <c r="H113" s="56">
        <f t="shared" si="1"/>
        <v>36081</v>
      </c>
      <c r="I113" s="5"/>
      <c r="J113" s="5"/>
      <c r="K113" s="5"/>
      <c r="L113" s="5"/>
      <c r="M113" s="5"/>
      <c r="N113" s="5"/>
      <c r="O113" s="5"/>
      <c r="P113" s="5"/>
      <c r="Q113" s="5"/>
    </row>
    <row r="114" spans="1:17" ht="15.75" customHeight="1" x14ac:dyDescent="0.2">
      <c r="A114" s="2">
        <v>4313187565</v>
      </c>
      <c r="B114" s="2">
        <v>1</v>
      </c>
      <c r="C114" s="68">
        <v>44600</v>
      </c>
      <c r="D114" s="2">
        <v>48</v>
      </c>
      <c r="E114" s="4">
        <v>1899</v>
      </c>
      <c r="F114" s="5" t="str">
        <f>VLOOKUP(B114,cat!A:B,2,0)</f>
        <v>сноуборд</v>
      </c>
      <c r="G114" s="5">
        <f>IF(AND(F114='Задание 1.2'!$B$7,E114&lt;800),1,0)</f>
        <v>0</v>
      </c>
      <c r="H114" s="56">
        <f t="shared" si="1"/>
        <v>91152</v>
      </c>
      <c r="I114" s="5"/>
      <c r="J114" s="5"/>
      <c r="K114" s="5"/>
      <c r="L114" s="5"/>
      <c r="M114" s="5"/>
      <c r="N114" s="5"/>
      <c r="O114" s="5"/>
      <c r="P114" s="5"/>
      <c r="Q114" s="5"/>
    </row>
    <row r="115" spans="1:17" ht="15.75" customHeight="1" x14ac:dyDescent="0.2">
      <c r="A115" s="2">
        <v>5978383321</v>
      </c>
      <c r="B115" s="2">
        <v>1</v>
      </c>
      <c r="C115" s="68">
        <v>44572</v>
      </c>
      <c r="D115" s="2">
        <v>24</v>
      </c>
      <c r="E115" s="4">
        <v>1878</v>
      </c>
      <c r="F115" s="5" t="str">
        <f>VLOOKUP(B115,cat!A:B,2,0)</f>
        <v>сноуборд</v>
      </c>
      <c r="G115" s="5">
        <f>IF(AND(F115='Задание 1.2'!$B$7,E115&lt;800),1,0)</f>
        <v>0</v>
      </c>
      <c r="H115" s="56">
        <f t="shared" si="1"/>
        <v>45072</v>
      </c>
      <c r="I115" s="5"/>
      <c r="J115" s="5"/>
      <c r="K115" s="5"/>
      <c r="L115" s="5"/>
      <c r="M115" s="5"/>
      <c r="N115" s="5"/>
      <c r="O115" s="5"/>
      <c r="P115" s="5"/>
      <c r="Q115" s="5"/>
    </row>
    <row r="116" spans="1:17" ht="15.75" customHeight="1" x14ac:dyDescent="0.2">
      <c r="A116" s="2">
        <v>5978383321</v>
      </c>
      <c r="B116" s="2">
        <v>1</v>
      </c>
      <c r="C116" s="68">
        <v>44579</v>
      </c>
      <c r="D116" s="2">
        <v>31</v>
      </c>
      <c r="E116" s="4">
        <v>1878</v>
      </c>
      <c r="F116" s="5" t="str">
        <f>VLOOKUP(B116,cat!A:B,2,0)</f>
        <v>сноуборд</v>
      </c>
      <c r="G116" s="5">
        <f>IF(AND(F116='Задание 1.2'!$B$7,E116&lt;800),1,0)</f>
        <v>0</v>
      </c>
      <c r="H116" s="56">
        <f t="shared" si="1"/>
        <v>58218</v>
      </c>
      <c r="I116" s="5"/>
      <c r="J116" s="5"/>
      <c r="K116" s="5"/>
      <c r="L116" s="5"/>
      <c r="M116" s="5"/>
      <c r="N116" s="5"/>
      <c r="O116" s="5"/>
      <c r="P116" s="5"/>
      <c r="Q116" s="5"/>
    </row>
    <row r="117" spans="1:17" ht="15.75" customHeight="1" x14ac:dyDescent="0.2">
      <c r="A117" s="2">
        <v>5978383321</v>
      </c>
      <c r="B117" s="2">
        <v>1</v>
      </c>
      <c r="C117" s="68">
        <v>44575</v>
      </c>
      <c r="D117" s="2">
        <v>38</v>
      </c>
      <c r="E117" s="4">
        <v>1878</v>
      </c>
      <c r="F117" s="5" t="str">
        <f>VLOOKUP(B117,cat!A:B,2,0)</f>
        <v>сноуборд</v>
      </c>
      <c r="G117" s="5">
        <f>IF(AND(F117='Задание 1.2'!$B$7,E117&lt;800),1,0)</f>
        <v>0</v>
      </c>
      <c r="H117" s="56">
        <f t="shared" si="1"/>
        <v>71364</v>
      </c>
      <c r="I117" s="5"/>
      <c r="J117" s="5"/>
      <c r="K117" s="5"/>
      <c r="L117" s="5"/>
      <c r="M117" s="5"/>
      <c r="N117" s="5"/>
      <c r="O117" s="5"/>
      <c r="P117" s="5"/>
      <c r="Q117" s="5"/>
    </row>
    <row r="118" spans="1:17" ht="15.75" customHeight="1" x14ac:dyDescent="0.2">
      <c r="A118" s="2">
        <v>5978383321</v>
      </c>
      <c r="B118" s="2">
        <v>1</v>
      </c>
      <c r="C118" s="68">
        <v>44576</v>
      </c>
      <c r="D118" s="2">
        <v>40</v>
      </c>
      <c r="E118" s="4">
        <v>1878</v>
      </c>
      <c r="F118" s="5" t="str">
        <f>VLOOKUP(B118,cat!A:B,2,0)</f>
        <v>сноуборд</v>
      </c>
      <c r="G118" s="5">
        <f>IF(AND(F118='Задание 1.2'!$B$7,E118&lt;800),1,0)</f>
        <v>0</v>
      </c>
      <c r="H118" s="56">
        <f t="shared" si="1"/>
        <v>75120</v>
      </c>
      <c r="I118" s="5"/>
      <c r="J118" s="5"/>
      <c r="K118" s="5"/>
      <c r="L118" s="5"/>
      <c r="M118" s="5"/>
      <c r="N118" s="5"/>
      <c r="O118" s="5"/>
      <c r="P118" s="5"/>
      <c r="Q118" s="5"/>
    </row>
    <row r="119" spans="1:17" ht="15.75" customHeight="1" x14ac:dyDescent="0.2">
      <c r="A119" s="2">
        <v>5978383321</v>
      </c>
      <c r="B119" s="2">
        <v>1</v>
      </c>
      <c r="C119" s="68">
        <v>44573</v>
      </c>
      <c r="D119" s="2">
        <v>43</v>
      </c>
      <c r="E119" s="4">
        <v>1878</v>
      </c>
      <c r="F119" s="5" t="str">
        <f>VLOOKUP(B119,cat!A:B,2,0)</f>
        <v>сноуборд</v>
      </c>
      <c r="G119" s="5">
        <f>IF(AND(F119='Задание 1.2'!$B$7,E119&lt;800),1,0)</f>
        <v>0</v>
      </c>
      <c r="H119" s="56">
        <f t="shared" si="1"/>
        <v>80754</v>
      </c>
      <c r="I119" s="5"/>
      <c r="J119" s="5"/>
      <c r="K119" s="5"/>
      <c r="L119" s="5"/>
      <c r="M119" s="5"/>
      <c r="N119" s="5"/>
      <c r="O119" s="5"/>
      <c r="P119" s="5"/>
      <c r="Q119" s="5"/>
    </row>
    <row r="120" spans="1:17" ht="15.75" customHeight="1" x14ac:dyDescent="0.2">
      <c r="A120" s="2">
        <v>5978383321</v>
      </c>
      <c r="B120" s="2">
        <v>1</v>
      </c>
      <c r="C120" s="68">
        <v>44577</v>
      </c>
      <c r="D120" s="2">
        <v>43</v>
      </c>
      <c r="E120" s="4">
        <v>1878</v>
      </c>
      <c r="F120" s="5" t="str">
        <f>VLOOKUP(B120,cat!A:B,2,0)</f>
        <v>сноуборд</v>
      </c>
      <c r="G120" s="5">
        <f>IF(AND(F120='Задание 1.2'!$B$7,E120&lt;800),1,0)</f>
        <v>0</v>
      </c>
      <c r="H120" s="56">
        <f t="shared" si="1"/>
        <v>80754</v>
      </c>
      <c r="I120" s="5"/>
      <c r="J120" s="5"/>
      <c r="K120" s="5"/>
      <c r="L120" s="5"/>
      <c r="M120" s="5"/>
      <c r="N120" s="5"/>
      <c r="O120" s="5"/>
      <c r="P120" s="5"/>
      <c r="Q120" s="5"/>
    </row>
    <row r="121" spans="1:17" ht="15.75" customHeight="1" x14ac:dyDescent="0.2">
      <c r="A121" s="2">
        <v>5978383321</v>
      </c>
      <c r="B121" s="2">
        <v>1</v>
      </c>
      <c r="C121" s="68">
        <v>44578</v>
      </c>
      <c r="D121" s="2">
        <v>46</v>
      </c>
      <c r="E121" s="4">
        <v>1878</v>
      </c>
      <c r="F121" s="5" t="str">
        <f>VLOOKUP(B121,cat!A:B,2,0)</f>
        <v>сноуборд</v>
      </c>
      <c r="G121" s="5">
        <f>IF(AND(F121='Задание 1.2'!$B$7,E121&lt;800),1,0)</f>
        <v>0</v>
      </c>
      <c r="H121" s="56">
        <f t="shared" si="1"/>
        <v>86388</v>
      </c>
      <c r="I121" s="5"/>
      <c r="J121" s="5"/>
      <c r="K121" s="5"/>
      <c r="L121" s="5"/>
      <c r="M121" s="5"/>
      <c r="N121" s="5"/>
      <c r="O121" s="5"/>
      <c r="P121" s="5"/>
      <c r="Q121" s="5"/>
    </row>
    <row r="122" spans="1:17" ht="15.75" customHeight="1" x14ac:dyDescent="0.2">
      <c r="A122" s="2">
        <v>5978383321</v>
      </c>
      <c r="B122" s="2">
        <v>1</v>
      </c>
      <c r="C122" s="68">
        <v>44574</v>
      </c>
      <c r="D122" s="2">
        <v>48</v>
      </c>
      <c r="E122" s="4">
        <v>1878</v>
      </c>
      <c r="F122" s="5" t="str">
        <f>VLOOKUP(B122,cat!A:B,2,0)</f>
        <v>сноуборд</v>
      </c>
      <c r="G122" s="5">
        <f>IF(AND(F122='Задание 1.2'!$B$7,E122&lt;800),1,0)</f>
        <v>0</v>
      </c>
      <c r="H122" s="56">
        <f t="shared" si="1"/>
        <v>90144</v>
      </c>
      <c r="I122" s="5"/>
      <c r="J122" s="5"/>
      <c r="K122" s="5"/>
      <c r="L122" s="5"/>
      <c r="M122" s="5"/>
      <c r="N122" s="5"/>
      <c r="O122" s="5"/>
      <c r="P122" s="5"/>
      <c r="Q122" s="5"/>
    </row>
    <row r="123" spans="1:17" ht="15.75" customHeight="1" x14ac:dyDescent="0.2">
      <c r="A123" s="2">
        <v>5978383321</v>
      </c>
      <c r="B123" s="2">
        <v>1</v>
      </c>
      <c r="C123" s="68">
        <v>44571</v>
      </c>
      <c r="D123" s="2">
        <v>51</v>
      </c>
      <c r="E123" s="4">
        <v>1878</v>
      </c>
      <c r="F123" s="5" t="str">
        <f>VLOOKUP(B123,cat!A:B,2,0)</f>
        <v>сноуборд</v>
      </c>
      <c r="G123" s="5">
        <f>IF(AND(F123='Задание 1.2'!$B$7,E123&lt;800),1,0)</f>
        <v>0</v>
      </c>
      <c r="H123" s="56">
        <f t="shared" si="1"/>
        <v>95778</v>
      </c>
      <c r="I123" s="5"/>
      <c r="J123" s="5"/>
      <c r="K123" s="5"/>
      <c r="L123" s="5"/>
      <c r="M123" s="5"/>
      <c r="N123" s="5"/>
      <c r="O123" s="5"/>
      <c r="P123" s="5"/>
      <c r="Q123" s="5"/>
    </row>
    <row r="124" spans="1:17" ht="15.75" customHeight="1" x14ac:dyDescent="0.2">
      <c r="A124" s="2">
        <v>5978383321</v>
      </c>
      <c r="B124" s="2">
        <v>1</v>
      </c>
      <c r="C124" s="68">
        <v>44570</v>
      </c>
      <c r="D124" s="2">
        <v>69</v>
      </c>
      <c r="E124" s="4">
        <v>1878</v>
      </c>
      <c r="F124" s="5" t="str">
        <f>VLOOKUP(B124,cat!A:B,2,0)</f>
        <v>сноуборд</v>
      </c>
      <c r="G124" s="5">
        <f>IF(AND(F124='Задание 1.2'!$B$7,E124&lt;800),1,0)</f>
        <v>0</v>
      </c>
      <c r="H124" s="56">
        <f t="shared" si="1"/>
        <v>129582</v>
      </c>
      <c r="I124" s="5"/>
      <c r="J124" s="5"/>
      <c r="K124" s="5"/>
      <c r="L124" s="5"/>
      <c r="M124" s="5"/>
      <c r="N124" s="5"/>
      <c r="O124" s="5"/>
      <c r="P124" s="5"/>
      <c r="Q124" s="5"/>
    </row>
    <row r="125" spans="1:17" ht="15.75" customHeight="1" x14ac:dyDescent="0.2">
      <c r="A125" s="2">
        <v>4313187565</v>
      </c>
      <c r="B125" s="2">
        <v>1</v>
      </c>
      <c r="C125" s="68">
        <v>44587</v>
      </c>
      <c r="D125" s="2">
        <v>15</v>
      </c>
      <c r="E125" s="4">
        <v>1864</v>
      </c>
      <c r="F125" s="5" t="str">
        <f>VLOOKUP(B125,cat!A:B,2,0)</f>
        <v>сноуборд</v>
      </c>
      <c r="G125" s="5">
        <f>IF(AND(F125='Задание 1.2'!$B$7,E125&lt;800),1,0)</f>
        <v>0</v>
      </c>
      <c r="H125" s="56">
        <f t="shared" si="1"/>
        <v>27960</v>
      </c>
      <c r="I125" s="5"/>
      <c r="J125" s="5"/>
      <c r="K125" s="5"/>
      <c r="L125" s="5"/>
      <c r="M125" s="5"/>
      <c r="N125" s="5"/>
      <c r="O125" s="5"/>
      <c r="P125" s="5"/>
      <c r="Q125" s="5"/>
    </row>
    <row r="126" spans="1:17" ht="15.75" customHeight="1" x14ac:dyDescent="0.2">
      <c r="A126" s="2">
        <v>4313187565</v>
      </c>
      <c r="B126" s="2">
        <v>1</v>
      </c>
      <c r="C126" s="68">
        <v>44584</v>
      </c>
      <c r="D126" s="2">
        <v>16</v>
      </c>
      <c r="E126" s="4">
        <v>1864</v>
      </c>
      <c r="F126" s="5" t="str">
        <f>VLOOKUP(B126,cat!A:B,2,0)</f>
        <v>сноуборд</v>
      </c>
      <c r="G126" s="5">
        <f>IF(AND(F126='Задание 1.2'!$B$7,E126&lt;800),1,0)</f>
        <v>0</v>
      </c>
      <c r="H126" s="56">
        <f t="shared" si="1"/>
        <v>29824</v>
      </c>
      <c r="I126" s="5"/>
      <c r="J126" s="5"/>
      <c r="K126" s="5"/>
      <c r="L126" s="5"/>
      <c r="M126" s="5"/>
      <c r="N126" s="5"/>
      <c r="O126" s="5"/>
      <c r="P126" s="5"/>
      <c r="Q126" s="5"/>
    </row>
    <row r="127" spans="1:17" ht="15.75" customHeight="1" x14ac:dyDescent="0.2">
      <c r="A127" s="2">
        <v>4313187565</v>
      </c>
      <c r="B127" s="2">
        <v>1</v>
      </c>
      <c r="C127" s="68">
        <v>44593</v>
      </c>
      <c r="D127" s="2">
        <v>17</v>
      </c>
      <c r="E127" s="4">
        <v>1864</v>
      </c>
      <c r="F127" s="5" t="str">
        <f>VLOOKUP(B127,cat!A:B,2,0)</f>
        <v>сноуборд</v>
      </c>
      <c r="G127" s="5">
        <f>IF(AND(F127='Задание 1.2'!$B$7,E127&lt;800),1,0)</f>
        <v>0</v>
      </c>
      <c r="H127" s="56">
        <f t="shared" si="1"/>
        <v>31688</v>
      </c>
      <c r="I127" s="5"/>
      <c r="J127" s="5"/>
      <c r="K127" s="5"/>
      <c r="L127" s="5"/>
      <c r="M127" s="5"/>
      <c r="N127" s="5"/>
      <c r="O127" s="5"/>
      <c r="P127" s="5"/>
      <c r="Q127" s="5"/>
    </row>
    <row r="128" spans="1:17" ht="15.75" customHeight="1" x14ac:dyDescent="0.2">
      <c r="A128" s="2">
        <v>4313187565</v>
      </c>
      <c r="B128" s="2">
        <v>1</v>
      </c>
      <c r="C128" s="68">
        <v>44582</v>
      </c>
      <c r="D128" s="2">
        <v>18</v>
      </c>
      <c r="E128" s="4">
        <v>1864</v>
      </c>
      <c r="F128" s="5" t="str">
        <f>VLOOKUP(B128,cat!A:B,2,0)</f>
        <v>сноуборд</v>
      </c>
      <c r="G128" s="5">
        <f>IF(AND(F128='Задание 1.2'!$B$7,E128&lt;800),1,0)</f>
        <v>0</v>
      </c>
      <c r="H128" s="56">
        <f t="shared" si="1"/>
        <v>33552</v>
      </c>
      <c r="I128" s="5"/>
      <c r="J128" s="5"/>
      <c r="K128" s="5"/>
      <c r="L128" s="5"/>
      <c r="M128" s="5"/>
      <c r="N128" s="5"/>
      <c r="O128" s="5"/>
      <c r="P128" s="5"/>
      <c r="Q128" s="5"/>
    </row>
    <row r="129" spans="1:17" ht="15.75" customHeight="1" x14ac:dyDescent="0.2">
      <c r="A129" s="2">
        <v>4313187565</v>
      </c>
      <c r="B129" s="2">
        <v>1</v>
      </c>
      <c r="C129" s="68">
        <v>44586</v>
      </c>
      <c r="D129" s="2">
        <v>19</v>
      </c>
      <c r="E129" s="4">
        <v>1864</v>
      </c>
      <c r="F129" s="5" t="str">
        <f>VLOOKUP(B129,cat!A:B,2,0)</f>
        <v>сноуборд</v>
      </c>
      <c r="G129" s="5">
        <f>IF(AND(F129='Задание 1.2'!$B$7,E129&lt;800),1,0)</f>
        <v>0</v>
      </c>
      <c r="H129" s="56">
        <f t="shared" si="1"/>
        <v>35416</v>
      </c>
      <c r="I129" s="5"/>
      <c r="J129" s="5"/>
      <c r="K129" s="5"/>
      <c r="L129" s="5"/>
      <c r="M129" s="5"/>
      <c r="N129" s="5"/>
      <c r="O129" s="5"/>
      <c r="P129" s="5"/>
      <c r="Q129" s="5"/>
    </row>
    <row r="130" spans="1:17" ht="15.75" customHeight="1" x14ac:dyDescent="0.2">
      <c r="A130" s="2">
        <v>4313187565</v>
      </c>
      <c r="B130" s="2">
        <v>1</v>
      </c>
      <c r="C130" s="68">
        <v>44581</v>
      </c>
      <c r="D130" s="2">
        <v>20</v>
      </c>
      <c r="E130" s="4">
        <v>1864</v>
      </c>
      <c r="F130" s="5" t="str">
        <f>VLOOKUP(B130,cat!A:B,2,0)</f>
        <v>сноуборд</v>
      </c>
      <c r="G130" s="5">
        <f>IF(AND(F130='Задание 1.2'!$B$7,E130&lt;800),1,0)</f>
        <v>0</v>
      </c>
      <c r="H130" s="56">
        <f t="shared" si="1"/>
        <v>37280</v>
      </c>
      <c r="I130" s="5"/>
      <c r="J130" s="5"/>
      <c r="K130" s="5"/>
      <c r="L130" s="5"/>
      <c r="M130" s="5"/>
      <c r="N130" s="5"/>
      <c r="O130" s="5"/>
      <c r="P130" s="5"/>
      <c r="Q130" s="5"/>
    </row>
    <row r="131" spans="1:17" ht="15.75" customHeight="1" x14ac:dyDescent="0.2">
      <c r="A131" s="2">
        <v>4313187565</v>
      </c>
      <c r="B131" s="2">
        <v>1</v>
      </c>
      <c r="C131" s="68">
        <v>44585</v>
      </c>
      <c r="D131" s="2">
        <v>20</v>
      </c>
      <c r="E131" s="4">
        <v>1864</v>
      </c>
      <c r="F131" s="5" t="str">
        <f>VLOOKUP(B131,cat!A:B,2,0)</f>
        <v>сноуборд</v>
      </c>
      <c r="G131" s="5">
        <f>IF(AND(F131='Задание 1.2'!$B$7,E131&lt;800),1,0)</f>
        <v>0</v>
      </c>
      <c r="H131" s="56">
        <f t="shared" ref="H131:H194" si="2">D131*E131</f>
        <v>37280</v>
      </c>
      <c r="I131" s="5"/>
      <c r="J131" s="5"/>
      <c r="K131" s="5"/>
      <c r="L131" s="5"/>
      <c r="M131" s="5"/>
      <c r="N131" s="5"/>
      <c r="O131" s="5"/>
      <c r="P131" s="5"/>
      <c r="Q131" s="5"/>
    </row>
    <row r="132" spans="1:17" ht="15.75" customHeight="1" x14ac:dyDescent="0.2">
      <c r="A132" s="2">
        <v>4313187565</v>
      </c>
      <c r="B132" s="2">
        <v>1</v>
      </c>
      <c r="C132" s="68">
        <v>44589</v>
      </c>
      <c r="D132" s="2">
        <v>20</v>
      </c>
      <c r="E132" s="4">
        <v>1864</v>
      </c>
      <c r="F132" s="5" t="str">
        <f>VLOOKUP(B132,cat!A:B,2,0)</f>
        <v>сноуборд</v>
      </c>
      <c r="G132" s="5">
        <f>IF(AND(F132='Задание 1.2'!$B$7,E132&lt;800),1,0)</f>
        <v>0</v>
      </c>
      <c r="H132" s="56">
        <f t="shared" si="2"/>
        <v>37280</v>
      </c>
      <c r="I132" s="5"/>
      <c r="J132" s="5"/>
      <c r="K132" s="5"/>
      <c r="L132" s="5"/>
      <c r="M132" s="5"/>
      <c r="N132" s="5"/>
      <c r="O132" s="5"/>
      <c r="P132" s="5"/>
      <c r="Q132" s="5"/>
    </row>
    <row r="133" spans="1:17" ht="15.75" customHeight="1" x14ac:dyDescent="0.2">
      <c r="A133" s="2">
        <v>4313187565</v>
      </c>
      <c r="B133" s="2">
        <v>1</v>
      </c>
      <c r="C133" s="68">
        <v>44590</v>
      </c>
      <c r="D133" s="2">
        <v>22</v>
      </c>
      <c r="E133" s="4">
        <v>1864</v>
      </c>
      <c r="F133" s="5" t="str">
        <f>VLOOKUP(B133,cat!A:B,2,0)</f>
        <v>сноуборд</v>
      </c>
      <c r="G133" s="5">
        <f>IF(AND(F133='Задание 1.2'!$B$7,E133&lt;800),1,0)</f>
        <v>0</v>
      </c>
      <c r="H133" s="56">
        <f t="shared" si="2"/>
        <v>41008</v>
      </c>
      <c r="I133" s="5"/>
      <c r="J133" s="5"/>
      <c r="K133" s="5"/>
      <c r="L133" s="5"/>
      <c r="M133" s="5"/>
      <c r="N133" s="5"/>
      <c r="O133" s="5"/>
      <c r="P133" s="5"/>
      <c r="Q133" s="5"/>
    </row>
    <row r="134" spans="1:17" ht="15.75" customHeight="1" x14ac:dyDescent="0.2">
      <c r="A134" s="2">
        <v>4313187565</v>
      </c>
      <c r="B134" s="2">
        <v>1</v>
      </c>
      <c r="C134" s="68">
        <v>44591</v>
      </c>
      <c r="D134" s="2">
        <v>24</v>
      </c>
      <c r="E134" s="4">
        <v>1864</v>
      </c>
      <c r="F134" s="5" t="str">
        <f>VLOOKUP(B134,cat!A:B,2,0)</f>
        <v>сноуборд</v>
      </c>
      <c r="G134" s="5">
        <f>IF(AND(F134='Задание 1.2'!$B$7,E134&lt;800),1,0)</f>
        <v>0</v>
      </c>
      <c r="H134" s="56">
        <f t="shared" si="2"/>
        <v>44736</v>
      </c>
      <c r="I134" s="5"/>
      <c r="J134" s="5"/>
      <c r="K134" s="5"/>
      <c r="L134" s="5"/>
      <c r="M134" s="5"/>
      <c r="N134" s="5"/>
      <c r="O134" s="5"/>
      <c r="P134" s="5"/>
      <c r="Q134" s="5"/>
    </row>
    <row r="135" spans="1:17" ht="15.75" customHeight="1" x14ac:dyDescent="0.2">
      <c r="A135" s="2">
        <v>4313187565</v>
      </c>
      <c r="B135" s="2">
        <v>1</v>
      </c>
      <c r="C135" s="68">
        <v>44583</v>
      </c>
      <c r="D135" s="2">
        <v>28</v>
      </c>
      <c r="E135" s="4">
        <v>1864</v>
      </c>
      <c r="F135" s="5" t="str">
        <f>VLOOKUP(B135,cat!A:B,2,0)</f>
        <v>сноуборд</v>
      </c>
      <c r="G135" s="5">
        <f>IF(AND(F135='Задание 1.2'!$B$7,E135&lt;800),1,0)</f>
        <v>0</v>
      </c>
      <c r="H135" s="56">
        <f t="shared" si="2"/>
        <v>52192</v>
      </c>
      <c r="I135" s="5"/>
      <c r="J135" s="5"/>
      <c r="K135" s="5"/>
      <c r="L135" s="5"/>
      <c r="M135" s="5"/>
      <c r="N135" s="5"/>
      <c r="O135" s="5"/>
      <c r="P135" s="5"/>
      <c r="Q135" s="5"/>
    </row>
    <row r="136" spans="1:17" ht="15.75" customHeight="1" x14ac:dyDescent="0.2">
      <c r="A136" s="2">
        <v>4313187565</v>
      </c>
      <c r="B136" s="2">
        <v>1</v>
      </c>
      <c r="C136" s="68">
        <v>44588</v>
      </c>
      <c r="D136" s="2">
        <v>28</v>
      </c>
      <c r="E136" s="4">
        <v>1864</v>
      </c>
      <c r="F136" s="5" t="str">
        <f>VLOOKUP(B136,cat!A:B,2,0)</f>
        <v>сноуборд</v>
      </c>
      <c r="G136" s="5">
        <f>IF(AND(F136='Задание 1.2'!$B$7,E136&lt;800),1,0)</f>
        <v>0</v>
      </c>
      <c r="H136" s="56">
        <f t="shared" si="2"/>
        <v>52192</v>
      </c>
      <c r="I136" s="5"/>
      <c r="J136" s="5"/>
      <c r="K136" s="5"/>
      <c r="L136" s="5"/>
      <c r="M136" s="5"/>
      <c r="N136" s="5"/>
      <c r="O136" s="5"/>
      <c r="P136" s="5"/>
      <c r="Q136" s="5"/>
    </row>
    <row r="137" spans="1:17" ht="15.75" customHeight="1" x14ac:dyDescent="0.2">
      <c r="A137" s="2">
        <v>4313187565</v>
      </c>
      <c r="B137" s="2">
        <v>1</v>
      </c>
      <c r="C137" s="68">
        <v>44594</v>
      </c>
      <c r="D137" s="2">
        <v>59</v>
      </c>
      <c r="E137" s="4">
        <v>1864</v>
      </c>
      <c r="F137" s="5" t="str">
        <f>VLOOKUP(B137,cat!A:B,2,0)</f>
        <v>сноуборд</v>
      </c>
      <c r="G137" s="5">
        <f>IF(AND(F137='Задание 1.2'!$B$7,E137&lt;800),1,0)</f>
        <v>0</v>
      </c>
      <c r="H137" s="56">
        <f t="shared" si="2"/>
        <v>109976</v>
      </c>
      <c r="I137" s="5"/>
      <c r="J137" s="5"/>
      <c r="K137" s="5"/>
      <c r="L137" s="5"/>
      <c r="M137" s="5"/>
      <c r="N137" s="5"/>
      <c r="O137" s="5"/>
      <c r="P137" s="5"/>
      <c r="Q137" s="5"/>
    </row>
    <row r="138" spans="1:17" ht="15.75" customHeight="1" x14ac:dyDescent="0.2">
      <c r="A138" s="2">
        <v>5978383321</v>
      </c>
      <c r="B138" s="2">
        <v>1</v>
      </c>
      <c r="C138" s="68">
        <v>44603</v>
      </c>
      <c r="D138" s="2">
        <v>16</v>
      </c>
      <c r="E138" s="4">
        <v>1850</v>
      </c>
      <c r="F138" s="5" t="str">
        <f>VLOOKUP(B138,cat!A:B,2,0)</f>
        <v>сноуборд</v>
      </c>
      <c r="G138" s="5">
        <f>IF(AND(F138='Задание 1.2'!$B$7,E138&lt;800),1,0)</f>
        <v>0</v>
      </c>
      <c r="H138" s="56">
        <f t="shared" si="2"/>
        <v>29600</v>
      </c>
      <c r="I138" s="5"/>
      <c r="J138" s="5"/>
      <c r="K138" s="5"/>
      <c r="L138" s="5"/>
      <c r="M138" s="5"/>
      <c r="N138" s="5"/>
      <c r="O138" s="5"/>
      <c r="P138" s="5"/>
      <c r="Q138" s="5"/>
    </row>
    <row r="139" spans="1:17" ht="15.75" customHeight="1" x14ac:dyDescent="0.2">
      <c r="A139" s="2">
        <v>5978383321</v>
      </c>
      <c r="B139" s="2">
        <v>1</v>
      </c>
      <c r="C139" s="68">
        <v>44602</v>
      </c>
      <c r="D139" s="2">
        <v>24</v>
      </c>
      <c r="E139" s="4">
        <v>1850</v>
      </c>
      <c r="F139" s="5" t="str">
        <f>VLOOKUP(B139,cat!A:B,2,0)</f>
        <v>сноуборд</v>
      </c>
      <c r="G139" s="5">
        <f>IF(AND(F139='Задание 1.2'!$B$7,E139&lt;800),1,0)</f>
        <v>0</v>
      </c>
      <c r="H139" s="56">
        <f t="shared" si="2"/>
        <v>44400</v>
      </c>
      <c r="I139" s="5"/>
      <c r="J139" s="5"/>
      <c r="K139" s="5"/>
      <c r="L139" s="5"/>
      <c r="M139" s="5"/>
      <c r="N139" s="5"/>
      <c r="O139" s="5"/>
      <c r="P139" s="5"/>
      <c r="Q139" s="5"/>
    </row>
    <row r="140" spans="1:17" ht="15.75" customHeight="1" x14ac:dyDescent="0.2">
      <c r="A140" s="2">
        <v>5978383321</v>
      </c>
      <c r="B140" s="2">
        <v>1</v>
      </c>
      <c r="C140" s="68">
        <v>44601</v>
      </c>
      <c r="D140" s="2">
        <v>29</v>
      </c>
      <c r="E140" s="4">
        <v>1850</v>
      </c>
      <c r="F140" s="5" t="str">
        <f>VLOOKUP(B140,cat!A:B,2,0)</f>
        <v>сноуборд</v>
      </c>
      <c r="G140" s="5">
        <f>IF(AND(F140='Задание 1.2'!$B$7,E140&lt;800),1,0)</f>
        <v>0</v>
      </c>
      <c r="H140" s="56">
        <f t="shared" si="2"/>
        <v>53650</v>
      </c>
      <c r="I140" s="5"/>
      <c r="J140" s="5"/>
      <c r="K140" s="5"/>
      <c r="L140" s="5"/>
      <c r="M140" s="5"/>
      <c r="N140" s="5"/>
      <c r="O140" s="5"/>
      <c r="P140" s="5"/>
      <c r="Q140" s="5"/>
    </row>
    <row r="141" spans="1:17" ht="15.75" customHeight="1" x14ac:dyDescent="0.2">
      <c r="A141" s="2">
        <v>5978383321</v>
      </c>
      <c r="B141" s="2">
        <v>1</v>
      </c>
      <c r="C141" s="68">
        <v>44604</v>
      </c>
      <c r="D141" s="2">
        <v>30</v>
      </c>
      <c r="E141" s="4">
        <v>1850</v>
      </c>
      <c r="F141" s="5" t="str">
        <f>VLOOKUP(B141,cat!A:B,2,0)</f>
        <v>сноуборд</v>
      </c>
      <c r="G141" s="5">
        <f>IF(AND(F141='Задание 1.2'!$B$7,E141&lt;800),1,0)</f>
        <v>0</v>
      </c>
      <c r="H141" s="56">
        <f t="shared" si="2"/>
        <v>55500</v>
      </c>
      <c r="I141" s="5"/>
      <c r="J141" s="5"/>
      <c r="K141" s="5"/>
      <c r="L141" s="5"/>
      <c r="M141" s="5"/>
      <c r="N141" s="5"/>
      <c r="O141" s="5"/>
      <c r="P141" s="5"/>
      <c r="Q141" s="5"/>
    </row>
    <row r="142" spans="1:17" ht="15.75" customHeight="1" x14ac:dyDescent="0.2">
      <c r="A142" s="2">
        <v>5978383321</v>
      </c>
      <c r="B142" s="2">
        <v>1</v>
      </c>
      <c r="C142" s="68">
        <v>44600</v>
      </c>
      <c r="D142" s="2">
        <v>36</v>
      </c>
      <c r="E142" s="4">
        <v>1850</v>
      </c>
      <c r="F142" s="5" t="str">
        <f>VLOOKUP(B142,cat!A:B,2,0)</f>
        <v>сноуборд</v>
      </c>
      <c r="G142" s="5">
        <f>IF(AND(F142='Задание 1.2'!$B$7,E142&lt;800),1,0)</f>
        <v>0</v>
      </c>
      <c r="H142" s="56">
        <f t="shared" si="2"/>
        <v>66600</v>
      </c>
      <c r="I142" s="5"/>
      <c r="J142" s="5"/>
      <c r="K142" s="5"/>
      <c r="L142" s="5"/>
      <c r="M142" s="5"/>
      <c r="N142" s="5"/>
      <c r="O142" s="5"/>
      <c r="P142" s="5"/>
      <c r="Q142" s="5"/>
    </row>
    <row r="143" spans="1:17" ht="15.75" customHeight="1" x14ac:dyDescent="0.2">
      <c r="A143" s="2">
        <v>5978383321</v>
      </c>
      <c r="B143" s="2">
        <v>1</v>
      </c>
      <c r="C143" s="68">
        <v>44606</v>
      </c>
      <c r="D143" s="2">
        <v>37</v>
      </c>
      <c r="E143" s="4">
        <v>1850</v>
      </c>
      <c r="F143" s="5" t="str">
        <f>VLOOKUP(B143,cat!A:B,2,0)</f>
        <v>сноуборд</v>
      </c>
      <c r="G143" s="5">
        <f>IF(AND(F143='Задание 1.2'!$B$7,E143&lt;800),1,0)</f>
        <v>0</v>
      </c>
      <c r="H143" s="56">
        <f t="shared" si="2"/>
        <v>68450</v>
      </c>
      <c r="I143" s="5"/>
      <c r="J143" s="5"/>
      <c r="K143" s="5"/>
      <c r="L143" s="5"/>
      <c r="M143" s="5"/>
      <c r="N143" s="5"/>
      <c r="O143" s="5"/>
      <c r="P143" s="5"/>
      <c r="Q143" s="5"/>
    </row>
    <row r="144" spans="1:17" ht="15.75" customHeight="1" x14ac:dyDescent="0.2">
      <c r="A144" s="2">
        <v>5978383321</v>
      </c>
      <c r="B144" s="2">
        <v>1</v>
      </c>
      <c r="C144" s="68">
        <v>44597</v>
      </c>
      <c r="D144" s="2">
        <v>43</v>
      </c>
      <c r="E144" s="4">
        <v>1850</v>
      </c>
      <c r="F144" s="5" t="str">
        <f>VLOOKUP(B144,cat!A:B,2,0)</f>
        <v>сноуборд</v>
      </c>
      <c r="G144" s="5">
        <f>IF(AND(F144='Задание 1.2'!$B$7,E144&lt;800),1,0)</f>
        <v>0</v>
      </c>
      <c r="H144" s="56">
        <f t="shared" si="2"/>
        <v>79550</v>
      </c>
      <c r="I144" s="5"/>
      <c r="J144" s="5"/>
      <c r="K144" s="5"/>
      <c r="L144" s="5"/>
      <c r="M144" s="5"/>
      <c r="N144" s="5"/>
      <c r="O144" s="5"/>
      <c r="P144" s="5"/>
      <c r="Q144" s="5"/>
    </row>
    <row r="145" spans="1:17" ht="15.75" customHeight="1" x14ac:dyDescent="0.2">
      <c r="A145" s="2">
        <v>5978383321</v>
      </c>
      <c r="B145" s="2">
        <v>1</v>
      </c>
      <c r="C145" s="68">
        <v>44605</v>
      </c>
      <c r="D145" s="2">
        <v>44</v>
      </c>
      <c r="E145" s="4">
        <v>1850</v>
      </c>
      <c r="F145" s="5" t="str">
        <f>VLOOKUP(B145,cat!A:B,2,0)</f>
        <v>сноуборд</v>
      </c>
      <c r="G145" s="5">
        <f>IF(AND(F145='Задание 1.2'!$B$7,E145&lt;800),1,0)</f>
        <v>0</v>
      </c>
      <c r="H145" s="56">
        <f t="shared" si="2"/>
        <v>81400</v>
      </c>
      <c r="I145" s="5"/>
      <c r="J145" s="5"/>
      <c r="K145" s="5"/>
      <c r="L145" s="5"/>
      <c r="M145" s="5"/>
      <c r="N145" s="5"/>
      <c r="O145" s="5"/>
      <c r="P145" s="5"/>
      <c r="Q145" s="5"/>
    </row>
    <row r="146" spans="1:17" ht="15.75" customHeight="1" x14ac:dyDescent="0.2">
      <c r="A146" s="2">
        <v>5978383321</v>
      </c>
      <c r="B146" s="2">
        <v>1</v>
      </c>
      <c r="C146" s="68">
        <v>44599</v>
      </c>
      <c r="D146" s="2">
        <v>47</v>
      </c>
      <c r="E146" s="4">
        <v>1850</v>
      </c>
      <c r="F146" s="5" t="str">
        <f>VLOOKUP(B146,cat!A:B,2,0)</f>
        <v>сноуборд</v>
      </c>
      <c r="G146" s="5">
        <f>IF(AND(F146='Задание 1.2'!$B$7,E146&lt;800),1,0)</f>
        <v>0</v>
      </c>
      <c r="H146" s="56">
        <f t="shared" si="2"/>
        <v>86950</v>
      </c>
      <c r="I146" s="5"/>
      <c r="J146" s="5"/>
      <c r="K146" s="5"/>
      <c r="L146" s="5"/>
      <c r="M146" s="5"/>
      <c r="N146" s="5"/>
      <c r="O146" s="5"/>
      <c r="P146" s="5"/>
      <c r="Q146" s="5"/>
    </row>
    <row r="147" spans="1:17" ht="15.75" customHeight="1" x14ac:dyDescent="0.2">
      <c r="A147" s="2">
        <v>5978383321</v>
      </c>
      <c r="B147" s="2">
        <v>1</v>
      </c>
      <c r="C147" s="68">
        <v>44598</v>
      </c>
      <c r="D147" s="2">
        <v>52</v>
      </c>
      <c r="E147" s="4">
        <v>1850</v>
      </c>
      <c r="F147" s="5" t="str">
        <f>VLOOKUP(B147,cat!A:B,2,0)</f>
        <v>сноуборд</v>
      </c>
      <c r="G147" s="5">
        <f>IF(AND(F147='Задание 1.2'!$B$7,E147&lt;800),1,0)</f>
        <v>0</v>
      </c>
      <c r="H147" s="56">
        <f t="shared" si="2"/>
        <v>96200</v>
      </c>
      <c r="I147" s="5"/>
      <c r="J147" s="5"/>
      <c r="K147" s="5"/>
      <c r="L147" s="5"/>
      <c r="M147" s="5"/>
      <c r="N147" s="5"/>
      <c r="O147" s="5"/>
      <c r="P147" s="5"/>
      <c r="Q147" s="5"/>
    </row>
    <row r="148" spans="1:17" ht="15.75" customHeight="1" x14ac:dyDescent="0.2">
      <c r="A148" s="2">
        <v>4313187565</v>
      </c>
      <c r="B148" s="2">
        <v>1</v>
      </c>
      <c r="C148" s="68">
        <v>44570</v>
      </c>
      <c r="D148" s="2">
        <v>17</v>
      </c>
      <c r="E148" s="4">
        <v>1838</v>
      </c>
      <c r="F148" s="5" t="str">
        <f>VLOOKUP(B148,cat!A:B,2,0)</f>
        <v>сноуборд</v>
      </c>
      <c r="G148" s="5">
        <f>IF(AND(F148='Задание 1.2'!$B$7,E148&lt;800),1,0)</f>
        <v>0</v>
      </c>
      <c r="H148" s="56">
        <f t="shared" si="2"/>
        <v>31246</v>
      </c>
      <c r="I148" s="5"/>
      <c r="J148" s="5"/>
      <c r="K148" s="5"/>
      <c r="L148" s="5"/>
      <c r="M148" s="5"/>
      <c r="N148" s="5"/>
      <c r="O148" s="5"/>
      <c r="P148" s="5"/>
      <c r="Q148" s="5"/>
    </row>
    <row r="149" spans="1:17" ht="15.75" customHeight="1" x14ac:dyDescent="0.2">
      <c r="A149" s="2">
        <v>4313187565</v>
      </c>
      <c r="B149" s="2">
        <v>1</v>
      </c>
      <c r="C149" s="68">
        <v>44569</v>
      </c>
      <c r="D149" s="2">
        <v>18</v>
      </c>
      <c r="E149" s="4">
        <v>1838</v>
      </c>
      <c r="F149" s="5" t="str">
        <f>VLOOKUP(B149,cat!A:B,2,0)</f>
        <v>сноуборд</v>
      </c>
      <c r="G149" s="5">
        <f>IF(AND(F149='Задание 1.2'!$B$7,E149&lt;800),1,0)</f>
        <v>0</v>
      </c>
      <c r="H149" s="56">
        <f t="shared" si="2"/>
        <v>33084</v>
      </c>
      <c r="I149" s="5"/>
      <c r="J149" s="5"/>
      <c r="K149" s="5"/>
      <c r="L149" s="5"/>
      <c r="M149" s="5"/>
      <c r="N149" s="5"/>
      <c r="O149" s="5"/>
      <c r="P149" s="5"/>
      <c r="Q149" s="5"/>
    </row>
    <row r="150" spans="1:17" ht="15.75" customHeight="1" x14ac:dyDescent="0.2">
      <c r="A150" s="2">
        <v>4313187565</v>
      </c>
      <c r="B150" s="2">
        <v>1</v>
      </c>
      <c r="C150" s="68">
        <v>44568</v>
      </c>
      <c r="D150" s="2">
        <v>19</v>
      </c>
      <c r="E150" s="4">
        <v>1838</v>
      </c>
      <c r="F150" s="5" t="str">
        <f>VLOOKUP(B150,cat!A:B,2,0)</f>
        <v>сноуборд</v>
      </c>
      <c r="G150" s="5">
        <f>IF(AND(F150='Задание 1.2'!$B$7,E150&lt;800),1,0)</f>
        <v>0</v>
      </c>
      <c r="H150" s="56">
        <f t="shared" si="2"/>
        <v>34922</v>
      </c>
      <c r="I150" s="5"/>
      <c r="J150" s="5"/>
      <c r="K150" s="5"/>
      <c r="L150" s="5"/>
      <c r="M150" s="5"/>
      <c r="N150" s="5"/>
      <c r="O150" s="5"/>
      <c r="P150" s="5"/>
      <c r="Q150" s="5"/>
    </row>
    <row r="151" spans="1:17" ht="15.75" customHeight="1" x14ac:dyDescent="0.2">
      <c r="A151" s="2">
        <v>4313187565</v>
      </c>
      <c r="B151" s="2">
        <v>1</v>
      </c>
      <c r="C151" s="68">
        <v>44571</v>
      </c>
      <c r="D151" s="2">
        <v>19</v>
      </c>
      <c r="E151" s="4">
        <v>1838</v>
      </c>
      <c r="F151" s="5" t="str">
        <f>VLOOKUP(B151,cat!A:B,2,0)</f>
        <v>сноуборд</v>
      </c>
      <c r="G151" s="5">
        <f>IF(AND(F151='Задание 1.2'!$B$7,E151&lt;800),1,0)</f>
        <v>0</v>
      </c>
      <c r="H151" s="56">
        <f t="shared" si="2"/>
        <v>34922</v>
      </c>
      <c r="I151" s="5"/>
      <c r="J151" s="5"/>
      <c r="K151" s="5"/>
      <c r="L151" s="5"/>
      <c r="M151" s="5"/>
      <c r="N151" s="5"/>
      <c r="O151" s="5"/>
      <c r="P151" s="5"/>
      <c r="Q151" s="5"/>
    </row>
    <row r="152" spans="1:17" ht="15.75" customHeight="1" x14ac:dyDescent="0.2">
      <c r="A152" s="2">
        <v>3007926639</v>
      </c>
      <c r="B152" s="2">
        <v>1</v>
      </c>
      <c r="C152" s="68">
        <v>44600</v>
      </c>
      <c r="D152" s="2">
        <v>31</v>
      </c>
      <c r="E152" s="4">
        <v>1835</v>
      </c>
      <c r="F152" s="5" t="str">
        <f>VLOOKUP(B152,cat!A:B,2,0)</f>
        <v>сноуборд</v>
      </c>
      <c r="G152" s="5">
        <f>IF(AND(F152='Задание 1.2'!$B$7,E152&lt;800),1,0)</f>
        <v>0</v>
      </c>
      <c r="H152" s="56">
        <f t="shared" si="2"/>
        <v>56885</v>
      </c>
      <c r="I152" s="5"/>
      <c r="J152" s="5"/>
      <c r="K152" s="5"/>
      <c r="L152" s="5"/>
      <c r="M152" s="5"/>
      <c r="N152" s="5"/>
      <c r="O152" s="5"/>
      <c r="P152" s="5"/>
      <c r="Q152" s="5"/>
    </row>
    <row r="153" spans="1:17" ht="15.75" customHeight="1" x14ac:dyDescent="0.2">
      <c r="A153" s="2">
        <v>3007926639</v>
      </c>
      <c r="B153" s="2">
        <v>1</v>
      </c>
      <c r="C153" s="68">
        <v>44602</v>
      </c>
      <c r="D153" s="2">
        <v>44</v>
      </c>
      <c r="E153" s="4">
        <v>1835</v>
      </c>
      <c r="F153" s="5" t="str">
        <f>VLOOKUP(B153,cat!A:B,2,0)</f>
        <v>сноуборд</v>
      </c>
      <c r="G153" s="5">
        <f>IF(AND(F153='Задание 1.2'!$B$7,E153&lt;800),1,0)</f>
        <v>0</v>
      </c>
      <c r="H153" s="56">
        <f t="shared" si="2"/>
        <v>80740</v>
      </c>
      <c r="I153" s="5"/>
      <c r="J153" s="5"/>
      <c r="K153" s="5"/>
      <c r="L153" s="5"/>
      <c r="M153" s="5"/>
      <c r="N153" s="5"/>
      <c r="O153" s="5"/>
      <c r="P153" s="5"/>
      <c r="Q153" s="5"/>
    </row>
    <row r="154" spans="1:17" ht="15.75" customHeight="1" x14ac:dyDescent="0.2">
      <c r="A154" s="2">
        <v>3007926639</v>
      </c>
      <c r="B154" s="2">
        <v>1</v>
      </c>
      <c r="C154" s="68">
        <v>44603</v>
      </c>
      <c r="D154" s="2">
        <v>49</v>
      </c>
      <c r="E154" s="4">
        <v>1835</v>
      </c>
      <c r="F154" s="5" t="str">
        <f>VLOOKUP(B154,cat!A:B,2,0)</f>
        <v>сноуборд</v>
      </c>
      <c r="G154" s="5">
        <f>IF(AND(F154='Задание 1.2'!$B$7,E154&lt;800),1,0)</f>
        <v>0</v>
      </c>
      <c r="H154" s="56">
        <f t="shared" si="2"/>
        <v>89915</v>
      </c>
      <c r="I154" s="5"/>
      <c r="J154" s="5"/>
      <c r="K154" s="5"/>
      <c r="L154" s="5"/>
      <c r="M154" s="5"/>
      <c r="N154" s="5"/>
      <c r="O154" s="5"/>
      <c r="P154" s="5"/>
      <c r="Q154" s="5"/>
    </row>
    <row r="155" spans="1:17" ht="15.75" customHeight="1" x14ac:dyDescent="0.2">
      <c r="A155" s="2">
        <v>3007926639</v>
      </c>
      <c r="B155" s="2">
        <v>1</v>
      </c>
      <c r="C155" s="68">
        <v>44601</v>
      </c>
      <c r="D155" s="2">
        <v>52</v>
      </c>
      <c r="E155" s="4">
        <v>1835</v>
      </c>
      <c r="F155" s="5" t="str">
        <f>VLOOKUP(B155,cat!A:B,2,0)</f>
        <v>сноуборд</v>
      </c>
      <c r="G155" s="5">
        <f>IF(AND(F155='Задание 1.2'!$B$7,E155&lt;800),1,0)</f>
        <v>0</v>
      </c>
      <c r="H155" s="56">
        <f t="shared" si="2"/>
        <v>95420</v>
      </c>
      <c r="I155" s="5"/>
      <c r="J155" s="5"/>
      <c r="K155" s="5"/>
      <c r="L155" s="5"/>
      <c r="M155" s="5"/>
      <c r="N155" s="5"/>
      <c r="O155" s="5"/>
      <c r="P155" s="5"/>
      <c r="Q155" s="5"/>
    </row>
    <row r="156" spans="1:17" ht="15.75" customHeight="1" x14ac:dyDescent="0.2">
      <c r="A156" s="2">
        <v>3007926639</v>
      </c>
      <c r="B156" s="2">
        <v>1</v>
      </c>
      <c r="C156" s="68">
        <v>44599</v>
      </c>
      <c r="D156" s="2">
        <v>56</v>
      </c>
      <c r="E156" s="4">
        <v>1835</v>
      </c>
      <c r="F156" s="5" t="str">
        <f>VLOOKUP(B156,cat!A:B,2,0)</f>
        <v>сноуборд</v>
      </c>
      <c r="G156" s="5">
        <f>IF(AND(F156='Задание 1.2'!$B$7,E156&lt;800),1,0)</f>
        <v>0</v>
      </c>
      <c r="H156" s="56">
        <f t="shared" si="2"/>
        <v>102760</v>
      </c>
      <c r="I156" s="5"/>
      <c r="J156" s="5"/>
      <c r="K156" s="5"/>
      <c r="L156" s="5"/>
      <c r="M156" s="5"/>
      <c r="N156" s="5"/>
      <c r="O156" s="5"/>
      <c r="P156" s="5"/>
      <c r="Q156" s="5"/>
    </row>
    <row r="157" spans="1:17" ht="15.75" customHeight="1" x14ac:dyDescent="0.2">
      <c r="A157" s="2">
        <v>4313187565</v>
      </c>
      <c r="B157" s="2">
        <v>1</v>
      </c>
      <c r="C157" s="68">
        <v>44597</v>
      </c>
      <c r="D157" s="2">
        <v>14</v>
      </c>
      <c r="E157" s="4">
        <v>1799</v>
      </c>
      <c r="F157" s="5" t="str">
        <f>VLOOKUP(B157,cat!A:B,2,0)</f>
        <v>сноуборд</v>
      </c>
      <c r="G157" s="5">
        <f>IF(AND(F157='Задание 1.2'!$B$7,E157&lt;800),1,0)</f>
        <v>0</v>
      </c>
      <c r="H157" s="56">
        <f t="shared" si="2"/>
        <v>25186</v>
      </c>
      <c r="I157" s="5"/>
      <c r="J157" s="5"/>
      <c r="K157" s="5"/>
      <c r="L157" s="5"/>
      <c r="M157" s="5"/>
      <c r="N157" s="5"/>
      <c r="O157" s="5"/>
      <c r="P157" s="5"/>
      <c r="Q157" s="5"/>
    </row>
    <row r="158" spans="1:17" ht="15.75" customHeight="1" x14ac:dyDescent="0.2">
      <c r="A158" s="2">
        <v>4313187565</v>
      </c>
      <c r="B158" s="2">
        <v>1</v>
      </c>
      <c r="C158" s="68">
        <v>44598</v>
      </c>
      <c r="D158" s="2">
        <v>28</v>
      </c>
      <c r="E158" s="4">
        <v>1799</v>
      </c>
      <c r="F158" s="5" t="str">
        <f>VLOOKUP(B158,cat!A:B,2,0)</f>
        <v>сноуборд</v>
      </c>
      <c r="G158" s="5">
        <f>IF(AND(F158='Задание 1.2'!$B$7,E158&lt;800),1,0)</f>
        <v>0</v>
      </c>
      <c r="H158" s="56">
        <f t="shared" si="2"/>
        <v>50372</v>
      </c>
      <c r="I158" s="5"/>
      <c r="J158" s="5"/>
      <c r="K158" s="5"/>
      <c r="L158" s="5"/>
      <c r="M158" s="5"/>
      <c r="N158" s="5"/>
      <c r="O158" s="5"/>
      <c r="P158" s="5"/>
      <c r="Q158" s="5"/>
    </row>
    <row r="159" spans="1:17" ht="15.75" customHeight="1" x14ac:dyDescent="0.2">
      <c r="A159" s="2">
        <v>4313187565</v>
      </c>
      <c r="B159" s="2">
        <v>1</v>
      </c>
      <c r="C159" s="68">
        <v>44599</v>
      </c>
      <c r="D159" s="2">
        <v>32</v>
      </c>
      <c r="E159" s="4">
        <v>1799</v>
      </c>
      <c r="F159" s="5" t="str">
        <f>VLOOKUP(B159,cat!A:B,2,0)</f>
        <v>сноуборд</v>
      </c>
      <c r="G159" s="5">
        <f>IF(AND(F159='Задание 1.2'!$B$7,E159&lt;800),1,0)</f>
        <v>0</v>
      </c>
      <c r="H159" s="56">
        <f t="shared" si="2"/>
        <v>57568</v>
      </c>
      <c r="I159" s="5"/>
      <c r="J159" s="5"/>
      <c r="K159" s="5"/>
      <c r="L159" s="5"/>
      <c r="M159" s="5"/>
      <c r="N159" s="5"/>
      <c r="O159" s="5"/>
      <c r="P159" s="5"/>
      <c r="Q159" s="5"/>
    </row>
    <row r="160" spans="1:17" ht="15.75" customHeight="1" x14ac:dyDescent="0.2">
      <c r="A160" s="2">
        <v>5978383321</v>
      </c>
      <c r="B160" s="2">
        <v>1</v>
      </c>
      <c r="C160" s="68">
        <v>44562</v>
      </c>
      <c r="D160" s="2">
        <v>1</v>
      </c>
      <c r="E160" s="4">
        <v>1764</v>
      </c>
      <c r="F160" s="5" t="str">
        <f>VLOOKUP(B160,cat!A:B,2,0)</f>
        <v>сноуборд</v>
      </c>
      <c r="G160" s="5">
        <f>IF(AND(F160='Задание 1.2'!$B$7,E160&lt;800),1,0)</f>
        <v>0</v>
      </c>
      <c r="H160" s="56">
        <f t="shared" si="2"/>
        <v>1764</v>
      </c>
      <c r="I160" s="5"/>
      <c r="J160" s="5"/>
      <c r="K160" s="5"/>
      <c r="L160" s="5"/>
      <c r="M160" s="5"/>
      <c r="N160" s="5"/>
      <c r="O160" s="5"/>
      <c r="P160" s="5"/>
      <c r="Q160" s="5"/>
    </row>
    <row r="161" spans="1:17" ht="15.75" customHeight="1" x14ac:dyDescent="0.2">
      <c r="A161" s="2">
        <v>5978383321</v>
      </c>
      <c r="B161" s="2">
        <v>1</v>
      </c>
      <c r="C161" s="68">
        <v>44563</v>
      </c>
      <c r="D161" s="2">
        <v>49</v>
      </c>
      <c r="E161" s="4">
        <v>1764</v>
      </c>
      <c r="F161" s="5" t="str">
        <f>VLOOKUP(B161,cat!A:B,2,0)</f>
        <v>сноуборд</v>
      </c>
      <c r="G161" s="5">
        <f>IF(AND(F161='Задание 1.2'!$B$7,E161&lt;800),1,0)</f>
        <v>0</v>
      </c>
      <c r="H161" s="56">
        <f t="shared" si="2"/>
        <v>86436</v>
      </c>
      <c r="I161" s="5"/>
      <c r="J161" s="5"/>
      <c r="K161" s="5"/>
      <c r="L161" s="5"/>
      <c r="M161" s="5"/>
      <c r="N161" s="5"/>
      <c r="O161" s="5"/>
      <c r="P161" s="5"/>
      <c r="Q161" s="5"/>
    </row>
    <row r="162" spans="1:17" ht="15.75" customHeight="1" x14ac:dyDescent="0.2">
      <c r="A162" s="2">
        <v>5978383321</v>
      </c>
      <c r="B162" s="2">
        <v>1</v>
      </c>
      <c r="C162" s="68">
        <v>44564</v>
      </c>
      <c r="D162" s="2">
        <v>58</v>
      </c>
      <c r="E162" s="4">
        <v>1764</v>
      </c>
      <c r="F162" s="5" t="str">
        <f>VLOOKUP(B162,cat!A:B,2,0)</f>
        <v>сноуборд</v>
      </c>
      <c r="G162" s="5">
        <f>IF(AND(F162='Задание 1.2'!$B$7,E162&lt;800),1,0)</f>
        <v>0</v>
      </c>
      <c r="H162" s="56">
        <f t="shared" si="2"/>
        <v>102312</v>
      </c>
      <c r="I162" s="5"/>
      <c r="J162" s="5"/>
      <c r="K162" s="5"/>
      <c r="L162" s="5"/>
      <c r="M162" s="5"/>
      <c r="N162" s="5"/>
      <c r="O162" s="5"/>
      <c r="P162" s="5"/>
      <c r="Q162" s="5"/>
    </row>
    <row r="163" spans="1:17" ht="15.75" customHeight="1" x14ac:dyDescent="0.2">
      <c r="A163" s="2">
        <v>5978383321</v>
      </c>
      <c r="B163" s="2">
        <v>1</v>
      </c>
      <c r="C163" s="68">
        <v>44581</v>
      </c>
      <c r="D163" s="2">
        <v>24</v>
      </c>
      <c r="E163" s="4">
        <v>1726</v>
      </c>
      <c r="F163" s="5" t="str">
        <f>VLOOKUP(B163,cat!A:B,2,0)</f>
        <v>сноуборд</v>
      </c>
      <c r="G163" s="5">
        <f>IF(AND(F163='Задание 1.2'!$B$7,E163&lt;800),1,0)</f>
        <v>0</v>
      </c>
      <c r="H163" s="56">
        <f t="shared" si="2"/>
        <v>41424</v>
      </c>
      <c r="I163" s="5"/>
      <c r="J163" s="5"/>
      <c r="K163" s="5"/>
      <c r="L163" s="5"/>
      <c r="M163" s="5"/>
      <c r="N163" s="5"/>
      <c r="O163" s="5"/>
      <c r="P163" s="5"/>
      <c r="Q163" s="5"/>
    </row>
    <row r="164" spans="1:17" ht="15.75" customHeight="1" x14ac:dyDescent="0.2">
      <c r="A164" s="2">
        <v>5978383321</v>
      </c>
      <c r="B164" s="2">
        <v>1</v>
      </c>
      <c r="C164" s="68">
        <v>44590</v>
      </c>
      <c r="D164" s="2">
        <v>28</v>
      </c>
      <c r="E164" s="4">
        <v>1726</v>
      </c>
      <c r="F164" s="5" t="str">
        <f>VLOOKUP(B164,cat!A:B,2,0)</f>
        <v>сноуборд</v>
      </c>
      <c r="G164" s="5">
        <f>IF(AND(F164='Задание 1.2'!$B$7,E164&lt;800),1,0)</f>
        <v>0</v>
      </c>
      <c r="H164" s="56">
        <f t="shared" si="2"/>
        <v>48328</v>
      </c>
      <c r="I164" s="5"/>
      <c r="J164" s="5"/>
      <c r="K164" s="5"/>
      <c r="L164" s="5"/>
      <c r="M164" s="5"/>
      <c r="N164" s="5"/>
      <c r="O164" s="5"/>
      <c r="P164" s="5"/>
      <c r="Q164" s="5"/>
    </row>
    <row r="165" spans="1:17" ht="15.75" customHeight="1" x14ac:dyDescent="0.2">
      <c r="A165" s="2">
        <v>5978383321</v>
      </c>
      <c r="B165" s="2">
        <v>1</v>
      </c>
      <c r="C165" s="68">
        <v>44580</v>
      </c>
      <c r="D165" s="2">
        <v>32</v>
      </c>
      <c r="E165" s="4">
        <v>1726</v>
      </c>
      <c r="F165" s="5" t="str">
        <f>VLOOKUP(B165,cat!A:B,2,0)</f>
        <v>сноуборд</v>
      </c>
      <c r="G165" s="5">
        <f>IF(AND(F165='Задание 1.2'!$B$7,E165&lt;800),1,0)</f>
        <v>0</v>
      </c>
      <c r="H165" s="56">
        <f t="shared" si="2"/>
        <v>55232</v>
      </c>
      <c r="I165" s="5"/>
      <c r="J165" s="5"/>
      <c r="K165" s="5"/>
      <c r="L165" s="5"/>
      <c r="M165" s="5"/>
      <c r="N165" s="5"/>
      <c r="O165" s="5"/>
      <c r="P165" s="5"/>
      <c r="Q165" s="5"/>
    </row>
    <row r="166" spans="1:17" ht="15.75" customHeight="1" x14ac:dyDescent="0.2">
      <c r="A166" s="2">
        <v>5978383321</v>
      </c>
      <c r="B166" s="2">
        <v>1</v>
      </c>
      <c r="C166" s="68">
        <v>44591</v>
      </c>
      <c r="D166" s="2">
        <v>33</v>
      </c>
      <c r="E166" s="4">
        <v>1726</v>
      </c>
      <c r="F166" s="5" t="str">
        <f>VLOOKUP(B166,cat!A:B,2,0)</f>
        <v>сноуборд</v>
      </c>
      <c r="G166" s="5">
        <f>IF(AND(F166='Задание 1.2'!$B$7,E166&lt;800),1,0)</f>
        <v>0</v>
      </c>
      <c r="H166" s="56">
        <f t="shared" si="2"/>
        <v>56958</v>
      </c>
      <c r="I166" s="5"/>
      <c r="J166" s="5"/>
      <c r="K166" s="5"/>
      <c r="L166" s="5"/>
      <c r="M166" s="5"/>
      <c r="N166" s="5"/>
      <c r="O166" s="5"/>
      <c r="P166" s="5"/>
      <c r="Q166" s="5"/>
    </row>
    <row r="167" spans="1:17" ht="15.75" customHeight="1" x14ac:dyDescent="0.2">
      <c r="A167" s="2">
        <v>5978383321</v>
      </c>
      <c r="B167" s="2">
        <v>1</v>
      </c>
      <c r="C167" s="68">
        <v>44582</v>
      </c>
      <c r="D167" s="2">
        <v>34</v>
      </c>
      <c r="E167" s="4">
        <v>1726</v>
      </c>
      <c r="F167" s="5" t="str">
        <f>VLOOKUP(B167,cat!A:B,2,0)</f>
        <v>сноуборд</v>
      </c>
      <c r="G167" s="5">
        <f>IF(AND(F167='Задание 1.2'!$B$7,E167&lt;800),1,0)</f>
        <v>0</v>
      </c>
      <c r="H167" s="56">
        <f t="shared" si="2"/>
        <v>58684</v>
      </c>
      <c r="I167" s="5"/>
      <c r="J167" s="5"/>
      <c r="K167" s="5"/>
      <c r="L167" s="5"/>
      <c r="M167" s="5"/>
      <c r="N167" s="5"/>
      <c r="O167" s="5"/>
      <c r="P167" s="5"/>
      <c r="Q167" s="5"/>
    </row>
    <row r="168" spans="1:17" ht="15.75" customHeight="1" x14ac:dyDescent="0.2">
      <c r="A168" s="2">
        <v>5978383321</v>
      </c>
      <c r="B168" s="2">
        <v>1</v>
      </c>
      <c r="C168" s="68">
        <v>44583</v>
      </c>
      <c r="D168" s="2">
        <v>34</v>
      </c>
      <c r="E168" s="4">
        <v>1726</v>
      </c>
      <c r="F168" s="5" t="str">
        <f>VLOOKUP(B168,cat!A:B,2,0)</f>
        <v>сноуборд</v>
      </c>
      <c r="G168" s="5">
        <f>IF(AND(F168='Задание 1.2'!$B$7,E168&lt;800),1,0)</f>
        <v>0</v>
      </c>
      <c r="H168" s="56">
        <f t="shared" si="2"/>
        <v>58684</v>
      </c>
      <c r="I168" s="5"/>
      <c r="J168" s="5"/>
      <c r="K168" s="5"/>
      <c r="L168" s="5"/>
      <c r="M168" s="5"/>
      <c r="N168" s="5"/>
      <c r="O168" s="5"/>
      <c r="P168" s="5"/>
      <c r="Q168" s="5"/>
    </row>
    <row r="169" spans="1:17" ht="15.75" customHeight="1" x14ac:dyDescent="0.2">
      <c r="A169" s="2">
        <v>5978383321</v>
      </c>
      <c r="B169" s="2">
        <v>1</v>
      </c>
      <c r="C169" s="68">
        <v>44584</v>
      </c>
      <c r="D169" s="2">
        <v>38</v>
      </c>
      <c r="E169" s="4">
        <v>1726</v>
      </c>
      <c r="F169" s="5" t="str">
        <f>VLOOKUP(B169,cat!A:B,2,0)</f>
        <v>сноуборд</v>
      </c>
      <c r="G169" s="5">
        <f>IF(AND(F169='Задание 1.2'!$B$7,E169&lt;800),1,0)</f>
        <v>0</v>
      </c>
      <c r="H169" s="56">
        <f t="shared" si="2"/>
        <v>65588</v>
      </c>
      <c r="I169" s="5"/>
      <c r="J169" s="5"/>
      <c r="K169" s="5"/>
      <c r="L169" s="5"/>
      <c r="M169" s="5"/>
      <c r="N169" s="5"/>
      <c r="O169" s="5"/>
      <c r="P169" s="5"/>
      <c r="Q169" s="5"/>
    </row>
    <row r="170" spans="1:17" ht="15.75" customHeight="1" x14ac:dyDescent="0.2">
      <c r="A170" s="2">
        <v>5978383321</v>
      </c>
      <c r="B170" s="2">
        <v>1</v>
      </c>
      <c r="C170" s="68">
        <v>44587</v>
      </c>
      <c r="D170" s="2">
        <v>38</v>
      </c>
      <c r="E170" s="4">
        <v>1726</v>
      </c>
      <c r="F170" s="5" t="str">
        <f>VLOOKUP(B170,cat!A:B,2,0)</f>
        <v>сноуборд</v>
      </c>
      <c r="G170" s="5">
        <f>IF(AND(F170='Задание 1.2'!$B$7,E170&lt;800),1,0)</f>
        <v>0</v>
      </c>
      <c r="H170" s="56">
        <f t="shared" si="2"/>
        <v>65588</v>
      </c>
      <c r="I170" s="5"/>
      <c r="J170" s="5"/>
      <c r="K170" s="5"/>
      <c r="L170" s="5"/>
      <c r="M170" s="5"/>
      <c r="N170" s="5"/>
      <c r="O170" s="5"/>
      <c r="P170" s="5"/>
      <c r="Q170" s="5"/>
    </row>
    <row r="171" spans="1:17" ht="15.75" customHeight="1" x14ac:dyDescent="0.2">
      <c r="A171" s="2">
        <v>5978383321</v>
      </c>
      <c r="B171" s="2">
        <v>1</v>
      </c>
      <c r="C171" s="68">
        <v>44594</v>
      </c>
      <c r="D171" s="2">
        <v>38</v>
      </c>
      <c r="E171" s="4">
        <v>1726</v>
      </c>
      <c r="F171" s="5" t="str">
        <f>VLOOKUP(B171,cat!A:B,2,0)</f>
        <v>сноуборд</v>
      </c>
      <c r="G171" s="5">
        <f>IF(AND(F171='Задание 1.2'!$B$7,E171&lt;800),1,0)</f>
        <v>0</v>
      </c>
      <c r="H171" s="56">
        <f t="shared" si="2"/>
        <v>65588</v>
      </c>
      <c r="I171" s="5"/>
      <c r="J171" s="5"/>
      <c r="K171" s="5"/>
      <c r="L171" s="5"/>
      <c r="M171" s="5"/>
      <c r="N171" s="5"/>
      <c r="O171" s="5"/>
      <c r="P171" s="5"/>
      <c r="Q171" s="5"/>
    </row>
    <row r="172" spans="1:17" ht="15.75" customHeight="1" x14ac:dyDescent="0.2">
      <c r="A172" s="2">
        <v>5978383321</v>
      </c>
      <c r="B172" s="2">
        <v>1</v>
      </c>
      <c r="C172" s="68">
        <v>44595</v>
      </c>
      <c r="D172" s="2">
        <v>38</v>
      </c>
      <c r="E172" s="4">
        <v>1726</v>
      </c>
      <c r="F172" s="5" t="str">
        <f>VLOOKUP(B172,cat!A:B,2,0)</f>
        <v>сноуборд</v>
      </c>
      <c r="G172" s="5">
        <f>IF(AND(F172='Задание 1.2'!$B$7,E172&lt;800),1,0)</f>
        <v>0</v>
      </c>
      <c r="H172" s="56">
        <f t="shared" si="2"/>
        <v>65588</v>
      </c>
      <c r="I172" s="5"/>
      <c r="J172" s="5"/>
      <c r="K172" s="5"/>
      <c r="L172" s="5"/>
      <c r="M172" s="5"/>
      <c r="N172" s="5"/>
      <c r="O172" s="5"/>
      <c r="P172" s="5"/>
      <c r="Q172" s="5"/>
    </row>
    <row r="173" spans="1:17" ht="15.75" customHeight="1" x14ac:dyDescent="0.2">
      <c r="A173" s="2">
        <v>5978383321</v>
      </c>
      <c r="B173" s="2">
        <v>1</v>
      </c>
      <c r="C173" s="68">
        <v>44592</v>
      </c>
      <c r="D173" s="2">
        <v>39</v>
      </c>
      <c r="E173" s="4">
        <v>1726</v>
      </c>
      <c r="F173" s="5" t="str">
        <f>VLOOKUP(B173,cat!A:B,2,0)</f>
        <v>сноуборд</v>
      </c>
      <c r="G173" s="5">
        <f>IF(AND(F173='Задание 1.2'!$B$7,E173&lt;800),1,0)</f>
        <v>0</v>
      </c>
      <c r="H173" s="56">
        <f t="shared" si="2"/>
        <v>67314</v>
      </c>
      <c r="I173" s="5"/>
      <c r="J173" s="5"/>
      <c r="K173" s="5"/>
      <c r="L173" s="5"/>
      <c r="M173" s="5"/>
      <c r="N173" s="5"/>
      <c r="O173" s="5"/>
      <c r="P173" s="5"/>
      <c r="Q173" s="5"/>
    </row>
    <row r="174" spans="1:17" ht="15.75" customHeight="1" x14ac:dyDescent="0.2">
      <c r="A174" s="2">
        <v>5978383321</v>
      </c>
      <c r="B174" s="2">
        <v>1</v>
      </c>
      <c r="C174" s="68">
        <v>44593</v>
      </c>
      <c r="D174" s="2">
        <v>40</v>
      </c>
      <c r="E174" s="4">
        <v>1726</v>
      </c>
      <c r="F174" s="5" t="str">
        <f>VLOOKUP(B174,cat!A:B,2,0)</f>
        <v>сноуборд</v>
      </c>
      <c r="G174" s="5">
        <f>IF(AND(F174='Задание 1.2'!$B$7,E174&lt;800),1,0)</f>
        <v>0</v>
      </c>
      <c r="H174" s="56">
        <f t="shared" si="2"/>
        <v>69040</v>
      </c>
      <c r="I174" s="5"/>
      <c r="J174" s="5"/>
      <c r="K174" s="5"/>
      <c r="L174" s="5"/>
      <c r="M174" s="5"/>
      <c r="N174" s="5"/>
      <c r="O174" s="5"/>
      <c r="P174" s="5"/>
      <c r="Q174" s="5"/>
    </row>
    <row r="175" spans="1:17" ht="15.75" customHeight="1" x14ac:dyDescent="0.2">
      <c r="A175" s="2">
        <v>5978383321</v>
      </c>
      <c r="B175" s="2">
        <v>1</v>
      </c>
      <c r="C175" s="68">
        <v>44585</v>
      </c>
      <c r="D175" s="2">
        <v>45</v>
      </c>
      <c r="E175" s="4">
        <v>1726</v>
      </c>
      <c r="F175" s="5" t="str">
        <f>VLOOKUP(B175,cat!A:B,2,0)</f>
        <v>сноуборд</v>
      </c>
      <c r="G175" s="5">
        <f>IF(AND(F175='Задание 1.2'!$B$7,E175&lt;800),1,0)</f>
        <v>0</v>
      </c>
      <c r="H175" s="56">
        <f t="shared" si="2"/>
        <v>77670</v>
      </c>
      <c r="I175" s="5"/>
      <c r="J175" s="5"/>
      <c r="K175" s="5"/>
      <c r="L175" s="5"/>
      <c r="M175" s="5"/>
      <c r="N175" s="5"/>
      <c r="O175" s="5"/>
      <c r="P175" s="5"/>
      <c r="Q175" s="5"/>
    </row>
    <row r="176" spans="1:17" ht="15.75" customHeight="1" x14ac:dyDescent="0.2">
      <c r="A176" s="2">
        <v>5978383321</v>
      </c>
      <c r="B176" s="2">
        <v>1</v>
      </c>
      <c r="C176" s="68">
        <v>44588</v>
      </c>
      <c r="D176" s="2">
        <v>47</v>
      </c>
      <c r="E176" s="4">
        <v>1726</v>
      </c>
      <c r="F176" s="5" t="str">
        <f>VLOOKUP(B176,cat!A:B,2,0)</f>
        <v>сноуборд</v>
      </c>
      <c r="G176" s="5">
        <f>IF(AND(F176='Задание 1.2'!$B$7,E176&lt;800),1,0)</f>
        <v>0</v>
      </c>
      <c r="H176" s="56">
        <f t="shared" si="2"/>
        <v>81122</v>
      </c>
      <c r="I176" s="5"/>
      <c r="J176" s="5"/>
      <c r="K176" s="5"/>
      <c r="L176" s="5"/>
      <c r="M176" s="5"/>
      <c r="N176" s="5"/>
      <c r="O176" s="5"/>
      <c r="P176" s="5"/>
      <c r="Q176" s="5"/>
    </row>
    <row r="177" spans="1:17" ht="15.75" customHeight="1" x14ac:dyDescent="0.2">
      <c r="A177" s="2">
        <v>5978383321</v>
      </c>
      <c r="B177" s="2">
        <v>1</v>
      </c>
      <c r="C177" s="68">
        <v>44589</v>
      </c>
      <c r="D177" s="2">
        <v>56</v>
      </c>
      <c r="E177" s="4">
        <v>1726</v>
      </c>
      <c r="F177" s="5" t="str">
        <f>VLOOKUP(B177,cat!A:B,2,0)</f>
        <v>сноуборд</v>
      </c>
      <c r="G177" s="5">
        <f>IF(AND(F177='Задание 1.2'!$B$7,E177&lt;800),1,0)</f>
        <v>0</v>
      </c>
      <c r="H177" s="56">
        <f t="shared" si="2"/>
        <v>96656</v>
      </c>
      <c r="I177" s="5"/>
      <c r="J177" s="5"/>
      <c r="K177" s="5"/>
      <c r="L177" s="5"/>
      <c r="M177" s="5"/>
      <c r="N177" s="5"/>
      <c r="O177" s="5"/>
      <c r="P177" s="5"/>
      <c r="Q177" s="5"/>
    </row>
    <row r="178" spans="1:17" ht="15.75" customHeight="1" x14ac:dyDescent="0.2">
      <c r="A178" s="2">
        <v>5978383321</v>
      </c>
      <c r="B178" s="2">
        <v>1</v>
      </c>
      <c r="C178" s="68">
        <v>44586</v>
      </c>
      <c r="D178" s="2">
        <v>57</v>
      </c>
      <c r="E178" s="4">
        <v>1726</v>
      </c>
      <c r="F178" s="5" t="str">
        <f>VLOOKUP(B178,cat!A:B,2,0)</f>
        <v>сноуборд</v>
      </c>
      <c r="G178" s="5">
        <f>IF(AND(F178='Задание 1.2'!$B$7,E178&lt;800),1,0)</f>
        <v>0</v>
      </c>
      <c r="H178" s="56">
        <f t="shared" si="2"/>
        <v>98382</v>
      </c>
      <c r="I178" s="5"/>
      <c r="J178" s="5"/>
      <c r="K178" s="5"/>
      <c r="L178" s="5"/>
      <c r="M178" s="5"/>
      <c r="N178" s="5"/>
      <c r="O178" s="5"/>
      <c r="P178" s="5"/>
      <c r="Q178" s="5"/>
    </row>
    <row r="179" spans="1:17" ht="15.75" customHeight="1" x14ac:dyDescent="0.2">
      <c r="A179" s="2">
        <v>5978383321</v>
      </c>
      <c r="B179" s="2">
        <v>1</v>
      </c>
      <c r="C179" s="68">
        <v>44596</v>
      </c>
      <c r="D179" s="2">
        <v>63</v>
      </c>
      <c r="E179" s="4">
        <v>1726</v>
      </c>
      <c r="F179" s="5" t="str">
        <f>VLOOKUP(B179,cat!A:B,2,0)</f>
        <v>сноуборд</v>
      </c>
      <c r="G179" s="5">
        <f>IF(AND(F179='Задание 1.2'!$B$7,E179&lt;800),1,0)</f>
        <v>0</v>
      </c>
      <c r="H179" s="56">
        <f t="shared" si="2"/>
        <v>108738</v>
      </c>
      <c r="I179" s="5"/>
      <c r="J179" s="5"/>
      <c r="K179" s="5"/>
      <c r="L179" s="5"/>
      <c r="M179" s="5"/>
      <c r="N179" s="5"/>
      <c r="O179" s="5"/>
      <c r="P179" s="5"/>
      <c r="Q179" s="5"/>
    </row>
    <row r="180" spans="1:17" ht="15.75" customHeight="1" x14ac:dyDescent="0.2">
      <c r="A180" s="2">
        <v>1604938111</v>
      </c>
      <c r="B180" s="2">
        <v>1</v>
      </c>
      <c r="C180" s="68">
        <v>44598</v>
      </c>
      <c r="D180" s="2">
        <v>18</v>
      </c>
      <c r="E180" s="4">
        <v>1666</v>
      </c>
      <c r="F180" s="5" t="str">
        <f>VLOOKUP(B180,cat!A:B,2,0)</f>
        <v>сноуборд</v>
      </c>
      <c r="G180" s="5">
        <f>IF(AND(F180='Задание 1.2'!$B$7,E180&lt;800),1,0)</f>
        <v>0</v>
      </c>
      <c r="H180" s="56">
        <f t="shared" si="2"/>
        <v>29988</v>
      </c>
      <c r="I180" s="5"/>
      <c r="J180" s="5"/>
      <c r="K180" s="5"/>
      <c r="L180" s="5"/>
      <c r="M180" s="5"/>
      <c r="N180" s="5"/>
      <c r="O180" s="5"/>
      <c r="P180" s="5"/>
      <c r="Q180" s="5"/>
    </row>
    <row r="181" spans="1:17" ht="15.75" customHeight="1" x14ac:dyDescent="0.2">
      <c r="A181" s="2">
        <v>1604938111</v>
      </c>
      <c r="B181" s="2">
        <v>1</v>
      </c>
      <c r="C181" s="68">
        <v>44603</v>
      </c>
      <c r="D181" s="2">
        <v>31</v>
      </c>
      <c r="E181" s="4">
        <v>1666</v>
      </c>
      <c r="F181" s="5" t="str">
        <f>VLOOKUP(B181,cat!A:B,2,0)</f>
        <v>сноуборд</v>
      </c>
      <c r="G181" s="5">
        <f>IF(AND(F181='Задание 1.2'!$B$7,E181&lt;800),1,0)</f>
        <v>0</v>
      </c>
      <c r="H181" s="56">
        <f t="shared" si="2"/>
        <v>51646</v>
      </c>
      <c r="I181" s="5"/>
      <c r="J181" s="5"/>
      <c r="K181" s="5"/>
      <c r="L181" s="5"/>
      <c r="M181" s="5"/>
      <c r="N181" s="5"/>
      <c r="O181" s="5"/>
      <c r="P181" s="5"/>
      <c r="Q181" s="5"/>
    </row>
    <row r="182" spans="1:17" ht="15.75" customHeight="1" x14ac:dyDescent="0.2">
      <c r="A182" s="2">
        <v>1604938111</v>
      </c>
      <c r="B182" s="2">
        <v>1</v>
      </c>
      <c r="C182" s="68">
        <v>44601</v>
      </c>
      <c r="D182" s="2">
        <v>39</v>
      </c>
      <c r="E182" s="4">
        <v>1666</v>
      </c>
      <c r="F182" s="5" t="str">
        <f>VLOOKUP(B182,cat!A:B,2,0)</f>
        <v>сноуборд</v>
      </c>
      <c r="G182" s="5">
        <f>IF(AND(F182='Задание 1.2'!$B$7,E182&lt;800),1,0)</f>
        <v>0</v>
      </c>
      <c r="H182" s="56">
        <f t="shared" si="2"/>
        <v>64974</v>
      </c>
      <c r="I182" s="5"/>
      <c r="J182" s="5"/>
      <c r="K182" s="5"/>
      <c r="L182" s="5"/>
      <c r="M182" s="5"/>
      <c r="N182" s="5"/>
      <c r="O182" s="5"/>
      <c r="P182" s="5"/>
      <c r="Q182" s="5"/>
    </row>
    <row r="183" spans="1:17" ht="15.75" customHeight="1" x14ac:dyDescent="0.2">
      <c r="A183" s="2">
        <v>1604938111</v>
      </c>
      <c r="B183" s="2">
        <v>1</v>
      </c>
      <c r="C183" s="68">
        <v>44602</v>
      </c>
      <c r="D183" s="2">
        <v>48</v>
      </c>
      <c r="E183" s="4">
        <v>1666</v>
      </c>
      <c r="F183" s="5" t="str">
        <f>VLOOKUP(B183,cat!A:B,2,0)</f>
        <v>сноуборд</v>
      </c>
      <c r="G183" s="5">
        <f>IF(AND(F183='Задание 1.2'!$B$7,E183&lt;800),1,0)</f>
        <v>0</v>
      </c>
      <c r="H183" s="56">
        <f t="shared" si="2"/>
        <v>79968</v>
      </c>
      <c r="I183" s="5"/>
      <c r="J183" s="5"/>
      <c r="K183" s="5"/>
      <c r="L183" s="5"/>
      <c r="M183" s="5"/>
      <c r="N183" s="5"/>
      <c r="O183" s="5"/>
      <c r="P183" s="5"/>
      <c r="Q183" s="5"/>
    </row>
    <row r="184" spans="1:17" ht="15.75" customHeight="1" x14ac:dyDescent="0.2">
      <c r="A184" s="2">
        <v>2071647279</v>
      </c>
      <c r="B184" s="2">
        <v>2</v>
      </c>
      <c r="C184" s="68">
        <v>44604</v>
      </c>
      <c r="D184" s="2">
        <v>22</v>
      </c>
      <c r="E184" s="4">
        <v>1535</v>
      </c>
      <c r="F184" s="5" t="str">
        <f>VLOOKUP(B184,cat!A:B,2,0)</f>
        <v>лыжи</v>
      </c>
      <c r="G184" s="5">
        <f>IF(AND(F184='Задание 1.2'!$B$7,E184&lt;800),1,0)</f>
        <v>0</v>
      </c>
      <c r="H184" s="56">
        <f t="shared" si="2"/>
        <v>33770</v>
      </c>
      <c r="I184" s="5"/>
      <c r="J184" s="5"/>
      <c r="K184" s="5"/>
      <c r="L184" s="5"/>
      <c r="M184" s="5"/>
      <c r="N184" s="5"/>
      <c r="O184" s="5"/>
      <c r="P184" s="5"/>
      <c r="Q184" s="5"/>
    </row>
    <row r="185" spans="1:17" ht="15.75" customHeight="1" x14ac:dyDescent="0.2">
      <c r="A185" s="2">
        <v>2071647279</v>
      </c>
      <c r="B185" s="2">
        <v>2</v>
      </c>
      <c r="C185" s="68">
        <v>44605</v>
      </c>
      <c r="D185" s="2">
        <v>22</v>
      </c>
      <c r="E185" s="4">
        <v>1535</v>
      </c>
      <c r="F185" s="5" t="str">
        <f>VLOOKUP(B185,cat!A:B,2,0)</f>
        <v>лыжи</v>
      </c>
      <c r="G185" s="5">
        <f>IF(AND(F185='Задание 1.2'!$B$7,E185&lt;800),1,0)</f>
        <v>0</v>
      </c>
      <c r="H185" s="56">
        <f t="shared" si="2"/>
        <v>33770</v>
      </c>
      <c r="I185" s="5"/>
      <c r="J185" s="5"/>
      <c r="K185" s="5"/>
      <c r="L185" s="5"/>
      <c r="M185" s="5"/>
      <c r="N185" s="5"/>
      <c r="O185" s="5"/>
      <c r="P185" s="5"/>
      <c r="Q185" s="5"/>
    </row>
    <row r="186" spans="1:17" ht="15.75" customHeight="1" x14ac:dyDescent="0.2">
      <c r="A186" s="2">
        <v>2071647279</v>
      </c>
      <c r="B186" s="2">
        <v>2</v>
      </c>
      <c r="C186" s="68">
        <v>44569</v>
      </c>
      <c r="D186" s="2">
        <v>26</v>
      </c>
      <c r="E186" s="4">
        <v>1535</v>
      </c>
      <c r="F186" s="5" t="str">
        <f>VLOOKUP(B186,cat!A:B,2,0)</f>
        <v>лыжи</v>
      </c>
      <c r="G186" s="5">
        <f>IF(AND(F186='Задание 1.2'!$B$7,E186&lt;800),1,0)</f>
        <v>0</v>
      </c>
      <c r="H186" s="56">
        <f t="shared" si="2"/>
        <v>39910</v>
      </c>
      <c r="I186" s="5"/>
      <c r="J186" s="5"/>
      <c r="K186" s="5"/>
      <c r="L186" s="5"/>
      <c r="M186" s="5"/>
      <c r="N186" s="5"/>
      <c r="O186" s="5"/>
      <c r="P186" s="5"/>
      <c r="Q186" s="5"/>
    </row>
    <row r="187" spans="1:17" ht="15.75" customHeight="1" x14ac:dyDescent="0.2">
      <c r="A187" s="2">
        <v>2071647279</v>
      </c>
      <c r="B187" s="2">
        <v>2</v>
      </c>
      <c r="C187" s="68">
        <v>44598</v>
      </c>
      <c r="D187" s="2">
        <v>27</v>
      </c>
      <c r="E187" s="4">
        <v>1535</v>
      </c>
      <c r="F187" s="5" t="str">
        <f>VLOOKUP(B187,cat!A:B,2,0)</f>
        <v>лыжи</v>
      </c>
      <c r="G187" s="5">
        <f>IF(AND(F187='Задание 1.2'!$B$7,E187&lt;800),1,0)</f>
        <v>0</v>
      </c>
      <c r="H187" s="56">
        <f t="shared" si="2"/>
        <v>41445</v>
      </c>
      <c r="I187" s="5"/>
      <c r="J187" s="5"/>
      <c r="K187" s="5"/>
      <c r="L187" s="5"/>
      <c r="M187" s="5"/>
      <c r="N187" s="5"/>
      <c r="O187" s="5"/>
      <c r="P187" s="5"/>
      <c r="Q187" s="5"/>
    </row>
    <row r="188" spans="1:17" ht="15.75" customHeight="1" x14ac:dyDescent="0.2">
      <c r="A188" s="2">
        <v>2071647279</v>
      </c>
      <c r="B188" s="2">
        <v>2</v>
      </c>
      <c r="C188" s="68">
        <v>44603</v>
      </c>
      <c r="D188" s="2">
        <v>30</v>
      </c>
      <c r="E188" s="4">
        <v>1535</v>
      </c>
      <c r="F188" s="5" t="str">
        <f>VLOOKUP(B188,cat!A:B,2,0)</f>
        <v>лыжи</v>
      </c>
      <c r="G188" s="5">
        <f>IF(AND(F188='Задание 1.2'!$B$7,E188&lt;800),1,0)</f>
        <v>0</v>
      </c>
      <c r="H188" s="56">
        <f t="shared" si="2"/>
        <v>46050</v>
      </c>
      <c r="I188" s="5"/>
      <c r="J188" s="5"/>
      <c r="K188" s="5"/>
      <c r="L188" s="5"/>
      <c r="M188" s="5"/>
      <c r="N188" s="5"/>
      <c r="O188" s="5"/>
      <c r="P188" s="5"/>
      <c r="Q188" s="5"/>
    </row>
    <row r="189" spans="1:17" ht="15.75" customHeight="1" x14ac:dyDescent="0.2">
      <c r="A189" s="2">
        <v>2071647279</v>
      </c>
      <c r="B189" s="2">
        <v>2</v>
      </c>
      <c r="C189" s="68">
        <v>44596</v>
      </c>
      <c r="D189" s="2">
        <v>31</v>
      </c>
      <c r="E189" s="4">
        <v>1535</v>
      </c>
      <c r="F189" s="5" t="str">
        <f>VLOOKUP(B189,cat!A:B,2,0)</f>
        <v>лыжи</v>
      </c>
      <c r="G189" s="5">
        <f>IF(AND(F189='Задание 1.2'!$B$7,E189&lt;800),1,0)</f>
        <v>0</v>
      </c>
      <c r="H189" s="56">
        <f t="shared" si="2"/>
        <v>47585</v>
      </c>
      <c r="I189" s="5"/>
      <c r="J189" s="5"/>
      <c r="K189" s="5"/>
      <c r="L189" s="5"/>
      <c r="M189" s="5"/>
      <c r="N189" s="5"/>
      <c r="O189" s="5"/>
      <c r="P189" s="5"/>
      <c r="Q189" s="5"/>
    </row>
    <row r="190" spans="1:17" ht="15.75" customHeight="1" x14ac:dyDescent="0.2">
      <c r="A190" s="2">
        <v>2071647279</v>
      </c>
      <c r="B190" s="2">
        <v>2</v>
      </c>
      <c r="C190" s="68">
        <v>44584</v>
      </c>
      <c r="D190" s="2">
        <v>40</v>
      </c>
      <c r="E190" s="4">
        <v>1535</v>
      </c>
      <c r="F190" s="5" t="str">
        <f>VLOOKUP(B190,cat!A:B,2,0)</f>
        <v>лыжи</v>
      </c>
      <c r="G190" s="5">
        <f>IF(AND(F190='Задание 1.2'!$B$7,E190&lt;800),1,0)</f>
        <v>0</v>
      </c>
      <c r="H190" s="56">
        <f t="shared" si="2"/>
        <v>61400</v>
      </c>
      <c r="I190" s="5"/>
      <c r="J190" s="5"/>
      <c r="K190" s="5"/>
      <c r="L190" s="5"/>
      <c r="M190" s="5"/>
      <c r="N190" s="5"/>
      <c r="O190" s="5"/>
      <c r="P190" s="5"/>
      <c r="Q190" s="5"/>
    </row>
    <row r="191" spans="1:17" ht="15.75" customHeight="1" x14ac:dyDescent="0.2">
      <c r="A191" s="2">
        <v>2071647279</v>
      </c>
      <c r="B191" s="2">
        <v>2</v>
      </c>
      <c r="C191" s="68">
        <v>44601</v>
      </c>
      <c r="D191" s="2">
        <v>40</v>
      </c>
      <c r="E191" s="4">
        <v>1535</v>
      </c>
      <c r="F191" s="5" t="str">
        <f>VLOOKUP(B191,cat!A:B,2,0)</f>
        <v>лыжи</v>
      </c>
      <c r="G191" s="5">
        <f>IF(AND(F191='Задание 1.2'!$B$7,E191&lt;800),1,0)</f>
        <v>0</v>
      </c>
      <c r="H191" s="56">
        <f t="shared" si="2"/>
        <v>61400</v>
      </c>
      <c r="I191" s="5"/>
      <c r="J191" s="5"/>
      <c r="K191" s="5"/>
      <c r="L191" s="5"/>
      <c r="M191" s="5"/>
      <c r="N191" s="5"/>
      <c r="O191" s="5"/>
      <c r="P191" s="5"/>
      <c r="Q191" s="5"/>
    </row>
    <row r="192" spans="1:17" ht="15.75" customHeight="1" x14ac:dyDescent="0.2">
      <c r="A192" s="2">
        <v>2071647279</v>
      </c>
      <c r="B192" s="2">
        <v>2</v>
      </c>
      <c r="C192" s="68">
        <v>44602</v>
      </c>
      <c r="D192" s="2">
        <v>53</v>
      </c>
      <c r="E192" s="4">
        <v>1535</v>
      </c>
      <c r="F192" s="5" t="str">
        <f>VLOOKUP(B192,cat!A:B,2,0)</f>
        <v>лыжи</v>
      </c>
      <c r="G192" s="5">
        <f>IF(AND(F192='Задание 1.2'!$B$7,E192&lt;800),1,0)</f>
        <v>0</v>
      </c>
      <c r="H192" s="56">
        <f t="shared" si="2"/>
        <v>81355</v>
      </c>
      <c r="I192" s="5"/>
      <c r="J192" s="5"/>
      <c r="K192" s="5"/>
      <c r="L192" s="5"/>
      <c r="M192" s="5"/>
      <c r="N192" s="5"/>
      <c r="O192" s="5"/>
      <c r="P192" s="5"/>
      <c r="Q192" s="5"/>
    </row>
    <row r="193" spans="1:17" ht="15.75" customHeight="1" x14ac:dyDescent="0.2">
      <c r="A193" s="2">
        <v>2071647279</v>
      </c>
      <c r="B193" s="2">
        <v>2</v>
      </c>
      <c r="C193" s="68">
        <v>44597</v>
      </c>
      <c r="D193" s="2">
        <v>57</v>
      </c>
      <c r="E193" s="4">
        <v>1535</v>
      </c>
      <c r="F193" s="5" t="str">
        <f>VLOOKUP(B193,cat!A:B,2,0)</f>
        <v>лыжи</v>
      </c>
      <c r="G193" s="5">
        <f>IF(AND(F193='Задание 1.2'!$B$7,E193&lt;800),1,0)</f>
        <v>0</v>
      </c>
      <c r="H193" s="56">
        <f t="shared" si="2"/>
        <v>87495</v>
      </c>
      <c r="I193" s="5"/>
      <c r="J193" s="5"/>
      <c r="K193" s="5"/>
      <c r="L193" s="5"/>
      <c r="M193" s="5"/>
      <c r="N193" s="5"/>
      <c r="O193" s="5"/>
      <c r="P193" s="5"/>
      <c r="Q193" s="5"/>
    </row>
    <row r="194" spans="1:17" ht="15.75" customHeight="1" x14ac:dyDescent="0.2">
      <c r="A194" s="2">
        <v>2071647279</v>
      </c>
      <c r="B194" s="2">
        <v>2</v>
      </c>
      <c r="C194" s="68">
        <v>44606</v>
      </c>
      <c r="D194" s="2">
        <v>58</v>
      </c>
      <c r="E194" s="4">
        <v>1535</v>
      </c>
      <c r="F194" s="5" t="str">
        <f>VLOOKUP(B194,cat!A:B,2,0)</f>
        <v>лыжи</v>
      </c>
      <c r="G194" s="5">
        <f>IF(AND(F194='Задание 1.2'!$B$7,E194&lt;800),1,0)</f>
        <v>0</v>
      </c>
      <c r="H194" s="56">
        <f t="shared" si="2"/>
        <v>89030</v>
      </c>
      <c r="I194" s="5"/>
      <c r="J194" s="5"/>
      <c r="K194" s="5"/>
      <c r="L194" s="5"/>
      <c r="M194" s="5"/>
      <c r="N194" s="5"/>
      <c r="O194" s="5"/>
      <c r="P194" s="5"/>
      <c r="Q194" s="5"/>
    </row>
    <row r="195" spans="1:17" ht="15.75" customHeight="1" x14ac:dyDescent="0.2">
      <c r="A195" s="2">
        <v>2071647279</v>
      </c>
      <c r="B195" s="2">
        <v>2</v>
      </c>
      <c r="C195" s="68">
        <v>44600</v>
      </c>
      <c r="D195" s="2">
        <v>64</v>
      </c>
      <c r="E195" s="4">
        <v>1535</v>
      </c>
      <c r="F195" s="5" t="str">
        <f>VLOOKUP(B195,cat!A:B,2,0)</f>
        <v>лыжи</v>
      </c>
      <c r="G195" s="5">
        <f>IF(AND(F195='Задание 1.2'!$B$7,E195&lt;800),1,0)</f>
        <v>0</v>
      </c>
      <c r="H195" s="56">
        <f t="shared" ref="H195:H258" si="3">D195*E195</f>
        <v>98240</v>
      </c>
      <c r="I195" s="5"/>
      <c r="J195" s="5"/>
      <c r="K195" s="5"/>
      <c r="L195" s="5"/>
      <c r="M195" s="5"/>
      <c r="N195" s="5"/>
      <c r="O195" s="5"/>
      <c r="P195" s="5"/>
      <c r="Q195" s="5"/>
    </row>
    <row r="196" spans="1:17" ht="15.75" customHeight="1" x14ac:dyDescent="0.2">
      <c r="A196" s="2">
        <v>2071647279</v>
      </c>
      <c r="B196" s="2">
        <v>2</v>
      </c>
      <c r="C196" s="68">
        <v>44585</v>
      </c>
      <c r="D196" s="2">
        <v>36</v>
      </c>
      <c r="E196" s="4">
        <v>1535</v>
      </c>
      <c r="F196" s="5" t="str">
        <f>VLOOKUP(B196,cat!A:B,2,0)</f>
        <v>лыжи</v>
      </c>
      <c r="G196" s="5">
        <f>IF(AND(F196='Задание 1.2'!$B$7,E196&lt;800),1,0)</f>
        <v>0</v>
      </c>
      <c r="H196" s="56">
        <f t="shared" si="3"/>
        <v>55260</v>
      </c>
      <c r="I196" s="5"/>
      <c r="J196" s="5"/>
      <c r="K196" s="5"/>
      <c r="L196" s="5"/>
      <c r="M196" s="5"/>
      <c r="N196" s="5"/>
      <c r="O196" s="5"/>
      <c r="P196" s="5"/>
      <c r="Q196" s="5"/>
    </row>
    <row r="197" spans="1:17" ht="15.75" customHeight="1" x14ac:dyDescent="0.2">
      <c r="A197" s="2">
        <v>2071647279</v>
      </c>
      <c r="B197" s="2">
        <v>2</v>
      </c>
      <c r="C197" s="68">
        <v>44599</v>
      </c>
      <c r="D197" s="2">
        <v>76</v>
      </c>
      <c r="E197" s="4">
        <v>1535</v>
      </c>
      <c r="F197" s="5" t="str">
        <f>VLOOKUP(B197,cat!A:B,2,0)</f>
        <v>лыжи</v>
      </c>
      <c r="G197" s="5">
        <f>IF(AND(F197='Задание 1.2'!$B$7,E197&lt;800),1,0)</f>
        <v>0</v>
      </c>
      <c r="H197" s="56">
        <f t="shared" si="3"/>
        <v>116660</v>
      </c>
      <c r="I197" s="5"/>
      <c r="J197" s="5"/>
      <c r="K197" s="5"/>
      <c r="L197" s="5"/>
      <c r="M197" s="5"/>
      <c r="N197" s="5"/>
      <c r="O197" s="5"/>
      <c r="P197" s="5"/>
      <c r="Q197" s="5"/>
    </row>
    <row r="198" spans="1:17" ht="15.75" customHeight="1" x14ac:dyDescent="0.2">
      <c r="A198" s="2">
        <v>1205955821</v>
      </c>
      <c r="B198" s="2">
        <v>2</v>
      </c>
      <c r="C198" s="68">
        <v>44593</v>
      </c>
      <c r="D198" s="2">
        <v>12</v>
      </c>
      <c r="E198" s="4">
        <v>1497</v>
      </c>
      <c r="F198" s="5" t="str">
        <f>VLOOKUP(B198,cat!A:B,2,0)</f>
        <v>лыжи</v>
      </c>
      <c r="G198" s="5">
        <f>IF(AND(F198='Задание 1.2'!$B$7,E198&lt;800),1,0)</f>
        <v>0</v>
      </c>
      <c r="H198" s="56">
        <f t="shared" si="3"/>
        <v>17964</v>
      </c>
      <c r="I198" s="5"/>
      <c r="J198" s="5"/>
      <c r="K198" s="5"/>
      <c r="L198" s="5"/>
      <c r="M198" s="5"/>
      <c r="N198" s="5"/>
      <c r="O198" s="5"/>
      <c r="P198" s="5"/>
      <c r="Q198" s="5"/>
    </row>
    <row r="199" spans="1:17" ht="15.75" customHeight="1" x14ac:dyDescent="0.2">
      <c r="A199" s="2">
        <v>1205955821</v>
      </c>
      <c r="B199" s="2">
        <v>2</v>
      </c>
      <c r="C199" s="68">
        <v>44592</v>
      </c>
      <c r="D199" s="2">
        <v>13</v>
      </c>
      <c r="E199" s="4">
        <v>1497</v>
      </c>
      <c r="F199" s="5" t="str">
        <f>VLOOKUP(B199,cat!A:B,2,0)</f>
        <v>лыжи</v>
      </c>
      <c r="G199" s="5">
        <f>IF(AND(F199='Задание 1.2'!$B$7,E199&lt;800),1,0)</f>
        <v>0</v>
      </c>
      <c r="H199" s="56">
        <f t="shared" si="3"/>
        <v>19461</v>
      </c>
      <c r="I199" s="5"/>
      <c r="J199" s="5"/>
      <c r="K199" s="5"/>
      <c r="L199" s="5"/>
      <c r="M199" s="5"/>
      <c r="N199" s="5"/>
      <c r="O199" s="5"/>
      <c r="P199" s="5"/>
      <c r="Q199" s="5"/>
    </row>
    <row r="200" spans="1:17" ht="15.75" customHeight="1" x14ac:dyDescent="0.2">
      <c r="A200" s="2">
        <v>1205955821</v>
      </c>
      <c r="B200" s="2">
        <v>2</v>
      </c>
      <c r="C200" s="68">
        <v>44594</v>
      </c>
      <c r="D200" s="2">
        <v>14</v>
      </c>
      <c r="E200" s="4">
        <v>1497</v>
      </c>
      <c r="F200" s="5" t="str">
        <f>VLOOKUP(B200,cat!A:B,2,0)</f>
        <v>лыжи</v>
      </c>
      <c r="G200" s="5">
        <f>IF(AND(F200='Задание 1.2'!$B$7,E200&lt;800),1,0)</f>
        <v>0</v>
      </c>
      <c r="H200" s="56">
        <f t="shared" si="3"/>
        <v>20958</v>
      </c>
      <c r="I200" s="5"/>
      <c r="J200" s="5"/>
      <c r="K200" s="5"/>
      <c r="L200" s="5"/>
      <c r="M200" s="5"/>
      <c r="N200" s="5"/>
      <c r="O200" s="5"/>
      <c r="P200" s="5"/>
      <c r="Q200" s="5"/>
    </row>
    <row r="201" spans="1:17" ht="15.75" customHeight="1" x14ac:dyDescent="0.2">
      <c r="A201" s="2">
        <v>1205955821</v>
      </c>
      <c r="B201" s="2">
        <v>2</v>
      </c>
      <c r="C201" s="68">
        <v>44595</v>
      </c>
      <c r="D201" s="2">
        <v>17</v>
      </c>
      <c r="E201" s="4">
        <v>1497</v>
      </c>
      <c r="F201" s="5" t="str">
        <f>VLOOKUP(B201,cat!A:B,2,0)</f>
        <v>лыжи</v>
      </c>
      <c r="G201" s="5">
        <f>IF(AND(F201='Задание 1.2'!$B$7,E201&lt;800),1,0)</f>
        <v>0</v>
      </c>
      <c r="H201" s="56">
        <f t="shared" si="3"/>
        <v>25449</v>
      </c>
      <c r="I201" s="5"/>
      <c r="J201" s="5"/>
      <c r="K201" s="5"/>
      <c r="L201" s="5"/>
      <c r="M201" s="5"/>
      <c r="N201" s="5"/>
      <c r="O201" s="5"/>
      <c r="P201" s="5"/>
      <c r="Q201" s="5"/>
    </row>
    <row r="202" spans="1:17" ht="15.75" customHeight="1" x14ac:dyDescent="0.2">
      <c r="A202" s="2">
        <v>1205955821</v>
      </c>
      <c r="B202" s="2">
        <v>2</v>
      </c>
      <c r="C202" s="68">
        <v>44597</v>
      </c>
      <c r="D202" s="2">
        <v>23</v>
      </c>
      <c r="E202" s="4">
        <v>1497</v>
      </c>
      <c r="F202" s="5" t="str">
        <f>VLOOKUP(B202,cat!A:B,2,0)</f>
        <v>лыжи</v>
      </c>
      <c r="G202" s="5">
        <f>IF(AND(F202='Задание 1.2'!$B$7,E202&lt;800),1,0)</f>
        <v>0</v>
      </c>
      <c r="H202" s="56">
        <f t="shared" si="3"/>
        <v>34431</v>
      </c>
      <c r="I202" s="5"/>
      <c r="J202" s="5"/>
      <c r="K202" s="5"/>
      <c r="L202" s="5"/>
      <c r="M202" s="5"/>
      <c r="N202" s="5"/>
      <c r="O202" s="5"/>
      <c r="P202" s="5"/>
      <c r="Q202" s="5"/>
    </row>
    <row r="203" spans="1:17" ht="15.75" customHeight="1" x14ac:dyDescent="0.2">
      <c r="A203" s="2">
        <v>1205955821</v>
      </c>
      <c r="B203" s="2">
        <v>2</v>
      </c>
      <c r="C203" s="68">
        <v>44596</v>
      </c>
      <c r="D203" s="2">
        <v>24</v>
      </c>
      <c r="E203" s="4">
        <v>1497</v>
      </c>
      <c r="F203" s="5" t="str">
        <f>VLOOKUP(B203,cat!A:B,2,0)</f>
        <v>лыжи</v>
      </c>
      <c r="G203" s="5">
        <f>IF(AND(F203='Задание 1.2'!$B$7,E203&lt;800),1,0)</f>
        <v>0</v>
      </c>
      <c r="H203" s="56">
        <f t="shared" si="3"/>
        <v>35928</v>
      </c>
      <c r="I203" s="5"/>
      <c r="J203" s="5"/>
      <c r="K203" s="5"/>
      <c r="L203" s="5"/>
      <c r="M203" s="5"/>
      <c r="N203" s="5"/>
      <c r="O203" s="5"/>
      <c r="P203" s="5"/>
      <c r="Q203" s="5"/>
    </row>
    <row r="204" spans="1:17" ht="15.75" customHeight="1" x14ac:dyDescent="0.2">
      <c r="A204" s="2">
        <v>1205955821</v>
      </c>
      <c r="B204" s="2">
        <v>2</v>
      </c>
      <c r="C204" s="68">
        <v>44598</v>
      </c>
      <c r="D204" s="2">
        <v>33</v>
      </c>
      <c r="E204" s="4">
        <v>1497</v>
      </c>
      <c r="F204" s="5" t="str">
        <f>VLOOKUP(B204,cat!A:B,2,0)</f>
        <v>лыжи</v>
      </c>
      <c r="G204" s="5">
        <f>IF(AND(F204='Задание 1.2'!$B$7,E204&lt;800),1,0)</f>
        <v>0</v>
      </c>
      <c r="H204" s="56">
        <f t="shared" si="3"/>
        <v>49401</v>
      </c>
      <c r="I204" s="5"/>
      <c r="J204" s="5"/>
      <c r="K204" s="5"/>
      <c r="L204" s="5"/>
      <c r="M204" s="5"/>
      <c r="N204" s="5"/>
      <c r="O204" s="5"/>
      <c r="P204" s="5"/>
      <c r="Q204" s="5"/>
    </row>
    <row r="205" spans="1:17" ht="15.75" customHeight="1" x14ac:dyDescent="0.2">
      <c r="A205" s="2">
        <v>2071647279</v>
      </c>
      <c r="B205" s="2">
        <v>2</v>
      </c>
      <c r="C205" s="68">
        <v>44572</v>
      </c>
      <c r="D205" s="2">
        <v>30</v>
      </c>
      <c r="E205" s="4">
        <v>1462</v>
      </c>
      <c r="F205" s="5" t="str">
        <f>VLOOKUP(B205,cat!A:B,2,0)</f>
        <v>лыжи</v>
      </c>
      <c r="G205" s="5">
        <f>IF(AND(F205='Задание 1.2'!$B$7,E205&lt;800),1,0)</f>
        <v>0</v>
      </c>
      <c r="H205" s="56">
        <f t="shared" si="3"/>
        <v>43860</v>
      </c>
      <c r="I205" s="5"/>
      <c r="J205" s="5"/>
      <c r="K205" s="5"/>
      <c r="L205" s="5"/>
      <c r="M205" s="5"/>
      <c r="N205" s="5"/>
      <c r="O205" s="5"/>
      <c r="P205" s="5"/>
      <c r="Q205" s="5"/>
    </row>
    <row r="206" spans="1:17" ht="15.75" customHeight="1" x14ac:dyDescent="0.2">
      <c r="A206" s="2">
        <v>2071647279</v>
      </c>
      <c r="B206" s="2">
        <v>2</v>
      </c>
      <c r="C206" s="68">
        <v>44576</v>
      </c>
      <c r="D206" s="2">
        <v>32</v>
      </c>
      <c r="E206" s="4">
        <v>1462</v>
      </c>
      <c r="F206" s="5" t="str">
        <f>VLOOKUP(B206,cat!A:B,2,0)</f>
        <v>лыжи</v>
      </c>
      <c r="G206" s="5">
        <f>IF(AND(F206='Задание 1.2'!$B$7,E206&lt;800),1,0)</f>
        <v>0</v>
      </c>
      <c r="H206" s="56">
        <f t="shared" si="3"/>
        <v>46784</v>
      </c>
      <c r="I206" s="5"/>
      <c r="J206" s="5"/>
      <c r="K206" s="5"/>
      <c r="L206" s="5"/>
      <c r="M206" s="5"/>
      <c r="N206" s="5"/>
      <c r="O206" s="5"/>
      <c r="P206" s="5"/>
      <c r="Q206" s="5"/>
    </row>
    <row r="207" spans="1:17" ht="15.75" customHeight="1" x14ac:dyDescent="0.2">
      <c r="A207" s="2">
        <v>2071647279</v>
      </c>
      <c r="B207" s="2">
        <v>2</v>
      </c>
      <c r="C207" s="68">
        <v>44573</v>
      </c>
      <c r="D207" s="2">
        <v>33</v>
      </c>
      <c r="E207" s="4">
        <v>1462</v>
      </c>
      <c r="F207" s="5" t="str">
        <f>VLOOKUP(B207,cat!A:B,2,0)</f>
        <v>лыжи</v>
      </c>
      <c r="G207" s="5">
        <f>IF(AND(F207='Задание 1.2'!$B$7,E207&lt;800),1,0)</f>
        <v>0</v>
      </c>
      <c r="H207" s="56">
        <f t="shared" si="3"/>
        <v>48246</v>
      </c>
      <c r="I207" s="5"/>
      <c r="J207" s="5"/>
      <c r="K207" s="5"/>
      <c r="L207" s="5"/>
      <c r="M207" s="5"/>
      <c r="N207" s="5"/>
      <c r="O207" s="5"/>
      <c r="P207" s="5"/>
      <c r="Q207" s="5"/>
    </row>
    <row r="208" spans="1:17" ht="15.75" customHeight="1" x14ac:dyDescent="0.2">
      <c r="A208" s="2">
        <v>2071647279</v>
      </c>
      <c r="B208" s="2">
        <v>2</v>
      </c>
      <c r="C208" s="68">
        <v>44580</v>
      </c>
      <c r="D208" s="2">
        <v>33</v>
      </c>
      <c r="E208" s="4">
        <v>1462</v>
      </c>
      <c r="F208" s="5" t="str">
        <f>VLOOKUP(B208,cat!A:B,2,0)</f>
        <v>лыжи</v>
      </c>
      <c r="G208" s="5">
        <f>IF(AND(F208='Задание 1.2'!$B$7,E208&lt;800),1,0)</f>
        <v>0</v>
      </c>
      <c r="H208" s="56">
        <f t="shared" si="3"/>
        <v>48246</v>
      </c>
      <c r="I208" s="5"/>
      <c r="J208" s="5"/>
      <c r="K208" s="5"/>
      <c r="L208" s="5"/>
      <c r="M208" s="5"/>
      <c r="N208" s="5"/>
      <c r="O208" s="5"/>
      <c r="P208" s="5"/>
      <c r="Q208" s="5"/>
    </row>
    <row r="209" spans="1:17" ht="15.75" customHeight="1" x14ac:dyDescent="0.2">
      <c r="A209" s="2">
        <v>2071647279</v>
      </c>
      <c r="B209" s="2">
        <v>2</v>
      </c>
      <c r="C209" s="68">
        <v>44575</v>
      </c>
      <c r="D209" s="2">
        <v>35</v>
      </c>
      <c r="E209" s="4">
        <v>1462</v>
      </c>
      <c r="F209" s="5" t="str">
        <f>VLOOKUP(B209,cat!A:B,2,0)</f>
        <v>лыжи</v>
      </c>
      <c r="G209" s="5">
        <f>IF(AND(F209='Задание 1.2'!$B$7,E209&lt;800),1,0)</f>
        <v>0</v>
      </c>
      <c r="H209" s="56">
        <f t="shared" si="3"/>
        <v>51170</v>
      </c>
      <c r="I209" s="5"/>
      <c r="J209" s="5"/>
      <c r="K209" s="5"/>
      <c r="L209" s="5"/>
      <c r="M209" s="5"/>
      <c r="N209" s="5"/>
      <c r="O209" s="5"/>
      <c r="P209" s="5"/>
      <c r="Q209" s="5"/>
    </row>
    <row r="210" spans="1:17" ht="15.75" customHeight="1" x14ac:dyDescent="0.2">
      <c r="A210" s="2">
        <v>2071647279</v>
      </c>
      <c r="B210" s="2">
        <v>2</v>
      </c>
      <c r="C210" s="68">
        <v>44571</v>
      </c>
      <c r="D210" s="2">
        <v>36</v>
      </c>
      <c r="E210" s="4">
        <v>1462</v>
      </c>
      <c r="F210" s="5" t="str">
        <f>VLOOKUP(B210,cat!A:B,2,0)</f>
        <v>лыжи</v>
      </c>
      <c r="G210" s="5">
        <f>IF(AND(F210='Задание 1.2'!$B$7,E210&lt;800),1,0)</f>
        <v>0</v>
      </c>
      <c r="H210" s="56">
        <f t="shared" si="3"/>
        <v>52632</v>
      </c>
      <c r="I210" s="5"/>
      <c r="J210" s="5"/>
      <c r="K210" s="5"/>
      <c r="L210" s="5"/>
      <c r="M210" s="5"/>
      <c r="N210" s="5"/>
      <c r="O210" s="5"/>
      <c r="P210" s="5"/>
      <c r="Q210" s="5"/>
    </row>
    <row r="211" spans="1:17" ht="15.75" customHeight="1" x14ac:dyDescent="0.2">
      <c r="A211" s="2">
        <v>2071647279</v>
      </c>
      <c r="B211" s="2">
        <v>2</v>
      </c>
      <c r="C211" s="68">
        <v>44582</v>
      </c>
      <c r="D211" s="2">
        <v>36</v>
      </c>
      <c r="E211" s="4">
        <v>1462</v>
      </c>
      <c r="F211" s="5" t="str">
        <f>VLOOKUP(B211,cat!A:B,2,0)</f>
        <v>лыжи</v>
      </c>
      <c r="G211" s="5">
        <f>IF(AND(F211='Задание 1.2'!$B$7,E211&lt;800),1,0)</f>
        <v>0</v>
      </c>
      <c r="H211" s="56">
        <f t="shared" si="3"/>
        <v>52632</v>
      </c>
      <c r="I211" s="5"/>
      <c r="J211" s="5"/>
      <c r="K211" s="5"/>
      <c r="L211" s="5"/>
      <c r="M211" s="5"/>
      <c r="N211" s="5"/>
      <c r="O211" s="5"/>
      <c r="P211" s="5"/>
      <c r="Q211" s="5"/>
    </row>
    <row r="212" spans="1:17" ht="15.75" customHeight="1" x14ac:dyDescent="0.2">
      <c r="A212" s="2">
        <v>2071647279</v>
      </c>
      <c r="B212" s="2">
        <v>2</v>
      </c>
      <c r="C212" s="68">
        <v>44579</v>
      </c>
      <c r="D212" s="2">
        <v>37</v>
      </c>
      <c r="E212" s="4">
        <v>1462</v>
      </c>
      <c r="F212" s="5" t="str">
        <f>VLOOKUP(B212,cat!A:B,2,0)</f>
        <v>лыжи</v>
      </c>
      <c r="G212" s="5">
        <f>IF(AND(F212='Задание 1.2'!$B$7,E212&lt;800),1,0)</f>
        <v>0</v>
      </c>
      <c r="H212" s="56">
        <f t="shared" si="3"/>
        <v>54094</v>
      </c>
      <c r="I212" s="5"/>
      <c r="J212" s="5"/>
      <c r="K212" s="5"/>
      <c r="L212" s="5"/>
      <c r="M212" s="5"/>
      <c r="N212" s="5"/>
      <c r="O212" s="5"/>
      <c r="P212" s="5"/>
      <c r="Q212" s="5"/>
    </row>
    <row r="213" spans="1:17" ht="15.75" customHeight="1" x14ac:dyDescent="0.2">
      <c r="A213" s="2">
        <v>2071647279</v>
      </c>
      <c r="B213" s="2">
        <v>2</v>
      </c>
      <c r="C213" s="68">
        <v>44583</v>
      </c>
      <c r="D213" s="2">
        <v>38</v>
      </c>
      <c r="E213" s="4">
        <v>1462</v>
      </c>
      <c r="F213" s="5" t="str">
        <f>VLOOKUP(B213,cat!A:B,2,0)</f>
        <v>лыжи</v>
      </c>
      <c r="G213" s="5">
        <f>IF(AND(F213='Задание 1.2'!$B$7,E213&lt;800),1,0)</f>
        <v>0</v>
      </c>
      <c r="H213" s="56">
        <f t="shared" si="3"/>
        <v>55556</v>
      </c>
      <c r="I213" s="5"/>
      <c r="J213" s="5"/>
      <c r="K213" s="5"/>
      <c r="L213" s="5"/>
      <c r="M213" s="5"/>
      <c r="N213" s="5"/>
      <c r="O213" s="5"/>
      <c r="P213" s="5"/>
      <c r="Q213" s="5"/>
    </row>
    <row r="214" spans="1:17" ht="15.75" customHeight="1" x14ac:dyDescent="0.2">
      <c r="A214" s="2">
        <v>2071647279</v>
      </c>
      <c r="B214" s="2">
        <v>2</v>
      </c>
      <c r="C214" s="68">
        <v>44578</v>
      </c>
      <c r="D214" s="2">
        <v>45</v>
      </c>
      <c r="E214" s="4">
        <v>1462</v>
      </c>
      <c r="F214" s="5" t="str">
        <f>VLOOKUP(B214,cat!A:B,2,0)</f>
        <v>лыжи</v>
      </c>
      <c r="G214" s="5">
        <f>IF(AND(F214='Задание 1.2'!$B$7,E214&lt;800),1,0)</f>
        <v>0</v>
      </c>
      <c r="H214" s="56">
        <f t="shared" si="3"/>
        <v>65790</v>
      </c>
      <c r="I214" s="5"/>
      <c r="J214" s="5"/>
      <c r="K214" s="5"/>
      <c r="L214" s="5"/>
      <c r="M214" s="5"/>
      <c r="N214" s="5"/>
      <c r="O214" s="5"/>
      <c r="P214" s="5"/>
      <c r="Q214" s="5"/>
    </row>
    <row r="215" spans="1:17" ht="15.75" customHeight="1" x14ac:dyDescent="0.2">
      <c r="A215" s="2">
        <v>2071647279</v>
      </c>
      <c r="B215" s="2">
        <v>2</v>
      </c>
      <c r="C215" s="68">
        <v>44581</v>
      </c>
      <c r="D215" s="2">
        <v>46</v>
      </c>
      <c r="E215" s="4">
        <v>1462</v>
      </c>
      <c r="F215" s="5" t="str">
        <f>VLOOKUP(B215,cat!A:B,2,0)</f>
        <v>лыжи</v>
      </c>
      <c r="G215" s="5">
        <f>IF(AND(F215='Задание 1.2'!$B$7,E215&lt;800),1,0)</f>
        <v>0</v>
      </c>
      <c r="H215" s="56">
        <f t="shared" si="3"/>
        <v>67252</v>
      </c>
      <c r="I215" s="5"/>
      <c r="J215" s="5"/>
      <c r="K215" s="5"/>
      <c r="L215" s="5"/>
      <c r="M215" s="5"/>
      <c r="N215" s="5"/>
      <c r="O215" s="5"/>
      <c r="P215" s="5"/>
      <c r="Q215" s="5"/>
    </row>
    <row r="216" spans="1:17" ht="15.75" customHeight="1" x14ac:dyDescent="0.2">
      <c r="A216" s="2">
        <v>2071647279</v>
      </c>
      <c r="B216" s="2">
        <v>2</v>
      </c>
      <c r="C216" s="68">
        <v>44570</v>
      </c>
      <c r="D216" s="2">
        <v>47</v>
      </c>
      <c r="E216" s="4">
        <v>1462</v>
      </c>
      <c r="F216" s="5" t="str">
        <f>VLOOKUP(B216,cat!A:B,2,0)</f>
        <v>лыжи</v>
      </c>
      <c r="G216" s="5">
        <f>IF(AND(F216='Задание 1.2'!$B$7,E216&lt;800),1,0)</f>
        <v>0</v>
      </c>
      <c r="H216" s="56">
        <f t="shared" si="3"/>
        <v>68714</v>
      </c>
      <c r="I216" s="5"/>
      <c r="J216" s="5"/>
      <c r="K216" s="5"/>
      <c r="L216" s="5"/>
      <c r="M216" s="5"/>
      <c r="N216" s="5"/>
      <c r="O216" s="5"/>
      <c r="P216" s="5"/>
      <c r="Q216" s="5"/>
    </row>
    <row r="217" spans="1:17" ht="15.75" customHeight="1" x14ac:dyDescent="0.2">
      <c r="A217" s="2">
        <v>2071647279</v>
      </c>
      <c r="B217" s="2">
        <v>2</v>
      </c>
      <c r="C217" s="68">
        <v>44574</v>
      </c>
      <c r="D217" s="2">
        <v>49</v>
      </c>
      <c r="E217" s="4">
        <v>1462</v>
      </c>
      <c r="F217" s="5" t="str">
        <f>VLOOKUP(B217,cat!A:B,2,0)</f>
        <v>лыжи</v>
      </c>
      <c r="G217" s="5">
        <f>IF(AND(F217='Задание 1.2'!$B$7,E217&lt;800),1,0)</f>
        <v>0</v>
      </c>
      <c r="H217" s="56">
        <f t="shared" si="3"/>
        <v>71638</v>
      </c>
      <c r="I217" s="5"/>
      <c r="J217" s="5"/>
      <c r="K217" s="5"/>
      <c r="L217" s="5"/>
      <c r="M217" s="5"/>
      <c r="N217" s="5"/>
      <c r="O217" s="5"/>
      <c r="P217" s="5"/>
      <c r="Q217" s="5"/>
    </row>
    <row r="218" spans="1:17" ht="15.75" customHeight="1" x14ac:dyDescent="0.2">
      <c r="A218" s="2">
        <v>2071647279</v>
      </c>
      <c r="B218" s="2">
        <v>2</v>
      </c>
      <c r="C218" s="68">
        <v>44577</v>
      </c>
      <c r="D218" s="2">
        <v>52</v>
      </c>
      <c r="E218" s="4">
        <v>1462</v>
      </c>
      <c r="F218" s="5" t="str">
        <f>VLOOKUP(B218,cat!A:B,2,0)</f>
        <v>лыжи</v>
      </c>
      <c r="G218" s="5">
        <f>IF(AND(F218='Задание 1.2'!$B$7,E218&lt;800),1,0)</f>
        <v>0</v>
      </c>
      <c r="H218" s="56">
        <f t="shared" si="3"/>
        <v>76024</v>
      </c>
      <c r="I218" s="5"/>
      <c r="J218" s="5"/>
      <c r="K218" s="5"/>
      <c r="L218" s="5"/>
      <c r="M218" s="5"/>
      <c r="N218" s="5"/>
      <c r="O218" s="5"/>
      <c r="P218" s="5"/>
      <c r="Q218" s="5"/>
    </row>
    <row r="219" spans="1:17" ht="15.75" customHeight="1" x14ac:dyDescent="0.2">
      <c r="A219" s="2">
        <v>1205955821</v>
      </c>
      <c r="B219" s="2">
        <v>2</v>
      </c>
      <c r="C219" s="68">
        <v>44562</v>
      </c>
      <c r="D219" s="2">
        <v>0</v>
      </c>
      <c r="E219" s="4">
        <v>1449</v>
      </c>
      <c r="F219" s="5" t="str">
        <f>VLOOKUP(B219,cat!A:B,2,0)</f>
        <v>лыжи</v>
      </c>
      <c r="G219" s="5">
        <f>IF(AND(F219='Задание 1.2'!$B$7,E219&lt;800),1,0)</f>
        <v>0</v>
      </c>
      <c r="H219" s="56">
        <f t="shared" si="3"/>
        <v>0</v>
      </c>
      <c r="I219" s="5"/>
      <c r="J219" s="5"/>
      <c r="K219" s="5"/>
      <c r="L219" s="5"/>
      <c r="M219" s="5"/>
      <c r="N219" s="5"/>
      <c r="O219" s="5"/>
      <c r="P219" s="5"/>
      <c r="Q219" s="5"/>
    </row>
    <row r="220" spans="1:17" ht="15.75" customHeight="1" x14ac:dyDescent="0.2">
      <c r="A220" s="2">
        <v>1205955821</v>
      </c>
      <c r="B220" s="2">
        <v>2</v>
      </c>
      <c r="C220" s="68">
        <v>44563</v>
      </c>
      <c r="D220" s="2">
        <v>0</v>
      </c>
      <c r="E220" s="4">
        <v>1449</v>
      </c>
      <c r="F220" s="5" t="str">
        <f>VLOOKUP(B220,cat!A:B,2,0)</f>
        <v>лыжи</v>
      </c>
      <c r="G220" s="5">
        <f>IF(AND(F220='Задание 1.2'!$B$7,E220&lt;800),1,0)</f>
        <v>0</v>
      </c>
      <c r="H220" s="56">
        <f t="shared" si="3"/>
        <v>0</v>
      </c>
      <c r="I220" s="5"/>
      <c r="J220" s="5"/>
      <c r="K220" s="5"/>
      <c r="L220" s="5"/>
      <c r="M220" s="5"/>
      <c r="N220" s="5"/>
      <c r="O220" s="5"/>
      <c r="P220" s="5"/>
      <c r="Q220" s="5"/>
    </row>
    <row r="221" spans="1:17" ht="15.75" customHeight="1" x14ac:dyDescent="0.2">
      <c r="A221" s="2">
        <v>1205955821</v>
      </c>
      <c r="B221" s="2">
        <v>2</v>
      </c>
      <c r="C221" s="68">
        <v>44564</v>
      </c>
      <c r="D221" s="2">
        <v>0</v>
      </c>
      <c r="E221" s="4">
        <v>1449</v>
      </c>
      <c r="F221" s="5" t="str">
        <f>VLOOKUP(B221,cat!A:B,2,0)</f>
        <v>лыжи</v>
      </c>
      <c r="G221" s="5">
        <f>IF(AND(F221='Задание 1.2'!$B$7,E221&lt;800),1,0)</f>
        <v>0</v>
      </c>
      <c r="H221" s="56">
        <f t="shared" si="3"/>
        <v>0</v>
      </c>
      <c r="I221" s="5"/>
      <c r="J221" s="5"/>
      <c r="K221" s="5"/>
      <c r="L221" s="5"/>
      <c r="M221" s="5"/>
      <c r="N221" s="5"/>
      <c r="O221" s="5"/>
      <c r="P221" s="5"/>
      <c r="Q221" s="5"/>
    </row>
    <row r="222" spans="1:17" ht="15.75" customHeight="1" x14ac:dyDescent="0.2">
      <c r="A222" s="2">
        <v>1205955821</v>
      </c>
      <c r="B222" s="2">
        <v>2</v>
      </c>
      <c r="C222" s="68">
        <v>44565</v>
      </c>
      <c r="D222" s="2">
        <v>0</v>
      </c>
      <c r="E222" s="4">
        <v>1449</v>
      </c>
      <c r="F222" s="5" t="str">
        <f>VLOOKUP(B222,cat!A:B,2,0)</f>
        <v>лыжи</v>
      </c>
      <c r="G222" s="5">
        <f>IF(AND(F222='Задание 1.2'!$B$7,E222&lt;800),1,0)</f>
        <v>0</v>
      </c>
      <c r="H222" s="56">
        <f t="shared" si="3"/>
        <v>0</v>
      </c>
      <c r="I222" s="5"/>
      <c r="J222" s="5"/>
      <c r="K222" s="5"/>
      <c r="L222" s="5"/>
      <c r="M222" s="5"/>
      <c r="N222" s="5"/>
      <c r="O222" s="5"/>
      <c r="P222" s="5"/>
      <c r="Q222" s="5"/>
    </row>
    <row r="223" spans="1:17" ht="15.75" customHeight="1" x14ac:dyDescent="0.2">
      <c r="A223" s="2">
        <v>1205955821</v>
      </c>
      <c r="B223" s="2">
        <v>2</v>
      </c>
      <c r="C223" s="68">
        <v>44566</v>
      </c>
      <c r="D223" s="2">
        <v>0</v>
      </c>
      <c r="E223" s="4">
        <v>1449</v>
      </c>
      <c r="F223" s="5" t="str">
        <f>VLOOKUP(B223,cat!A:B,2,0)</f>
        <v>лыжи</v>
      </c>
      <c r="G223" s="5">
        <f>IF(AND(F223='Задание 1.2'!$B$7,E223&lt;800),1,0)</f>
        <v>0</v>
      </c>
      <c r="H223" s="56">
        <f t="shared" si="3"/>
        <v>0</v>
      </c>
      <c r="I223" s="5"/>
      <c r="J223" s="5"/>
      <c r="K223" s="5"/>
      <c r="L223" s="5"/>
      <c r="M223" s="5"/>
      <c r="N223" s="5"/>
      <c r="O223" s="5"/>
      <c r="P223" s="5"/>
      <c r="Q223" s="5"/>
    </row>
    <row r="224" spans="1:17" ht="15.75" customHeight="1" x14ac:dyDescent="0.2">
      <c r="A224" s="2">
        <v>1205955821</v>
      </c>
      <c r="B224" s="2">
        <v>2</v>
      </c>
      <c r="C224" s="68">
        <v>44568</v>
      </c>
      <c r="D224" s="2">
        <v>0</v>
      </c>
      <c r="E224" s="4">
        <v>1449</v>
      </c>
      <c r="F224" s="5" t="str">
        <f>VLOOKUP(B224,cat!A:B,2,0)</f>
        <v>лыжи</v>
      </c>
      <c r="G224" s="5">
        <f>IF(AND(F224='Задание 1.2'!$B$7,E224&lt;800),1,0)</f>
        <v>0</v>
      </c>
      <c r="H224" s="56">
        <f t="shared" si="3"/>
        <v>0</v>
      </c>
      <c r="I224" s="5"/>
      <c r="J224" s="5"/>
      <c r="K224" s="5"/>
      <c r="L224" s="5"/>
      <c r="M224" s="5"/>
      <c r="N224" s="5"/>
      <c r="O224" s="5"/>
      <c r="P224" s="5"/>
      <c r="Q224" s="5"/>
    </row>
    <row r="225" spans="1:17" ht="15.75" customHeight="1" x14ac:dyDescent="0.2">
      <c r="A225" s="2">
        <v>1205955821</v>
      </c>
      <c r="B225" s="2">
        <v>2</v>
      </c>
      <c r="C225" s="68">
        <v>44569</v>
      </c>
      <c r="D225" s="2">
        <v>0</v>
      </c>
      <c r="E225" s="4">
        <v>1449</v>
      </c>
      <c r="F225" s="5" t="str">
        <f>VLOOKUP(B225,cat!A:B,2,0)</f>
        <v>лыжи</v>
      </c>
      <c r="G225" s="5">
        <f>IF(AND(F225='Задание 1.2'!$B$7,E225&lt;800),1,0)</f>
        <v>0</v>
      </c>
      <c r="H225" s="56">
        <f t="shared" si="3"/>
        <v>0</v>
      </c>
      <c r="I225" s="5"/>
      <c r="J225" s="5"/>
      <c r="K225" s="5"/>
      <c r="L225" s="5"/>
      <c r="M225" s="5"/>
      <c r="N225" s="5"/>
      <c r="O225" s="5"/>
      <c r="P225" s="5"/>
      <c r="Q225" s="5"/>
    </row>
    <row r="226" spans="1:17" ht="15.75" customHeight="1" x14ac:dyDescent="0.2">
      <c r="A226" s="2">
        <v>1205955821</v>
      </c>
      <c r="B226" s="2">
        <v>2</v>
      </c>
      <c r="C226" s="68">
        <v>44570</v>
      </c>
      <c r="D226" s="2">
        <v>0</v>
      </c>
      <c r="E226" s="4">
        <v>1449</v>
      </c>
      <c r="F226" s="5" t="str">
        <f>VLOOKUP(B226,cat!A:B,2,0)</f>
        <v>лыжи</v>
      </c>
      <c r="G226" s="5">
        <f>IF(AND(F226='Задание 1.2'!$B$7,E226&lt;800),1,0)</f>
        <v>0</v>
      </c>
      <c r="H226" s="56">
        <f t="shared" si="3"/>
        <v>0</v>
      </c>
      <c r="I226" s="5"/>
      <c r="J226" s="5"/>
      <c r="K226" s="5"/>
      <c r="L226" s="5"/>
      <c r="M226" s="5"/>
      <c r="N226" s="5"/>
      <c r="O226" s="5"/>
      <c r="P226" s="5"/>
      <c r="Q226" s="5"/>
    </row>
    <row r="227" spans="1:17" ht="15.75" customHeight="1" x14ac:dyDescent="0.2">
      <c r="A227" s="2">
        <v>1205955821</v>
      </c>
      <c r="B227" s="2">
        <v>2</v>
      </c>
      <c r="C227" s="68">
        <v>44572</v>
      </c>
      <c r="D227" s="2">
        <v>0</v>
      </c>
      <c r="E227" s="4">
        <v>1449</v>
      </c>
      <c r="F227" s="5" t="str">
        <f>VLOOKUP(B227,cat!A:B,2,0)</f>
        <v>лыжи</v>
      </c>
      <c r="G227" s="5">
        <f>IF(AND(F227='Задание 1.2'!$B$7,E227&lt;800),1,0)</f>
        <v>0</v>
      </c>
      <c r="H227" s="56">
        <f t="shared" si="3"/>
        <v>0</v>
      </c>
      <c r="I227" s="5"/>
      <c r="J227" s="5"/>
      <c r="K227" s="5"/>
      <c r="L227" s="5"/>
      <c r="M227" s="5"/>
      <c r="N227" s="5"/>
      <c r="O227" s="5"/>
      <c r="P227" s="5"/>
      <c r="Q227" s="5"/>
    </row>
    <row r="228" spans="1:17" ht="15.75" customHeight="1" x14ac:dyDescent="0.2">
      <c r="A228" s="2">
        <v>1205955821</v>
      </c>
      <c r="B228" s="2">
        <v>2</v>
      </c>
      <c r="C228" s="68">
        <v>44573</v>
      </c>
      <c r="D228" s="2">
        <v>0</v>
      </c>
      <c r="E228" s="4">
        <v>1449</v>
      </c>
      <c r="F228" s="5" t="str">
        <f>VLOOKUP(B228,cat!A:B,2,0)</f>
        <v>лыжи</v>
      </c>
      <c r="G228" s="5">
        <f>IF(AND(F228='Задание 1.2'!$B$7,E228&lt;800),1,0)</f>
        <v>0</v>
      </c>
      <c r="H228" s="56">
        <f t="shared" si="3"/>
        <v>0</v>
      </c>
      <c r="I228" s="5"/>
      <c r="J228" s="5"/>
      <c r="K228" s="5"/>
      <c r="L228" s="5"/>
      <c r="M228" s="5"/>
      <c r="N228" s="5"/>
      <c r="O228" s="5"/>
      <c r="P228" s="5"/>
      <c r="Q228" s="5"/>
    </row>
    <row r="229" spans="1:17" ht="15.75" customHeight="1" x14ac:dyDescent="0.2">
      <c r="A229" s="2">
        <v>1205955821</v>
      </c>
      <c r="B229" s="2">
        <v>2</v>
      </c>
      <c r="C229" s="68">
        <v>44574</v>
      </c>
      <c r="D229" s="2">
        <v>0</v>
      </c>
      <c r="E229" s="4">
        <v>1449</v>
      </c>
      <c r="F229" s="5" t="str">
        <f>VLOOKUP(B229,cat!A:B,2,0)</f>
        <v>лыжи</v>
      </c>
      <c r="G229" s="5">
        <f>IF(AND(F229='Задание 1.2'!$B$7,E229&lt;800),1,0)</f>
        <v>0</v>
      </c>
      <c r="H229" s="56">
        <f t="shared" si="3"/>
        <v>0</v>
      </c>
      <c r="I229" s="5"/>
      <c r="J229" s="5"/>
      <c r="K229" s="5"/>
      <c r="L229" s="5"/>
      <c r="M229" s="5"/>
      <c r="N229" s="5"/>
      <c r="O229" s="5"/>
      <c r="P229" s="5"/>
      <c r="Q229" s="5"/>
    </row>
    <row r="230" spans="1:17" ht="15.75" customHeight="1" x14ac:dyDescent="0.2">
      <c r="A230" s="2">
        <v>1205955821</v>
      </c>
      <c r="B230" s="2">
        <v>2</v>
      </c>
      <c r="C230" s="68">
        <v>44567</v>
      </c>
      <c r="D230" s="2">
        <v>1</v>
      </c>
      <c r="E230" s="4">
        <v>1449</v>
      </c>
      <c r="F230" s="5" t="str">
        <f>VLOOKUP(B230,cat!A:B,2,0)</f>
        <v>лыжи</v>
      </c>
      <c r="G230" s="5">
        <f>IF(AND(F230='Задание 1.2'!$B$7,E230&lt;800),1,0)</f>
        <v>0</v>
      </c>
      <c r="H230" s="56">
        <f t="shared" si="3"/>
        <v>1449</v>
      </c>
      <c r="I230" s="5"/>
      <c r="J230" s="5"/>
      <c r="K230" s="5"/>
      <c r="L230" s="5"/>
      <c r="M230" s="5"/>
      <c r="N230" s="5"/>
      <c r="O230" s="5"/>
      <c r="P230" s="5"/>
      <c r="Q230" s="5"/>
    </row>
    <row r="231" spans="1:17" ht="15.75" customHeight="1" x14ac:dyDescent="0.2">
      <c r="A231" s="2">
        <v>1205955821</v>
      </c>
      <c r="B231" s="2">
        <v>2</v>
      </c>
      <c r="C231" s="68">
        <v>44571</v>
      </c>
      <c r="D231" s="2">
        <v>1</v>
      </c>
      <c r="E231" s="4">
        <v>1449</v>
      </c>
      <c r="F231" s="5" t="str">
        <f>VLOOKUP(B231,cat!A:B,2,0)</f>
        <v>лыжи</v>
      </c>
      <c r="G231" s="5">
        <f>IF(AND(F231='Задание 1.2'!$B$7,E231&lt;800),1,0)</f>
        <v>0</v>
      </c>
      <c r="H231" s="56">
        <f t="shared" si="3"/>
        <v>1449</v>
      </c>
      <c r="I231" s="5"/>
      <c r="J231" s="5"/>
      <c r="K231" s="5"/>
      <c r="L231" s="5"/>
      <c r="M231" s="5"/>
      <c r="N231" s="5"/>
      <c r="O231" s="5"/>
      <c r="P231" s="5"/>
      <c r="Q231" s="5"/>
    </row>
    <row r="232" spans="1:17" ht="15.75" customHeight="1" x14ac:dyDescent="0.2">
      <c r="A232" s="2">
        <v>1205955821</v>
      </c>
      <c r="B232" s="2">
        <v>2</v>
      </c>
      <c r="C232" s="68">
        <v>44575</v>
      </c>
      <c r="D232" s="2">
        <v>1</v>
      </c>
      <c r="E232" s="4">
        <v>1449</v>
      </c>
      <c r="F232" s="5" t="str">
        <f>VLOOKUP(B232,cat!A:B,2,0)</f>
        <v>лыжи</v>
      </c>
      <c r="G232" s="5">
        <f>IF(AND(F232='Задание 1.2'!$B$7,E232&lt;800),1,0)</f>
        <v>0</v>
      </c>
      <c r="H232" s="56">
        <f t="shared" si="3"/>
        <v>1449</v>
      </c>
      <c r="I232" s="5"/>
      <c r="J232" s="5"/>
      <c r="K232" s="5"/>
      <c r="L232" s="5"/>
      <c r="M232" s="5"/>
      <c r="N232" s="5"/>
      <c r="O232" s="5"/>
      <c r="P232" s="5"/>
      <c r="Q232" s="5"/>
    </row>
    <row r="233" spans="1:17" ht="15.75" customHeight="1" x14ac:dyDescent="0.2">
      <c r="A233" s="2">
        <v>1205955821</v>
      </c>
      <c r="B233" s="2">
        <v>2</v>
      </c>
      <c r="C233" s="68">
        <v>44578</v>
      </c>
      <c r="D233" s="2">
        <v>1</v>
      </c>
      <c r="E233" s="4">
        <v>1449</v>
      </c>
      <c r="F233" s="5" t="str">
        <f>VLOOKUP(B233,cat!A:B,2,0)</f>
        <v>лыжи</v>
      </c>
      <c r="G233" s="5">
        <f>IF(AND(F233='Задание 1.2'!$B$7,E233&lt;800),1,0)</f>
        <v>0</v>
      </c>
      <c r="H233" s="56">
        <f t="shared" si="3"/>
        <v>1449</v>
      </c>
      <c r="I233" s="5"/>
      <c r="J233" s="5"/>
      <c r="K233" s="5"/>
      <c r="L233" s="5"/>
      <c r="M233" s="5"/>
      <c r="N233" s="5"/>
      <c r="O233" s="5"/>
      <c r="P233" s="5"/>
      <c r="Q233" s="5"/>
    </row>
    <row r="234" spans="1:17" ht="15.75" customHeight="1" x14ac:dyDescent="0.2">
      <c r="A234" s="2">
        <v>1205955821</v>
      </c>
      <c r="B234" s="2">
        <v>2</v>
      </c>
      <c r="C234" s="68">
        <v>44580</v>
      </c>
      <c r="D234" s="2">
        <v>1</v>
      </c>
      <c r="E234" s="4">
        <v>1449</v>
      </c>
      <c r="F234" s="5" t="str">
        <f>VLOOKUP(B234,cat!A:B,2,0)</f>
        <v>лыжи</v>
      </c>
      <c r="G234" s="5">
        <f>IF(AND(F234='Задание 1.2'!$B$7,E234&lt;800),1,0)</f>
        <v>0</v>
      </c>
      <c r="H234" s="56">
        <f t="shared" si="3"/>
        <v>1449</v>
      </c>
      <c r="I234" s="5"/>
      <c r="J234" s="5"/>
      <c r="K234" s="5"/>
      <c r="L234" s="5"/>
      <c r="M234" s="5"/>
      <c r="N234" s="5"/>
      <c r="O234" s="5"/>
      <c r="P234" s="5"/>
      <c r="Q234" s="5"/>
    </row>
    <row r="235" spans="1:17" ht="15.75" customHeight="1" x14ac:dyDescent="0.2">
      <c r="A235" s="2">
        <v>1205955821</v>
      </c>
      <c r="B235" s="2">
        <v>2</v>
      </c>
      <c r="C235" s="68">
        <v>44581</v>
      </c>
      <c r="D235" s="2">
        <v>2</v>
      </c>
      <c r="E235" s="4">
        <v>1449</v>
      </c>
      <c r="F235" s="5" t="str">
        <f>VLOOKUP(B235,cat!A:B,2,0)</f>
        <v>лыжи</v>
      </c>
      <c r="G235" s="5">
        <f>IF(AND(F235='Задание 1.2'!$B$7,E235&lt;800),1,0)</f>
        <v>0</v>
      </c>
      <c r="H235" s="56">
        <f t="shared" si="3"/>
        <v>2898</v>
      </c>
      <c r="I235" s="5"/>
      <c r="J235" s="5"/>
      <c r="K235" s="5"/>
      <c r="L235" s="5"/>
      <c r="M235" s="5"/>
      <c r="N235" s="5"/>
      <c r="O235" s="5"/>
      <c r="P235" s="5"/>
      <c r="Q235" s="5"/>
    </row>
    <row r="236" spans="1:17" ht="15.75" customHeight="1" x14ac:dyDescent="0.2">
      <c r="A236" s="2">
        <v>1205955821</v>
      </c>
      <c r="B236" s="2">
        <v>2</v>
      </c>
      <c r="C236" s="68">
        <v>44582</v>
      </c>
      <c r="D236" s="2">
        <v>2</v>
      </c>
      <c r="E236" s="4">
        <v>1449</v>
      </c>
      <c r="F236" s="5" t="str">
        <f>VLOOKUP(B236,cat!A:B,2,0)</f>
        <v>лыжи</v>
      </c>
      <c r="G236" s="5">
        <f>IF(AND(F236='Задание 1.2'!$B$7,E236&lt;800),1,0)</f>
        <v>0</v>
      </c>
      <c r="H236" s="56">
        <f t="shared" si="3"/>
        <v>2898</v>
      </c>
      <c r="I236" s="5"/>
      <c r="J236" s="5"/>
      <c r="K236" s="5"/>
      <c r="L236" s="5"/>
      <c r="M236" s="5"/>
      <c r="N236" s="5"/>
      <c r="O236" s="5"/>
      <c r="P236" s="5"/>
      <c r="Q236" s="5"/>
    </row>
    <row r="237" spans="1:17" ht="15.75" customHeight="1" x14ac:dyDescent="0.2">
      <c r="A237" s="2">
        <v>1205955821</v>
      </c>
      <c r="B237" s="2">
        <v>2</v>
      </c>
      <c r="C237" s="68">
        <v>44579</v>
      </c>
      <c r="D237" s="2">
        <v>3</v>
      </c>
      <c r="E237" s="4">
        <v>1449</v>
      </c>
      <c r="F237" s="5" t="str">
        <f>VLOOKUP(B237,cat!A:B,2,0)</f>
        <v>лыжи</v>
      </c>
      <c r="G237" s="5">
        <f>IF(AND(F237='Задание 1.2'!$B$7,E237&lt;800),1,0)</f>
        <v>0</v>
      </c>
      <c r="H237" s="56">
        <f t="shared" si="3"/>
        <v>4347</v>
      </c>
      <c r="I237" s="5"/>
      <c r="J237" s="5"/>
      <c r="K237" s="5"/>
      <c r="L237" s="5"/>
      <c r="M237" s="5"/>
      <c r="N237" s="5"/>
      <c r="O237" s="5"/>
      <c r="P237" s="5"/>
      <c r="Q237" s="5"/>
    </row>
    <row r="238" spans="1:17" ht="15.75" customHeight="1" x14ac:dyDescent="0.2">
      <c r="A238" s="2">
        <v>1205955821</v>
      </c>
      <c r="B238" s="2">
        <v>2</v>
      </c>
      <c r="C238" s="68">
        <v>44576</v>
      </c>
      <c r="D238" s="2">
        <v>5</v>
      </c>
      <c r="E238" s="4">
        <v>1449</v>
      </c>
      <c r="F238" s="5" t="str">
        <f>VLOOKUP(B238,cat!A:B,2,0)</f>
        <v>лыжи</v>
      </c>
      <c r="G238" s="5">
        <f>IF(AND(F238='Задание 1.2'!$B$7,E238&lt;800),1,0)</f>
        <v>0</v>
      </c>
      <c r="H238" s="56">
        <f t="shared" si="3"/>
        <v>7245</v>
      </c>
      <c r="I238" s="5"/>
      <c r="J238" s="5"/>
      <c r="K238" s="5"/>
      <c r="L238" s="5"/>
      <c r="M238" s="5"/>
      <c r="N238" s="5"/>
      <c r="O238" s="5"/>
      <c r="P238" s="5"/>
      <c r="Q238" s="5"/>
    </row>
    <row r="239" spans="1:17" ht="15.75" customHeight="1" x14ac:dyDescent="0.2">
      <c r="A239" s="2">
        <v>1205955821</v>
      </c>
      <c r="B239" s="2">
        <v>2</v>
      </c>
      <c r="C239" s="68">
        <v>44577</v>
      </c>
      <c r="D239" s="2">
        <v>5</v>
      </c>
      <c r="E239" s="4">
        <v>1449</v>
      </c>
      <c r="F239" s="5" t="str">
        <f>VLOOKUP(B239,cat!A:B,2,0)</f>
        <v>лыжи</v>
      </c>
      <c r="G239" s="5">
        <f>IF(AND(F239='Задание 1.2'!$B$7,E239&lt;800),1,0)</f>
        <v>0</v>
      </c>
      <c r="H239" s="56">
        <f t="shared" si="3"/>
        <v>7245</v>
      </c>
      <c r="I239" s="5"/>
      <c r="J239" s="5"/>
      <c r="K239" s="5"/>
      <c r="L239" s="5"/>
      <c r="M239" s="5"/>
      <c r="N239" s="5"/>
      <c r="O239" s="5"/>
      <c r="P239" s="5"/>
      <c r="Q239" s="5"/>
    </row>
    <row r="240" spans="1:17" ht="15.75" customHeight="1" x14ac:dyDescent="0.2">
      <c r="A240" s="2">
        <v>1026305127</v>
      </c>
      <c r="B240" s="2">
        <v>4</v>
      </c>
      <c r="C240" s="68">
        <v>44601</v>
      </c>
      <c r="D240" s="2">
        <v>34</v>
      </c>
      <c r="E240" s="4">
        <v>1410</v>
      </c>
      <c r="F240" s="5" t="str">
        <f>VLOOKUP(B240,cat!A:B,2,0)</f>
        <v>ролики</v>
      </c>
      <c r="G240" s="5">
        <f>IF(AND(F240='Задание 1.2'!$B$7,E240&lt;800),1,0)</f>
        <v>0</v>
      </c>
      <c r="H240" s="56">
        <f t="shared" si="3"/>
        <v>47940</v>
      </c>
      <c r="I240" s="5"/>
      <c r="J240" s="5"/>
      <c r="K240" s="5"/>
      <c r="L240" s="5"/>
      <c r="M240" s="5"/>
      <c r="N240" s="5"/>
      <c r="O240" s="5"/>
      <c r="P240" s="5"/>
      <c r="Q240" s="5"/>
    </row>
    <row r="241" spans="1:17" ht="15.75" customHeight="1" x14ac:dyDescent="0.2">
      <c r="A241" s="2">
        <v>1026305127</v>
      </c>
      <c r="B241" s="2">
        <v>4</v>
      </c>
      <c r="C241" s="68">
        <v>44602</v>
      </c>
      <c r="D241" s="2">
        <v>34</v>
      </c>
      <c r="E241" s="4">
        <v>1410</v>
      </c>
      <c r="F241" s="5" t="str">
        <f>VLOOKUP(B241,cat!A:B,2,0)</f>
        <v>ролики</v>
      </c>
      <c r="G241" s="5">
        <f>IF(AND(F241='Задание 1.2'!$B$7,E241&lt;800),1,0)</f>
        <v>0</v>
      </c>
      <c r="H241" s="56">
        <f t="shared" si="3"/>
        <v>47940</v>
      </c>
      <c r="I241" s="5"/>
      <c r="J241" s="5"/>
      <c r="K241" s="5"/>
      <c r="L241" s="5"/>
      <c r="M241" s="5"/>
      <c r="N241" s="5"/>
      <c r="O241" s="5"/>
      <c r="P241" s="5"/>
      <c r="Q241" s="5"/>
    </row>
    <row r="242" spans="1:17" ht="15.75" customHeight="1" x14ac:dyDescent="0.2">
      <c r="A242" s="2">
        <v>1026305127</v>
      </c>
      <c r="B242" s="2">
        <v>4</v>
      </c>
      <c r="C242" s="68">
        <v>44599</v>
      </c>
      <c r="D242" s="2">
        <v>47</v>
      </c>
      <c r="E242" s="4">
        <v>1410</v>
      </c>
      <c r="F242" s="5" t="str">
        <f>VLOOKUP(B242,cat!A:B,2,0)</f>
        <v>ролики</v>
      </c>
      <c r="G242" s="5">
        <f>IF(AND(F242='Задание 1.2'!$B$7,E242&lt;800),1,0)</f>
        <v>0</v>
      </c>
      <c r="H242" s="56">
        <f t="shared" si="3"/>
        <v>66270</v>
      </c>
      <c r="I242" s="5"/>
      <c r="J242" s="5"/>
      <c r="K242" s="5"/>
      <c r="L242" s="5"/>
      <c r="M242" s="5"/>
      <c r="N242" s="5"/>
      <c r="O242" s="5"/>
      <c r="P242" s="5"/>
      <c r="Q242" s="5"/>
    </row>
    <row r="243" spans="1:17" ht="15.75" customHeight="1" x14ac:dyDescent="0.2">
      <c r="A243" s="2">
        <v>1026305127</v>
      </c>
      <c r="B243" s="2">
        <v>4</v>
      </c>
      <c r="C243" s="68">
        <v>44604</v>
      </c>
      <c r="D243" s="2">
        <v>47</v>
      </c>
      <c r="E243" s="4">
        <v>1410</v>
      </c>
      <c r="F243" s="5" t="str">
        <f>VLOOKUP(B243,cat!A:B,2,0)</f>
        <v>ролики</v>
      </c>
      <c r="G243" s="5">
        <f>IF(AND(F243='Задание 1.2'!$B$7,E243&lt;800),1,0)</f>
        <v>0</v>
      </c>
      <c r="H243" s="56">
        <f t="shared" si="3"/>
        <v>66270</v>
      </c>
      <c r="I243" s="5"/>
      <c r="J243" s="5"/>
      <c r="K243" s="5"/>
      <c r="L243" s="5"/>
      <c r="M243" s="5"/>
      <c r="N243" s="5"/>
      <c r="O243" s="5"/>
      <c r="P243" s="5"/>
      <c r="Q243" s="5"/>
    </row>
    <row r="244" spans="1:17" ht="15.75" customHeight="1" x14ac:dyDescent="0.2">
      <c r="A244" s="2">
        <v>1026305127</v>
      </c>
      <c r="B244" s="2">
        <v>4</v>
      </c>
      <c r="C244" s="68">
        <v>44600</v>
      </c>
      <c r="D244" s="2">
        <v>51</v>
      </c>
      <c r="E244" s="4">
        <v>1410</v>
      </c>
      <c r="F244" s="5" t="str">
        <f>VLOOKUP(B244,cat!A:B,2,0)</f>
        <v>ролики</v>
      </c>
      <c r="G244" s="5">
        <f>IF(AND(F244='Задание 1.2'!$B$7,E244&lt;800),1,0)</f>
        <v>0</v>
      </c>
      <c r="H244" s="56">
        <f t="shared" si="3"/>
        <v>71910</v>
      </c>
      <c r="I244" s="5"/>
      <c r="J244" s="5"/>
      <c r="K244" s="5"/>
      <c r="L244" s="5"/>
      <c r="M244" s="5"/>
      <c r="N244" s="5"/>
      <c r="O244" s="5"/>
      <c r="P244" s="5"/>
      <c r="Q244" s="5"/>
    </row>
    <row r="245" spans="1:17" ht="15.75" customHeight="1" x14ac:dyDescent="0.2">
      <c r="A245" s="2">
        <v>1026305127</v>
      </c>
      <c r="B245" s="2">
        <v>4</v>
      </c>
      <c r="C245" s="68">
        <v>44606</v>
      </c>
      <c r="D245" s="2">
        <v>51</v>
      </c>
      <c r="E245" s="4">
        <v>1410</v>
      </c>
      <c r="F245" s="5" t="str">
        <f>VLOOKUP(B245,cat!A:B,2,0)</f>
        <v>ролики</v>
      </c>
      <c r="G245" s="5">
        <f>IF(AND(F245='Задание 1.2'!$B$7,E245&lt;800),1,0)</f>
        <v>0</v>
      </c>
      <c r="H245" s="56">
        <f t="shared" si="3"/>
        <v>71910</v>
      </c>
      <c r="I245" s="5"/>
      <c r="J245" s="5"/>
      <c r="K245" s="5"/>
      <c r="L245" s="5"/>
      <c r="M245" s="5"/>
      <c r="N245" s="5"/>
      <c r="O245" s="5"/>
      <c r="P245" s="5"/>
      <c r="Q245" s="5"/>
    </row>
    <row r="246" spans="1:17" ht="15.75" customHeight="1" x14ac:dyDescent="0.2">
      <c r="A246" s="2">
        <v>1026305127</v>
      </c>
      <c r="B246" s="2">
        <v>4</v>
      </c>
      <c r="C246" s="68">
        <v>44603</v>
      </c>
      <c r="D246" s="2">
        <v>52</v>
      </c>
      <c r="E246" s="4">
        <v>1410</v>
      </c>
      <c r="F246" s="5" t="str">
        <f>VLOOKUP(B246,cat!A:B,2,0)</f>
        <v>ролики</v>
      </c>
      <c r="G246" s="5">
        <f>IF(AND(F246='Задание 1.2'!$B$7,E246&lt;800),1,0)</f>
        <v>0</v>
      </c>
      <c r="H246" s="56">
        <f t="shared" si="3"/>
        <v>73320</v>
      </c>
      <c r="I246" s="5"/>
      <c r="J246" s="5"/>
      <c r="K246" s="5"/>
      <c r="L246" s="5"/>
      <c r="M246" s="5"/>
      <c r="N246" s="5"/>
      <c r="O246" s="5"/>
      <c r="P246" s="5"/>
      <c r="Q246" s="5"/>
    </row>
    <row r="247" spans="1:17" ht="15.75" customHeight="1" x14ac:dyDescent="0.2">
      <c r="A247" s="2">
        <v>1026305127</v>
      </c>
      <c r="B247" s="2">
        <v>4</v>
      </c>
      <c r="C247" s="68">
        <v>44605</v>
      </c>
      <c r="D247" s="2">
        <v>75</v>
      </c>
      <c r="E247" s="4">
        <v>1410</v>
      </c>
      <c r="F247" s="5" t="str">
        <f>VLOOKUP(B247,cat!A:B,2,0)</f>
        <v>ролики</v>
      </c>
      <c r="G247" s="5">
        <f>IF(AND(F247='Задание 1.2'!$B$7,E247&lt;800),1,0)</f>
        <v>0</v>
      </c>
      <c r="H247" s="56">
        <f t="shared" si="3"/>
        <v>105750</v>
      </c>
      <c r="I247" s="5"/>
      <c r="J247" s="5"/>
      <c r="K247" s="5"/>
      <c r="L247" s="5"/>
      <c r="M247" s="5"/>
      <c r="N247" s="5"/>
      <c r="O247" s="5"/>
      <c r="P247" s="5"/>
      <c r="Q247" s="5"/>
    </row>
    <row r="248" spans="1:17" ht="15.75" customHeight="1" x14ac:dyDescent="0.2">
      <c r="A248" s="2">
        <v>2071647279</v>
      </c>
      <c r="B248" s="2">
        <v>2</v>
      </c>
      <c r="C248" s="68">
        <v>44568</v>
      </c>
      <c r="D248" s="2">
        <v>30</v>
      </c>
      <c r="E248" s="4">
        <v>1388</v>
      </c>
      <c r="F248" s="5" t="str">
        <f>VLOOKUP(B248,cat!A:B,2,0)</f>
        <v>лыжи</v>
      </c>
      <c r="G248" s="5">
        <f>IF(AND(F248='Задание 1.2'!$B$7,E248&lt;800),1,0)</f>
        <v>0</v>
      </c>
      <c r="H248" s="56">
        <f t="shared" si="3"/>
        <v>41640</v>
      </c>
      <c r="I248" s="5"/>
      <c r="J248" s="5"/>
      <c r="K248" s="5"/>
      <c r="L248" s="5"/>
      <c r="M248" s="5"/>
      <c r="N248" s="5"/>
      <c r="O248" s="5"/>
      <c r="P248" s="5"/>
      <c r="Q248" s="5"/>
    </row>
    <row r="249" spans="1:17" ht="15.75" customHeight="1" x14ac:dyDescent="0.2">
      <c r="A249" s="2">
        <v>1205955821</v>
      </c>
      <c r="B249" s="2">
        <v>2</v>
      </c>
      <c r="C249" s="68">
        <v>44583</v>
      </c>
      <c r="D249" s="2">
        <v>0</v>
      </c>
      <c r="E249" s="4">
        <v>1352</v>
      </c>
      <c r="F249" s="5" t="str">
        <f>VLOOKUP(B249,cat!A:B,2,0)</f>
        <v>лыжи</v>
      </c>
      <c r="G249" s="5">
        <f>IF(AND(F249='Задание 1.2'!$B$7,E249&lt;800),1,0)</f>
        <v>0</v>
      </c>
      <c r="H249" s="56">
        <f t="shared" si="3"/>
        <v>0</v>
      </c>
      <c r="I249" s="5"/>
      <c r="J249" s="5"/>
      <c r="K249" s="5"/>
      <c r="L249" s="5"/>
      <c r="M249" s="5"/>
      <c r="N249" s="5"/>
      <c r="O249" s="5"/>
      <c r="P249" s="5"/>
      <c r="Q249" s="5"/>
    </row>
    <row r="250" spans="1:17" ht="15.75" customHeight="1" x14ac:dyDescent="0.2">
      <c r="A250" s="2">
        <v>1205955821</v>
      </c>
      <c r="B250" s="2">
        <v>2</v>
      </c>
      <c r="C250" s="68">
        <v>44584</v>
      </c>
      <c r="D250" s="2">
        <v>0</v>
      </c>
      <c r="E250" s="4">
        <v>1352</v>
      </c>
      <c r="F250" s="5" t="str">
        <f>VLOOKUP(B250,cat!A:B,2,0)</f>
        <v>лыжи</v>
      </c>
      <c r="G250" s="5">
        <f>IF(AND(F250='Задание 1.2'!$B$7,E250&lt;800),1,0)</f>
        <v>0</v>
      </c>
      <c r="H250" s="56">
        <f t="shared" si="3"/>
        <v>0</v>
      </c>
      <c r="I250" s="5"/>
      <c r="J250" s="5"/>
      <c r="K250" s="5"/>
      <c r="L250" s="5"/>
      <c r="M250" s="5"/>
      <c r="N250" s="5"/>
      <c r="O250" s="5"/>
      <c r="P250" s="5"/>
      <c r="Q250" s="5"/>
    </row>
    <row r="251" spans="1:17" ht="15.75" customHeight="1" x14ac:dyDescent="0.2">
      <c r="A251" s="2">
        <v>1205955821</v>
      </c>
      <c r="B251" s="2">
        <v>2</v>
      </c>
      <c r="C251" s="68">
        <v>44585</v>
      </c>
      <c r="D251" s="2">
        <v>0</v>
      </c>
      <c r="E251" s="4">
        <v>1352</v>
      </c>
      <c r="F251" s="5" t="str">
        <f>VLOOKUP(B251,cat!A:B,2,0)</f>
        <v>лыжи</v>
      </c>
      <c r="G251" s="5">
        <f>IF(AND(F251='Задание 1.2'!$B$7,E251&lt;800),1,0)</f>
        <v>0</v>
      </c>
      <c r="H251" s="56">
        <f t="shared" si="3"/>
        <v>0</v>
      </c>
      <c r="I251" s="5"/>
      <c r="J251" s="5"/>
      <c r="K251" s="5"/>
      <c r="L251" s="5"/>
      <c r="M251" s="5"/>
      <c r="N251" s="5"/>
      <c r="O251" s="5"/>
      <c r="P251" s="5"/>
      <c r="Q251" s="5"/>
    </row>
    <row r="252" spans="1:17" ht="15.75" customHeight="1" x14ac:dyDescent="0.2">
      <c r="A252" s="2">
        <v>1205955821</v>
      </c>
      <c r="B252" s="2">
        <v>2</v>
      </c>
      <c r="C252" s="68">
        <v>44586</v>
      </c>
      <c r="D252" s="2">
        <v>0</v>
      </c>
      <c r="E252" s="4">
        <v>1352</v>
      </c>
      <c r="F252" s="5" t="str">
        <f>VLOOKUP(B252,cat!A:B,2,0)</f>
        <v>лыжи</v>
      </c>
      <c r="G252" s="5">
        <f>IF(AND(F252='Задание 1.2'!$B$7,E252&lt;800),1,0)</f>
        <v>0</v>
      </c>
      <c r="H252" s="56">
        <f t="shared" si="3"/>
        <v>0</v>
      </c>
      <c r="I252" s="5"/>
      <c r="J252" s="5"/>
      <c r="K252" s="5"/>
      <c r="L252" s="5"/>
      <c r="M252" s="5"/>
      <c r="N252" s="5"/>
      <c r="O252" s="5"/>
      <c r="P252" s="5"/>
      <c r="Q252" s="5"/>
    </row>
    <row r="253" spans="1:17" ht="15.75" customHeight="1" x14ac:dyDescent="0.2">
      <c r="A253" s="2">
        <v>1205955821</v>
      </c>
      <c r="B253" s="2">
        <v>2</v>
      </c>
      <c r="C253" s="68">
        <v>44587</v>
      </c>
      <c r="D253" s="2">
        <v>0</v>
      </c>
      <c r="E253" s="4">
        <v>1352</v>
      </c>
      <c r="F253" s="5" t="str">
        <f>VLOOKUP(B253,cat!A:B,2,0)</f>
        <v>лыжи</v>
      </c>
      <c r="G253" s="5">
        <f>IF(AND(F253='Задание 1.2'!$B$7,E253&lt;800),1,0)</f>
        <v>0</v>
      </c>
      <c r="H253" s="56">
        <f t="shared" si="3"/>
        <v>0</v>
      </c>
      <c r="I253" s="5"/>
      <c r="J253" s="5"/>
      <c r="K253" s="5"/>
      <c r="L253" s="5"/>
      <c r="M253" s="5"/>
      <c r="N253" s="5"/>
      <c r="O253" s="5"/>
      <c r="P253" s="5"/>
      <c r="Q253" s="5"/>
    </row>
    <row r="254" spans="1:17" ht="15.75" customHeight="1" x14ac:dyDescent="0.2">
      <c r="A254" s="2">
        <v>1205955821</v>
      </c>
      <c r="B254" s="2">
        <v>2</v>
      </c>
      <c r="C254" s="68">
        <v>44588</v>
      </c>
      <c r="D254" s="2">
        <v>9</v>
      </c>
      <c r="E254" s="4">
        <v>1352</v>
      </c>
      <c r="F254" s="5" t="str">
        <f>VLOOKUP(B254,cat!A:B,2,0)</f>
        <v>лыжи</v>
      </c>
      <c r="G254" s="5">
        <f>IF(AND(F254='Задание 1.2'!$B$7,E254&lt;800),1,0)</f>
        <v>0</v>
      </c>
      <c r="H254" s="56">
        <f t="shared" si="3"/>
        <v>12168</v>
      </c>
      <c r="I254" s="5"/>
      <c r="J254" s="5"/>
      <c r="K254" s="5"/>
      <c r="L254" s="5"/>
      <c r="M254" s="5"/>
      <c r="N254" s="5"/>
      <c r="O254" s="5"/>
      <c r="P254" s="5"/>
      <c r="Q254" s="5"/>
    </row>
    <row r="255" spans="1:17" ht="15.75" customHeight="1" x14ac:dyDescent="0.2">
      <c r="A255" s="2">
        <v>1205955821</v>
      </c>
      <c r="B255" s="2">
        <v>2</v>
      </c>
      <c r="C255" s="68">
        <v>44591</v>
      </c>
      <c r="D255" s="2">
        <v>21</v>
      </c>
      <c r="E255" s="4">
        <v>1352</v>
      </c>
      <c r="F255" s="5" t="str">
        <f>VLOOKUP(B255,cat!A:B,2,0)</f>
        <v>лыжи</v>
      </c>
      <c r="G255" s="5">
        <f>IF(AND(F255='Задание 1.2'!$B$7,E255&lt;800),1,0)</f>
        <v>0</v>
      </c>
      <c r="H255" s="56">
        <f t="shared" si="3"/>
        <v>28392</v>
      </c>
      <c r="I255" s="5"/>
      <c r="J255" s="5"/>
      <c r="K255" s="5"/>
      <c r="L255" s="5"/>
      <c r="M255" s="5"/>
      <c r="N255" s="5"/>
      <c r="O255" s="5"/>
      <c r="P255" s="5"/>
      <c r="Q255" s="5"/>
    </row>
    <row r="256" spans="1:17" ht="15.75" customHeight="1" x14ac:dyDescent="0.2">
      <c r="A256" s="2">
        <v>1205955821</v>
      </c>
      <c r="B256" s="2">
        <v>2</v>
      </c>
      <c r="C256" s="68">
        <v>44590</v>
      </c>
      <c r="D256" s="2">
        <v>32</v>
      </c>
      <c r="E256" s="4">
        <v>1352</v>
      </c>
      <c r="F256" s="5" t="str">
        <f>VLOOKUP(B256,cat!A:B,2,0)</f>
        <v>лыжи</v>
      </c>
      <c r="G256" s="5">
        <f>IF(AND(F256='Задание 1.2'!$B$7,E256&lt;800),1,0)</f>
        <v>0</v>
      </c>
      <c r="H256" s="56">
        <f t="shared" si="3"/>
        <v>43264</v>
      </c>
      <c r="I256" s="5"/>
      <c r="J256" s="5"/>
      <c r="K256" s="5"/>
      <c r="L256" s="5"/>
      <c r="M256" s="5"/>
      <c r="N256" s="5"/>
      <c r="O256" s="5"/>
      <c r="P256" s="5"/>
      <c r="Q256" s="5"/>
    </row>
    <row r="257" spans="1:17" ht="15.75" customHeight="1" x14ac:dyDescent="0.2">
      <c r="A257" s="2">
        <v>1205955821</v>
      </c>
      <c r="B257" s="2">
        <v>2</v>
      </c>
      <c r="C257" s="68">
        <v>44589</v>
      </c>
      <c r="D257" s="2">
        <v>35</v>
      </c>
      <c r="E257" s="4">
        <v>1352</v>
      </c>
      <c r="F257" s="5" t="str">
        <f>VLOOKUP(B257,cat!A:B,2,0)</f>
        <v>лыжи</v>
      </c>
      <c r="G257" s="5">
        <f>IF(AND(F257='Задание 1.2'!$B$7,E257&lt;800),1,0)</f>
        <v>0</v>
      </c>
      <c r="H257" s="56">
        <f t="shared" si="3"/>
        <v>47320</v>
      </c>
      <c r="I257" s="5"/>
      <c r="J257" s="5"/>
      <c r="K257" s="5"/>
      <c r="L257" s="5"/>
      <c r="M257" s="5"/>
      <c r="N257" s="5"/>
      <c r="O257" s="5"/>
      <c r="P257" s="5"/>
      <c r="Q257" s="5"/>
    </row>
    <row r="258" spans="1:17" ht="15.75" customHeight="1" x14ac:dyDescent="0.2">
      <c r="A258" s="2">
        <v>2071647279</v>
      </c>
      <c r="B258" s="2">
        <v>2</v>
      </c>
      <c r="C258" s="68">
        <v>44590</v>
      </c>
      <c r="D258" s="2">
        <v>34</v>
      </c>
      <c r="E258" s="4">
        <v>1315</v>
      </c>
      <c r="F258" s="5" t="str">
        <f>VLOOKUP(B258,cat!A:B,2,0)</f>
        <v>лыжи</v>
      </c>
      <c r="G258" s="5">
        <f>IF(AND(F258='Задание 1.2'!$B$7,E258&lt;800),1,0)</f>
        <v>0</v>
      </c>
      <c r="H258" s="56">
        <f t="shared" si="3"/>
        <v>44710</v>
      </c>
      <c r="I258" s="5"/>
      <c r="J258" s="5"/>
      <c r="K258" s="5"/>
      <c r="L258" s="5"/>
      <c r="M258" s="5"/>
      <c r="N258" s="5"/>
      <c r="O258" s="5"/>
      <c r="P258" s="5"/>
      <c r="Q258" s="5"/>
    </row>
    <row r="259" spans="1:17" ht="15.75" customHeight="1" x14ac:dyDescent="0.2">
      <c r="A259" s="2">
        <v>2071647279</v>
      </c>
      <c r="B259" s="2">
        <v>2</v>
      </c>
      <c r="C259" s="68">
        <v>44589</v>
      </c>
      <c r="D259" s="2">
        <v>43</v>
      </c>
      <c r="E259" s="4">
        <v>1315</v>
      </c>
      <c r="F259" s="5" t="str">
        <f>VLOOKUP(B259,cat!A:B,2,0)</f>
        <v>лыжи</v>
      </c>
      <c r="G259" s="5">
        <f>IF(AND(F259='Задание 1.2'!$B$7,E259&lt;800),1,0)</f>
        <v>0</v>
      </c>
      <c r="H259" s="56">
        <f t="shared" ref="H259:H322" si="4">D259*E259</f>
        <v>56545</v>
      </c>
      <c r="I259" s="5"/>
      <c r="J259" s="5"/>
      <c r="K259" s="5"/>
      <c r="L259" s="5"/>
      <c r="M259" s="5"/>
      <c r="N259" s="5"/>
      <c r="O259" s="5"/>
      <c r="P259" s="5"/>
      <c r="Q259" s="5"/>
    </row>
    <row r="260" spans="1:17" ht="15.75" customHeight="1" x14ac:dyDescent="0.2">
      <c r="A260" s="2">
        <v>2071647279</v>
      </c>
      <c r="B260" s="2">
        <v>2</v>
      </c>
      <c r="C260" s="68">
        <v>44593</v>
      </c>
      <c r="D260" s="2">
        <v>43</v>
      </c>
      <c r="E260" s="4">
        <v>1315</v>
      </c>
      <c r="F260" s="5" t="str">
        <f>VLOOKUP(B260,cat!A:B,2,0)</f>
        <v>лыжи</v>
      </c>
      <c r="G260" s="5">
        <f>IF(AND(F260='Задание 1.2'!$B$7,E260&lt;800),1,0)</f>
        <v>0</v>
      </c>
      <c r="H260" s="56">
        <f t="shared" si="4"/>
        <v>56545</v>
      </c>
      <c r="I260" s="5"/>
      <c r="J260" s="5"/>
      <c r="K260" s="5"/>
      <c r="L260" s="5"/>
      <c r="M260" s="5"/>
      <c r="N260" s="5"/>
      <c r="O260" s="5"/>
      <c r="P260" s="5"/>
      <c r="Q260" s="5"/>
    </row>
    <row r="261" spans="1:17" ht="15.75" customHeight="1" x14ac:dyDescent="0.2">
      <c r="A261" s="2">
        <v>2071647279</v>
      </c>
      <c r="B261" s="2">
        <v>2</v>
      </c>
      <c r="C261" s="68">
        <v>44594</v>
      </c>
      <c r="D261" s="2">
        <v>47</v>
      </c>
      <c r="E261" s="4">
        <v>1315</v>
      </c>
      <c r="F261" s="5" t="str">
        <f>VLOOKUP(B261,cat!A:B,2,0)</f>
        <v>лыжи</v>
      </c>
      <c r="G261" s="5">
        <f>IF(AND(F261='Задание 1.2'!$B$7,E261&lt;800),1,0)</f>
        <v>0</v>
      </c>
      <c r="H261" s="56">
        <f t="shared" si="4"/>
        <v>61805</v>
      </c>
      <c r="I261" s="5"/>
      <c r="J261" s="5"/>
      <c r="K261" s="5"/>
      <c r="L261" s="5"/>
      <c r="M261" s="5"/>
      <c r="N261" s="5"/>
      <c r="O261" s="5"/>
      <c r="P261" s="5"/>
      <c r="Q261" s="5"/>
    </row>
    <row r="262" spans="1:17" ht="15.75" customHeight="1" x14ac:dyDescent="0.2">
      <c r="A262" s="2">
        <v>2071647279</v>
      </c>
      <c r="B262" s="2">
        <v>2</v>
      </c>
      <c r="C262" s="68">
        <v>44591</v>
      </c>
      <c r="D262" s="2">
        <v>48</v>
      </c>
      <c r="E262" s="4">
        <v>1315</v>
      </c>
      <c r="F262" s="5" t="str">
        <f>VLOOKUP(B262,cat!A:B,2,0)</f>
        <v>лыжи</v>
      </c>
      <c r="G262" s="5">
        <f>IF(AND(F262='Задание 1.2'!$B$7,E262&lt;800),1,0)</f>
        <v>0</v>
      </c>
      <c r="H262" s="56">
        <f t="shared" si="4"/>
        <v>63120</v>
      </c>
      <c r="I262" s="5"/>
      <c r="J262" s="5"/>
      <c r="K262" s="5"/>
      <c r="L262" s="5"/>
      <c r="M262" s="5"/>
      <c r="N262" s="5"/>
      <c r="O262" s="5"/>
      <c r="P262" s="5"/>
      <c r="Q262" s="5"/>
    </row>
    <row r="263" spans="1:17" ht="15.75" customHeight="1" x14ac:dyDescent="0.2">
      <c r="A263" s="2">
        <v>2071647279</v>
      </c>
      <c r="B263" s="2">
        <v>2</v>
      </c>
      <c r="C263" s="68">
        <v>44592</v>
      </c>
      <c r="D263" s="2">
        <v>48</v>
      </c>
      <c r="E263" s="4">
        <v>1315</v>
      </c>
      <c r="F263" s="5" t="str">
        <f>VLOOKUP(B263,cat!A:B,2,0)</f>
        <v>лыжи</v>
      </c>
      <c r="G263" s="5">
        <f>IF(AND(F263='Задание 1.2'!$B$7,E263&lt;800),1,0)</f>
        <v>0</v>
      </c>
      <c r="H263" s="56">
        <f t="shared" si="4"/>
        <v>63120</v>
      </c>
      <c r="I263" s="5"/>
      <c r="J263" s="5"/>
      <c r="K263" s="5"/>
      <c r="L263" s="5"/>
      <c r="M263" s="5"/>
      <c r="N263" s="5"/>
      <c r="O263" s="5"/>
      <c r="P263" s="5"/>
      <c r="Q263" s="5"/>
    </row>
    <row r="264" spans="1:17" ht="15.75" customHeight="1" x14ac:dyDescent="0.2">
      <c r="A264" s="2">
        <v>1205955821</v>
      </c>
      <c r="B264" s="2">
        <v>2</v>
      </c>
      <c r="C264" s="68">
        <v>44603</v>
      </c>
      <c r="D264" s="2">
        <v>7</v>
      </c>
      <c r="E264" s="4">
        <v>1304</v>
      </c>
      <c r="F264" s="5" t="str">
        <f>VLOOKUP(B264,cat!A:B,2,0)</f>
        <v>лыжи</v>
      </c>
      <c r="G264" s="5">
        <f>IF(AND(F264='Задание 1.2'!$B$7,E264&lt;800),1,0)</f>
        <v>0</v>
      </c>
      <c r="H264" s="56">
        <f t="shared" si="4"/>
        <v>9128</v>
      </c>
      <c r="I264" s="5"/>
      <c r="J264" s="5"/>
      <c r="K264" s="5"/>
      <c r="L264" s="5"/>
      <c r="M264" s="5"/>
      <c r="N264" s="5"/>
      <c r="O264" s="5"/>
      <c r="P264" s="5"/>
      <c r="Q264" s="5"/>
    </row>
    <row r="265" spans="1:17" ht="15.75" customHeight="1" x14ac:dyDescent="0.2">
      <c r="A265" s="2">
        <v>1205955821</v>
      </c>
      <c r="B265" s="2">
        <v>2</v>
      </c>
      <c r="C265" s="68">
        <v>44604</v>
      </c>
      <c r="D265" s="2">
        <v>14</v>
      </c>
      <c r="E265" s="4">
        <v>1304</v>
      </c>
      <c r="F265" s="5" t="str">
        <f>VLOOKUP(B265,cat!A:B,2,0)</f>
        <v>лыжи</v>
      </c>
      <c r="G265" s="5">
        <f>IF(AND(F265='Задание 1.2'!$B$7,E265&lt;800),1,0)</f>
        <v>0</v>
      </c>
      <c r="H265" s="56">
        <f t="shared" si="4"/>
        <v>18256</v>
      </c>
      <c r="I265" s="5"/>
      <c r="J265" s="5"/>
      <c r="K265" s="5"/>
      <c r="L265" s="5"/>
      <c r="M265" s="5"/>
      <c r="N265" s="5"/>
      <c r="O265" s="5"/>
      <c r="P265" s="5"/>
      <c r="Q265" s="5"/>
    </row>
    <row r="266" spans="1:17" ht="15.75" customHeight="1" x14ac:dyDescent="0.2">
      <c r="A266" s="2">
        <v>1205955821</v>
      </c>
      <c r="B266" s="2">
        <v>2</v>
      </c>
      <c r="C266" s="68">
        <v>44606</v>
      </c>
      <c r="D266" s="2">
        <v>17</v>
      </c>
      <c r="E266" s="4">
        <v>1304</v>
      </c>
      <c r="F266" s="5" t="str">
        <f>VLOOKUP(B266,cat!A:B,2,0)</f>
        <v>лыжи</v>
      </c>
      <c r="G266" s="5">
        <f>IF(AND(F266='Задание 1.2'!$B$7,E266&lt;800),1,0)</f>
        <v>0</v>
      </c>
      <c r="H266" s="56">
        <f t="shared" si="4"/>
        <v>22168</v>
      </c>
      <c r="I266" s="5"/>
      <c r="J266" s="5"/>
      <c r="K266" s="5"/>
      <c r="L266" s="5"/>
      <c r="M266" s="5"/>
      <c r="N266" s="5"/>
      <c r="O266" s="5"/>
      <c r="P266" s="5"/>
      <c r="Q266" s="5"/>
    </row>
    <row r="267" spans="1:17" ht="15.75" customHeight="1" x14ac:dyDescent="0.2">
      <c r="A267" s="2">
        <v>1205955821</v>
      </c>
      <c r="B267" s="2">
        <v>2</v>
      </c>
      <c r="C267" s="68">
        <v>44605</v>
      </c>
      <c r="D267" s="2">
        <v>21</v>
      </c>
      <c r="E267" s="4">
        <v>1304</v>
      </c>
      <c r="F267" s="5" t="str">
        <f>VLOOKUP(B267,cat!A:B,2,0)</f>
        <v>лыжи</v>
      </c>
      <c r="G267" s="5">
        <f>IF(AND(F267='Задание 1.2'!$B$7,E267&lt;800),1,0)</f>
        <v>0</v>
      </c>
      <c r="H267" s="56">
        <f t="shared" si="4"/>
        <v>27384</v>
      </c>
      <c r="I267" s="5"/>
      <c r="J267" s="5"/>
      <c r="K267" s="5"/>
      <c r="L267" s="5"/>
      <c r="M267" s="5"/>
      <c r="N267" s="5"/>
      <c r="O267" s="5"/>
      <c r="P267" s="5"/>
      <c r="Q267" s="5"/>
    </row>
    <row r="268" spans="1:17" ht="15.75" customHeight="1" x14ac:dyDescent="0.2">
      <c r="A268" s="2">
        <v>1205955821</v>
      </c>
      <c r="B268" s="2">
        <v>2</v>
      </c>
      <c r="C268" s="68">
        <v>44599</v>
      </c>
      <c r="D268" s="2">
        <v>24</v>
      </c>
      <c r="E268" s="4">
        <v>1304</v>
      </c>
      <c r="F268" s="5" t="str">
        <f>VLOOKUP(B268,cat!A:B,2,0)</f>
        <v>лыжи</v>
      </c>
      <c r="G268" s="5">
        <f>IF(AND(F268='Задание 1.2'!$B$7,E268&lt;800),1,0)</f>
        <v>0</v>
      </c>
      <c r="H268" s="56">
        <f t="shared" si="4"/>
        <v>31296</v>
      </c>
      <c r="I268" s="5"/>
      <c r="J268" s="5"/>
      <c r="K268" s="5"/>
      <c r="L268" s="5"/>
      <c r="M268" s="5"/>
      <c r="N268" s="5"/>
      <c r="O268" s="5"/>
      <c r="P268" s="5"/>
      <c r="Q268" s="5"/>
    </row>
    <row r="269" spans="1:17" ht="15.75" customHeight="1" x14ac:dyDescent="0.2">
      <c r="A269" s="2">
        <v>1205955821</v>
      </c>
      <c r="B269" s="2">
        <v>2</v>
      </c>
      <c r="C269" s="68">
        <v>44601</v>
      </c>
      <c r="D269" s="2">
        <v>40</v>
      </c>
      <c r="E269" s="4">
        <v>1304</v>
      </c>
      <c r="F269" s="5" t="str">
        <f>VLOOKUP(B269,cat!A:B,2,0)</f>
        <v>лыжи</v>
      </c>
      <c r="G269" s="5">
        <f>IF(AND(F269='Задание 1.2'!$B$7,E269&lt;800),1,0)</f>
        <v>0</v>
      </c>
      <c r="H269" s="56">
        <f t="shared" si="4"/>
        <v>52160</v>
      </c>
      <c r="I269" s="5"/>
      <c r="J269" s="5"/>
      <c r="K269" s="5"/>
      <c r="L269" s="5"/>
      <c r="M269" s="5"/>
      <c r="N269" s="5"/>
      <c r="O269" s="5"/>
      <c r="P269" s="5"/>
      <c r="Q269" s="5"/>
    </row>
    <row r="270" spans="1:17" ht="15.75" customHeight="1" x14ac:dyDescent="0.2">
      <c r="A270" s="2">
        <v>1205955821</v>
      </c>
      <c r="B270" s="2">
        <v>2</v>
      </c>
      <c r="C270" s="68">
        <v>44602</v>
      </c>
      <c r="D270" s="2">
        <v>41</v>
      </c>
      <c r="E270" s="4">
        <v>1304</v>
      </c>
      <c r="F270" s="5" t="str">
        <f>VLOOKUP(B270,cat!A:B,2,0)</f>
        <v>лыжи</v>
      </c>
      <c r="G270" s="5">
        <f>IF(AND(F270='Задание 1.2'!$B$7,E270&lt;800),1,0)</f>
        <v>0</v>
      </c>
      <c r="H270" s="56">
        <f t="shared" si="4"/>
        <v>53464</v>
      </c>
      <c r="I270" s="5"/>
      <c r="J270" s="5"/>
      <c r="K270" s="5"/>
      <c r="L270" s="5"/>
      <c r="M270" s="5"/>
      <c r="N270" s="5"/>
      <c r="O270" s="5"/>
      <c r="P270" s="5"/>
      <c r="Q270" s="5"/>
    </row>
    <row r="271" spans="1:17" ht="15.75" customHeight="1" x14ac:dyDescent="0.2">
      <c r="A271" s="2">
        <v>1205955821</v>
      </c>
      <c r="B271" s="2">
        <v>2</v>
      </c>
      <c r="C271" s="68">
        <v>44600</v>
      </c>
      <c r="D271" s="2">
        <v>46</v>
      </c>
      <c r="E271" s="4">
        <v>1304</v>
      </c>
      <c r="F271" s="5" t="str">
        <f>VLOOKUP(B271,cat!A:B,2,0)</f>
        <v>лыжи</v>
      </c>
      <c r="G271" s="5">
        <f>IF(AND(F271='Задание 1.2'!$B$7,E271&lt;800),1,0)</f>
        <v>0</v>
      </c>
      <c r="H271" s="56">
        <f t="shared" si="4"/>
        <v>59984</v>
      </c>
      <c r="I271" s="5"/>
      <c r="J271" s="5"/>
      <c r="K271" s="5"/>
      <c r="L271" s="5"/>
      <c r="M271" s="5"/>
      <c r="N271" s="5"/>
      <c r="O271" s="5"/>
      <c r="P271" s="5"/>
      <c r="Q271" s="5"/>
    </row>
    <row r="272" spans="1:17" ht="15.75" customHeight="1" x14ac:dyDescent="0.2">
      <c r="A272" s="2">
        <v>2071647279</v>
      </c>
      <c r="B272" s="2">
        <v>2</v>
      </c>
      <c r="C272" s="68">
        <v>44562</v>
      </c>
      <c r="D272" s="2">
        <v>16</v>
      </c>
      <c r="E272" s="4">
        <v>1304</v>
      </c>
      <c r="F272" s="5" t="str">
        <f>VLOOKUP(B272,cat!A:B,2,0)</f>
        <v>лыжи</v>
      </c>
      <c r="G272" s="5">
        <f>IF(AND(F272='Задание 1.2'!$B$7,E272&lt;800),1,0)</f>
        <v>0</v>
      </c>
      <c r="H272" s="56">
        <f t="shared" si="4"/>
        <v>20864</v>
      </c>
      <c r="I272" s="5"/>
      <c r="J272" s="5"/>
      <c r="K272" s="5"/>
      <c r="L272" s="5"/>
      <c r="M272" s="5"/>
      <c r="N272" s="5"/>
      <c r="O272" s="5"/>
      <c r="P272" s="5"/>
      <c r="Q272" s="5"/>
    </row>
    <row r="273" spans="1:17" ht="15.75" customHeight="1" x14ac:dyDescent="0.2">
      <c r="A273" s="2">
        <v>2071647279</v>
      </c>
      <c r="B273" s="2">
        <v>2</v>
      </c>
      <c r="C273" s="68">
        <v>44567</v>
      </c>
      <c r="D273" s="2">
        <v>25</v>
      </c>
      <c r="E273" s="4">
        <v>1279</v>
      </c>
      <c r="F273" s="5" t="str">
        <f>VLOOKUP(B273,cat!A:B,2,0)</f>
        <v>лыжи</v>
      </c>
      <c r="G273" s="5">
        <f>IF(AND(F273='Задание 1.2'!$B$7,E273&lt;800),1,0)</f>
        <v>0</v>
      </c>
      <c r="H273" s="56">
        <f t="shared" si="4"/>
        <v>31975</v>
      </c>
      <c r="I273" s="5"/>
      <c r="J273" s="5"/>
      <c r="K273" s="5"/>
      <c r="L273" s="5"/>
      <c r="M273" s="5"/>
      <c r="N273" s="5"/>
      <c r="O273" s="5"/>
      <c r="P273" s="5"/>
      <c r="Q273" s="5"/>
    </row>
    <row r="274" spans="1:17" ht="15.75" customHeight="1" x14ac:dyDescent="0.2">
      <c r="A274" s="2">
        <v>2071647279</v>
      </c>
      <c r="B274" s="2">
        <v>2</v>
      </c>
      <c r="C274" s="68">
        <v>44565</v>
      </c>
      <c r="D274" s="2">
        <v>66</v>
      </c>
      <c r="E274" s="4">
        <v>1279</v>
      </c>
      <c r="F274" s="5" t="str">
        <f>VLOOKUP(B274,cat!A:B,2,0)</f>
        <v>лыжи</v>
      </c>
      <c r="G274" s="5">
        <f>IF(AND(F274='Задание 1.2'!$B$7,E274&lt;800),1,0)</f>
        <v>0</v>
      </c>
      <c r="H274" s="56">
        <f t="shared" si="4"/>
        <v>84414</v>
      </c>
      <c r="I274" s="5"/>
      <c r="J274" s="5"/>
      <c r="K274" s="5"/>
      <c r="L274" s="5"/>
      <c r="M274" s="5"/>
      <c r="N274" s="5"/>
      <c r="O274" s="5"/>
      <c r="P274" s="5"/>
      <c r="Q274" s="5"/>
    </row>
    <row r="275" spans="1:17" ht="15.75" customHeight="1" x14ac:dyDescent="0.2">
      <c r="A275" s="2">
        <v>2071647279</v>
      </c>
      <c r="B275" s="2">
        <v>2</v>
      </c>
      <c r="C275" s="68">
        <v>44564</v>
      </c>
      <c r="D275" s="2">
        <v>77</v>
      </c>
      <c r="E275" s="4">
        <v>1279</v>
      </c>
      <c r="F275" s="5" t="str">
        <f>VLOOKUP(B275,cat!A:B,2,0)</f>
        <v>лыжи</v>
      </c>
      <c r="G275" s="5">
        <f>IF(AND(F275='Задание 1.2'!$B$7,E275&lt;800),1,0)</f>
        <v>0</v>
      </c>
      <c r="H275" s="56">
        <f t="shared" si="4"/>
        <v>98483</v>
      </c>
      <c r="I275" s="5"/>
      <c r="J275" s="5"/>
      <c r="K275" s="5"/>
      <c r="L275" s="5"/>
      <c r="M275" s="5"/>
      <c r="N275" s="5"/>
      <c r="O275" s="5"/>
      <c r="P275" s="5"/>
      <c r="Q275" s="5"/>
    </row>
    <row r="276" spans="1:17" ht="15.75" customHeight="1" x14ac:dyDescent="0.2">
      <c r="A276" s="2">
        <v>2071647279</v>
      </c>
      <c r="B276" s="2">
        <v>2</v>
      </c>
      <c r="C276" s="68">
        <v>44563</v>
      </c>
      <c r="D276" s="2">
        <v>89</v>
      </c>
      <c r="E276" s="4">
        <v>1279</v>
      </c>
      <c r="F276" s="5" t="str">
        <f>VLOOKUP(B276,cat!A:B,2,0)</f>
        <v>лыжи</v>
      </c>
      <c r="G276" s="5">
        <f>IF(AND(F276='Задание 1.2'!$B$7,E276&lt;800),1,0)</f>
        <v>0</v>
      </c>
      <c r="H276" s="56">
        <f t="shared" si="4"/>
        <v>113831</v>
      </c>
      <c r="I276" s="5"/>
      <c r="J276" s="5"/>
      <c r="K276" s="5"/>
      <c r="L276" s="5"/>
      <c r="M276" s="5"/>
      <c r="N276" s="5"/>
      <c r="O276" s="5"/>
      <c r="P276" s="5"/>
      <c r="Q276" s="5"/>
    </row>
    <row r="277" spans="1:17" ht="15.75" customHeight="1" x14ac:dyDescent="0.2">
      <c r="A277" s="2">
        <v>1283518147</v>
      </c>
      <c r="B277" s="2">
        <v>3</v>
      </c>
      <c r="C277" s="68">
        <v>44606</v>
      </c>
      <c r="D277" s="2">
        <v>22</v>
      </c>
      <c r="E277" s="4">
        <v>1171</v>
      </c>
      <c r="F277" s="5" t="str">
        <f>VLOOKUP(B277,cat!A:B,2,0)</f>
        <v>коньки</v>
      </c>
      <c r="G277" s="5">
        <f>IF(AND(F277='Задание 1.2'!$B$7,E277&lt;800),1,0)</f>
        <v>0</v>
      </c>
      <c r="H277" s="56">
        <f t="shared" si="4"/>
        <v>25762</v>
      </c>
      <c r="I277" s="5"/>
      <c r="J277" s="5"/>
      <c r="K277" s="5"/>
      <c r="L277" s="5"/>
      <c r="M277" s="5"/>
      <c r="N277" s="5"/>
      <c r="O277" s="5"/>
      <c r="P277" s="5"/>
      <c r="Q277" s="5"/>
    </row>
    <row r="278" spans="1:17" ht="15.75" customHeight="1" x14ac:dyDescent="0.2">
      <c r="A278" s="2">
        <v>1283518147</v>
      </c>
      <c r="B278" s="2">
        <v>3</v>
      </c>
      <c r="C278" s="68">
        <v>44604</v>
      </c>
      <c r="D278" s="2">
        <v>31</v>
      </c>
      <c r="E278" s="4">
        <v>1171</v>
      </c>
      <c r="F278" s="5" t="str">
        <f>VLOOKUP(B278,cat!A:B,2,0)</f>
        <v>коньки</v>
      </c>
      <c r="G278" s="5">
        <f>IF(AND(F278='Задание 1.2'!$B$7,E278&lt;800),1,0)</f>
        <v>0</v>
      </c>
      <c r="H278" s="56">
        <f t="shared" si="4"/>
        <v>36301</v>
      </c>
      <c r="I278" s="5"/>
      <c r="J278" s="5"/>
      <c r="K278" s="5"/>
      <c r="L278" s="5"/>
      <c r="M278" s="5"/>
      <c r="N278" s="5"/>
      <c r="O278" s="5"/>
      <c r="P278" s="5"/>
      <c r="Q278" s="5"/>
    </row>
    <row r="279" spans="1:17" ht="15.75" customHeight="1" x14ac:dyDescent="0.2">
      <c r="A279" s="2">
        <v>1283518147</v>
      </c>
      <c r="B279" s="2">
        <v>3</v>
      </c>
      <c r="C279" s="68">
        <v>44602</v>
      </c>
      <c r="D279" s="2">
        <v>35</v>
      </c>
      <c r="E279" s="4">
        <v>1171</v>
      </c>
      <c r="F279" s="5" t="str">
        <f>VLOOKUP(B279,cat!A:B,2,0)</f>
        <v>коньки</v>
      </c>
      <c r="G279" s="5">
        <f>IF(AND(F279='Задание 1.2'!$B$7,E279&lt;800),1,0)</f>
        <v>0</v>
      </c>
      <c r="H279" s="56">
        <f t="shared" si="4"/>
        <v>40985</v>
      </c>
      <c r="I279" s="5"/>
      <c r="J279" s="5"/>
      <c r="K279" s="5"/>
      <c r="L279" s="5"/>
      <c r="M279" s="5"/>
      <c r="N279" s="5"/>
      <c r="O279" s="5"/>
      <c r="P279" s="5"/>
      <c r="Q279" s="5"/>
    </row>
    <row r="280" spans="1:17" ht="15.75" customHeight="1" x14ac:dyDescent="0.2">
      <c r="A280" s="2">
        <v>1283518147</v>
      </c>
      <c r="B280" s="2">
        <v>3</v>
      </c>
      <c r="C280" s="68">
        <v>44603</v>
      </c>
      <c r="D280" s="2">
        <v>36</v>
      </c>
      <c r="E280" s="4">
        <v>1171</v>
      </c>
      <c r="F280" s="5" t="str">
        <f>VLOOKUP(B280,cat!A:B,2,0)</f>
        <v>коньки</v>
      </c>
      <c r="G280" s="5">
        <f>IF(AND(F280='Задание 1.2'!$B$7,E280&lt;800),1,0)</f>
        <v>0</v>
      </c>
      <c r="H280" s="56">
        <f t="shared" si="4"/>
        <v>42156</v>
      </c>
      <c r="I280" s="5"/>
      <c r="J280" s="5"/>
      <c r="K280" s="5"/>
      <c r="L280" s="5"/>
      <c r="M280" s="5"/>
      <c r="N280" s="5"/>
      <c r="O280" s="5"/>
      <c r="P280" s="5"/>
      <c r="Q280" s="5"/>
    </row>
    <row r="281" spans="1:17" ht="15.75" customHeight="1" x14ac:dyDescent="0.2">
      <c r="A281" s="2">
        <v>1283518147</v>
      </c>
      <c r="B281" s="2">
        <v>3</v>
      </c>
      <c r="C281" s="68">
        <v>44596</v>
      </c>
      <c r="D281" s="2">
        <v>39</v>
      </c>
      <c r="E281" s="4">
        <v>1171</v>
      </c>
      <c r="F281" s="5" t="str">
        <f>VLOOKUP(B281,cat!A:B,2,0)</f>
        <v>коньки</v>
      </c>
      <c r="G281" s="5">
        <f>IF(AND(F281='Задание 1.2'!$B$7,E281&lt;800),1,0)</f>
        <v>0</v>
      </c>
      <c r="H281" s="56">
        <f t="shared" si="4"/>
        <v>45669</v>
      </c>
      <c r="I281" s="5"/>
      <c r="J281" s="5"/>
      <c r="K281" s="5"/>
      <c r="L281" s="5"/>
      <c r="M281" s="5"/>
      <c r="N281" s="5"/>
      <c r="O281" s="5"/>
      <c r="P281" s="5"/>
      <c r="Q281" s="5"/>
    </row>
    <row r="282" spans="1:17" ht="15.75" customHeight="1" x14ac:dyDescent="0.2">
      <c r="A282" s="2">
        <v>1283518147</v>
      </c>
      <c r="B282" s="2">
        <v>3</v>
      </c>
      <c r="C282" s="68">
        <v>44599</v>
      </c>
      <c r="D282" s="2">
        <v>45</v>
      </c>
      <c r="E282" s="4">
        <v>1171</v>
      </c>
      <c r="F282" s="5" t="str">
        <f>VLOOKUP(B282,cat!A:B,2,0)</f>
        <v>коньки</v>
      </c>
      <c r="G282" s="5">
        <f>IF(AND(F282='Задание 1.2'!$B$7,E282&lt;800),1,0)</f>
        <v>0</v>
      </c>
      <c r="H282" s="56">
        <f t="shared" si="4"/>
        <v>52695</v>
      </c>
      <c r="I282" s="5"/>
      <c r="J282" s="5"/>
      <c r="K282" s="5"/>
      <c r="L282" s="5"/>
      <c r="M282" s="5"/>
      <c r="N282" s="5"/>
      <c r="O282" s="5"/>
      <c r="P282" s="5"/>
      <c r="Q282" s="5"/>
    </row>
    <row r="283" spans="1:17" ht="15.75" customHeight="1" x14ac:dyDescent="0.2">
      <c r="A283" s="2">
        <v>1283518147</v>
      </c>
      <c r="B283" s="2">
        <v>3</v>
      </c>
      <c r="C283" s="68">
        <v>44605</v>
      </c>
      <c r="D283" s="2">
        <v>45</v>
      </c>
      <c r="E283" s="4">
        <v>1171</v>
      </c>
      <c r="F283" s="5" t="str">
        <f>VLOOKUP(B283,cat!A:B,2,0)</f>
        <v>коньки</v>
      </c>
      <c r="G283" s="5">
        <f>IF(AND(F283='Задание 1.2'!$B$7,E283&lt;800),1,0)</f>
        <v>0</v>
      </c>
      <c r="H283" s="56">
        <f t="shared" si="4"/>
        <v>52695</v>
      </c>
      <c r="I283" s="5"/>
      <c r="J283" s="5"/>
      <c r="K283" s="5"/>
      <c r="L283" s="5"/>
      <c r="M283" s="5"/>
      <c r="N283" s="5"/>
      <c r="O283" s="5"/>
      <c r="P283" s="5"/>
      <c r="Q283" s="5"/>
    </row>
    <row r="284" spans="1:17" ht="15.75" customHeight="1" x14ac:dyDescent="0.2">
      <c r="A284" s="2">
        <v>1283518147</v>
      </c>
      <c r="B284" s="2">
        <v>3</v>
      </c>
      <c r="C284" s="68">
        <v>44595</v>
      </c>
      <c r="D284" s="2">
        <v>48</v>
      </c>
      <c r="E284" s="4">
        <v>1171</v>
      </c>
      <c r="F284" s="5" t="str">
        <f>VLOOKUP(B284,cat!A:B,2,0)</f>
        <v>коньки</v>
      </c>
      <c r="G284" s="5">
        <f>IF(AND(F284='Задание 1.2'!$B$7,E284&lt;800),1,0)</f>
        <v>0</v>
      </c>
      <c r="H284" s="56">
        <f t="shared" si="4"/>
        <v>56208</v>
      </c>
      <c r="I284" s="5"/>
      <c r="J284" s="5"/>
      <c r="K284" s="5"/>
      <c r="L284" s="5"/>
      <c r="M284" s="5"/>
      <c r="N284" s="5"/>
      <c r="O284" s="5"/>
      <c r="P284" s="5"/>
      <c r="Q284" s="5"/>
    </row>
    <row r="285" spans="1:17" ht="15.75" customHeight="1" x14ac:dyDescent="0.2">
      <c r="A285" s="2">
        <v>1283518147</v>
      </c>
      <c r="B285" s="2">
        <v>3</v>
      </c>
      <c r="C285" s="68">
        <v>44600</v>
      </c>
      <c r="D285" s="2">
        <v>51</v>
      </c>
      <c r="E285" s="4">
        <v>1171</v>
      </c>
      <c r="F285" s="5" t="str">
        <f>VLOOKUP(B285,cat!A:B,2,0)</f>
        <v>коньки</v>
      </c>
      <c r="G285" s="5">
        <f>IF(AND(F285='Задание 1.2'!$B$7,E285&lt;800),1,0)</f>
        <v>0</v>
      </c>
      <c r="H285" s="56">
        <f t="shared" si="4"/>
        <v>59721</v>
      </c>
      <c r="I285" s="5"/>
      <c r="J285" s="5"/>
      <c r="K285" s="5"/>
      <c r="L285" s="5"/>
      <c r="M285" s="5"/>
      <c r="N285" s="5"/>
      <c r="O285" s="5"/>
      <c r="P285" s="5"/>
      <c r="Q285" s="5"/>
    </row>
    <row r="286" spans="1:17" ht="15.75" customHeight="1" x14ac:dyDescent="0.2">
      <c r="A286" s="2">
        <v>1283518147</v>
      </c>
      <c r="B286" s="2">
        <v>3</v>
      </c>
      <c r="C286" s="68">
        <v>44597</v>
      </c>
      <c r="D286" s="2">
        <v>58</v>
      </c>
      <c r="E286" s="4">
        <v>1171</v>
      </c>
      <c r="F286" s="5" t="str">
        <f>VLOOKUP(B286,cat!A:B,2,0)</f>
        <v>коньки</v>
      </c>
      <c r="G286" s="5">
        <f>IF(AND(F286='Задание 1.2'!$B$7,E286&lt;800),1,0)</f>
        <v>0</v>
      </c>
      <c r="H286" s="56">
        <f t="shared" si="4"/>
        <v>67918</v>
      </c>
      <c r="I286" s="5"/>
      <c r="J286" s="5"/>
      <c r="K286" s="5"/>
      <c r="L286" s="5"/>
      <c r="M286" s="5"/>
      <c r="N286" s="5"/>
      <c r="O286" s="5"/>
      <c r="P286" s="5"/>
      <c r="Q286" s="5"/>
    </row>
    <row r="287" spans="1:17" ht="15.75" customHeight="1" x14ac:dyDescent="0.2">
      <c r="A287" s="2">
        <v>1283518147</v>
      </c>
      <c r="B287" s="2">
        <v>3</v>
      </c>
      <c r="C287" s="68">
        <v>44598</v>
      </c>
      <c r="D287" s="2">
        <v>59</v>
      </c>
      <c r="E287" s="4">
        <v>1171</v>
      </c>
      <c r="F287" s="5" t="str">
        <f>VLOOKUP(B287,cat!A:B,2,0)</f>
        <v>коньки</v>
      </c>
      <c r="G287" s="5">
        <f>IF(AND(F287='Задание 1.2'!$B$7,E287&lt;800),1,0)</f>
        <v>0</v>
      </c>
      <c r="H287" s="56">
        <f t="shared" si="4"/>
        <v>69089</v>
      </c>
      <c r="I287" s="5"/>
      <c r="J287" s="5"/>
      <c r="K287" s="5"/>
      <c r="L287" s="5"/>
      <c r="M287" s="5"/>
      <c r="N287" s="5"/>
      <c r="O287" s="5"/>
      <c r="P287" s="5"/>
      <c r="Q287" s="5"/>
    </row>
    <row r="288" spans="1:17" ht="15.75" customHeight="1" x14ac:dyDescent="0.2">
      <c r="A288" s="2">
        <v>1283518147</v>
      </c>
      <c r="B288" s="2">
        <v>3</v>
      </c>
      <c r="C288" s="68">
        <v>44601</v>
      </c>
      <c r="D288" s="2">
        <v>64</v>
      </c>
      <c r="E288" s="4">
        <v>1171</v>
      </c>
      <c r="F288" s="5" t="str">
        <f>VLOOKUP(B288,cat!A:B,2,0)</f>
        <v>коньки</v>
      </c>
      <c r="G288" s="5">
        <f>IF(AND(F288='Задание 1.2'!$B$7,E288&lt;800),1,0)</f>
        <v>0</v>
      </c>
      <c r="H288" s="56">
        <f t="shared" si="4"/>
        <v>74944</v>
      </c>
      <c r="I288" s="5"/>
      <c r="J288" s="5"/>
      <c r="K288" s="5"/>
      <c r="L288" s="5"/>
      <c r="M288" s="5"/>
      <c r="N288" s="5"/>
      <c r="O288" s="5"/>
      <c r="P288" s="5"/>
      <c r="Q288" s="5"/>
    </row>
    <row r="289" spans="1:17" ht="15.75" customHeight="1" x14ac:dyDescent="0.2">
      <c r="A289" s="2">
        <v>1283518147</v>
      </c>
      <c r="B289" s="2">
        <v>3</v>
      </c>
      <c r="C289" s="68">
        <v>44594</v>
      </c>
      <c r="D289" s="2">
        <v>85</v>
      </c>
      <c r="E289" s="4">
        <v>1171</v>
      </c>
      <c r="F289" s="5" t="str">
        <f>VLOOKUP(B289,cat!A:B,2,0)</f>
        <v>коньки</v>
      </c>
      <c r="G289" s="5">
        <f>IF(AND(F289='Задание 1.2'!$B$7,E289&lt;800),1,0)</f>
        <v>0</v>
      </c>
      <c r="H289" s="56">
        <f t="shared" si="4"/>
        <v>99535</v>
      </c>
      <c r="I289" s="5"/>
      <c r="J289" s="5"/>
      <c r="K289" s="5"/>
      <c r="L289" s="5"/>
      <c r="M289" s="5"/>
      <c r="N289" s="5"/>
      <c r="O289" s="5"/>
      <c r="P289" s="5"/>
      <c r="Q289" s="5"/>
    </row>
    <row r="290" spans="1:17" ht="15.75" customHeight="1" x14ac:dyDescent="0.2">
      <c r="A290" s="2">
        <v>2071647279</v>
      </c>
      <c r="B290" s="2">
        <v>2</v>
      </c>
      <c r="C290" s="68">
        <v>44588</v>
      </c>
      <c r="D290" s="2">
        <v>41</v>
      </c>
      <c r="E290" s="4">
        <v>1169</v>
      </c>
      <c r="F290" s="5" t="str">
        <f>VLOOKUP(B290,cat!A:B,2,0)</f>
        <v>лыжи</v>
      </c>
      <c r="G290" s="5">
        <f>IF(AND(F290='Задание 1.2'!$B$7,E290&lt;800),1,0)</f>
        <v>0</v>
      </c>
      <c r="H290" s="56">
        <f t="shared" si="4"/>
        <v>47929</v>
      </c>
      <c r="I290" s="5"/>
      <c r="J290" s="5"/>
      <c r="K290" s="5"/>
      <c r="L290" s="5"/>
      <c r="M290" s="5"/>
      <c r="N290" s="5"/>
      <c r="O290" s="5"/>
      <c r="P290" s="5"/>
      <c r="Q290" s="5"/>
    </row>
    <row r="291" spans="1:17" ht="15.75" customHeight="1" x14ac:dyDescent="0.2">
      <c r="A291" s="2">
        <v>2071647279</v>
      </c>
      <c r="B291" s="2">
        <v>2</v>
      </c>
      <c r="C291" s="68">
        <v>44587</v>
      </c>
      <c r="D291" s="2">
        <v>53</v>
      </c>
      <c r="E291" s="4">
        <v>1169</v>
      </c>
      <c r="F291" s="5" t="str">
        <f>VLOOKUP(B291,cat!A:B,2,0)</f>
        <v>лыжи</v>
      </c>
      <c r="G291" s="5">
        <f>IF(AND(F291='Задание 1.2'!$B$7,E291&lt;800),1,0)</f>
        <v>0</v>
      </c>
      <c r="H291" s="56">
        <f t="shared" si="4"/>
        <v>61957</v>
      </c>
      <c r="I291" s="5"/>
      <c r="J291" s="5"/>
      <c r="K291" s="5"/>
      <c r="L291" s="5"/>
      <c r="M291" s="5"/>
      <c r="N291" s="5"/>
      <c r="O291" s="5"/>
      <c r="P291" s="5"/>
      <c r="Q291" s="5"/>
    </row>
    <row r="292" spans="1:17" ht="15.75" customHeight="1" x14ac:dyDescent="0.2">
      <c r="A292" s="2">
        <v>2071647279</v>
      </c>
      <c r="B292" s="2">
        <v>2</v>
      </c>
      <c r="C292" s="68">
        <v>44586</v>
      </c>
      <c r="D292" s="2">
        <v>84</v>
      </c>
      <c r="E292" s="4">
        <v>1169</v>
      </c>
      <c r="F292" s="5" t="str">
        <f>VLOOKUP(B292,cat!A:B,2,0)</f>
        <v>лыжи</v>
      </c>
      <c r="G292" s="5">
        <f>IF(AND(F292='Задание 1.2'!$B$7,E292&lt;800),1,0)</f>
        <v>0</v>
      </c>
      <c r="H292" s="56">
        <f t="shared" si="4"/>
        <v>98196</v>
      </c>
      <c r="I292" s="5"/>
      <c r="J292" s="5"/>
      <c r="K292" s="5"/>
      <c r="L292" s="5"/>
      <c r="M292" s="5"/>
      <c r="N292" s="5"/>
      <c r="O292" s="5"/>
      <c r="P292" s="5"/>
      <c r="Q292" s="5"/>
    </row>
    <row r="293" spans="1:17" ht="15.75" customHeight="1" x14ac:dyDescent="0.2">
      <c r="A293" s="2">
        <v>1283518147</v>
      </c>
      <c r="B293" s="2">
        <v>3</v>
      </c>
      <c r="C293" s="68">
        <v>44562</v>
      </c>
      <c r="D293" s="2">
        <v>0</v>
      </c>
      <c r="E293" s="4">
        <v>1151</v>
      </c>
      <c r="F293" s="5" t="str">
        <f>VLOOKUP(B293,cat!A:B,2,0)</f>
        <v>коньки</v>
      </c>
      <c r="G293" s="5">
        <f>IF(AND(F293='Задание 1.2'!$B$7,E293&lt;800),1,0)</f>
        <v>0</v>
      </c>
      <c r="H293" s="56">
        <f t="shared" si="4"/>
        <v>0</v>
      </c>
      <c r="I293" s="5"/>
      <c r="J293" s="5"/>
      <c r="K293" s="5"/>
      <c r="L293" s="5"/>
      <c r="M293" s="5"/>
      <c r="N293" s="5"/>
      <c r="O293" s="5"/>
      <c r="P293" s="5"/>
      <c r="Q293" s="5"/>
    </row>
    <row r="294" spans="1:17" ht="15.75" customHeight="1" x14ac:dyDescent="0.2">
      <c r="A294" s="2">
        <v>1283518147</v>
      </c>
      <c r="B294" s="2">
        <v>3</v>
      </c>
      <c r="C294" s="68">
        <v>44563</v>
      </c>
      <c r="D294" s="2">
        <v>4</v>
      </c>
      <c r="E294" s="4">
        <v>1151</v>
      </c>
      <c r="F294" s="5" t="str">
        <f>VLOOKUP(B294,cat!A:B,2,0)</f>
        <v>коньки</v>
      </c>
      <c r="G294" s="5">
        <f>IF(AND(F294='Задание 1.2'!$B$7,E294&lt;800),1,0)</f>
        <v>0</v>
      </c>
      <c r="H294" s="56">
        <f t="shared" si="4"/>
        <v>4604</v>
      </c>
      <c r="I294" s="5"/>
      <c r="J294" s="5"/>
      <c r="K294" s="5"/>
      <c r="L294" s="5"/>
      <c r="M294" s="5"/>
      <c r="N294" s="5"/>
      <c r="O294" s="5"/>
      <c r="P294" s="5"/>
      <c r="Q294" s="5"/>
    </row>
    <row r="295" spans="1:17" ht="15.75" customHeight="1" x14ac:dyDescent="0.2">
      <c r="A295" s="2">
        <v>1283518147</v>
      </c>
      <c r="B295" s="2">
        <v>3</v>
      </c>
      <c r="C295" s="68">
        <v>44564</v>
      </c>
      <c r="D295" s="2">
        <v>18</v>
      </c>
      <c r="E295" s="4">
        <v>1151</v>
      </c>
      <c r="F295" s="5" t="str">
        <f>VLOOKUP(B295,cat!A:B,2,0)</f>
        <v>коньки</v>
      </c>
      <c r="G295" s="5">
        <f>IF(AND(F295='Задание 1.2'!$B$7,E295&lt;800),1,0)</f>
        <v>0</v>
      </c>
      <c r="H295" s="56">
        <f t="shared" si="4"/>
        <v>20718</v>
      </c>
      <c r="I295" s="5"/>
      <c r="J295" s="5"/>
      <c r="K295" s="5"/>
      <c r="L295" s="5"/>
      <c r="M295" s="5"/>
      <c r="N295" s="5"/>
      <c r="O295" s="5"/>
      <c r="P295" s="5"/>
      <c r="Q295" s="5"/>
    </row>
    <row r="296" spans="1:17" ht="15.75" customHeight="1" x14ac:dyDescent="0.2">
      <c r="A296" s="2">
        <v>1283518147</v>
      </c>
      <c r="B296" s="2">
        <v>3</v>
      </c>
      <c r="C296" s="68">
        <v>44567</v>
      </c>
      <c r="D296" s="2">
        <v>27</v>
      </c>
      <c r="E296" s="4">
        <v>1151</v>
      </c>
      <c r="F296" s="5" t="str">
        <f>VLOOKUP(B296,cat!A:B,2,0)</f>
        <v>коньки</v>
      </c>
      <c r="G296" s="5">
        <f>IF(AND(F296='Задание 1.2'!$B$7,E296&lt;800),1,0)</f>
        <v>0</v>
      </c>
      <c r="H296" s="56">
        <f t="shared" si="4"/>
        <v>31077</v>
      </c>
      <c r="I296" s="5"/>
      <c r="J296" s="5"/>
      <c r="K296" s="5"/>
      <c r="L296" s="5"/>
      <c r="M296" s="5"/>
      <c r="N296" s="5"/>
      <c r="O296" s="5"/>
      <c r="P296" s="5"/>
      <c r="Q296" s="5"/>
    </row>
    <row r="297" spans="1:17" ht="15.75" customHeight="1" x14ac:dyDescent="0.2">
      <c r="A297" s="2">
        <v>1283518147</v>
      </c>
      <c r="B297" s="2">
        <v>3</v>
      </c>
      <c r="C297" s="68">
        <v>44566</v>
      </c>
      <c r="D297" s="2">
        <v>30</v>
      </c>
      <c r="E297" s="4">
        <v>1151</v>
      </c>
      <c r="F297" s="5" t="str">
        <f>VLOOKUP(B297,cat!A:B,2,0)</f>
        <v>коньки</v>
      </c>
      <c r="G297" s="5">
        <f>IF(AND(F297='Задание 1.2'!$B$7,E297&lt;800),1,0)</f>
        <v>0</v>
      </c>
      <c r="H297" s="56">
        <f t="shared" si="4"/>
        <v>34530</v>
      </c>
      <c r="I297" s="5"/>
      <c r="J297" s="5"/>
      <c r="K297" s="5"/>
      <c r="L297" s="5"/>
      <c r="M297" s="5"/>
      <c r="N297" s="5"/>
      <c r="O297" s="5"/>
      <c r="P297" s="5"/>
      <c r="Q297" s="5"/>
    </row>
    <row r="298" spans="1:17" ht="15.75" customHeight="1" x14ac:dyDescent="0.2">
      <c r="A298" s="2">
        <v>1283518147</v>
      </c>
      <c r="B298" s="2">
        <v>3</v>
      </c>
      <c r="C298" s="68">
        <v>44565</v>
      </c>
      <c r="D298" s="2">
        <v>36</v>
      </c>
      <c r="E298" s="4">
        <v>1151</v>
      </c>
      <c r="F298" s="5" t="str">
        <f>VLOOKUP(B298,cat!A:B,2,0)</f>
        <v>коньки</v>
      </c>
      <c r="G298" s="5">
        <f>IF(AND(F298='Задание 1.2'!$B$7,E298&lt;800),1,0)</f>
        <v>0</v>
      </c>
      <c r="H298" s="56">
        <f t="shared" si="4"/>
        <v>41436</v>
      </c>
      <c r="I298" s="5"/>
      <c r="J298" s="5"/>
      <c r="K298" s="5"/>
      <c r="L298" s="5"/>
      <c r="M298" s="5"/>
      <c r="N298" s="5"/>
      <c r="O298" s="5"/>
      <c r="P298" s="5"/>
      <c r="Q298" s="5"/>
    </row>
    <row r="299" spans="1:17" ht="15.75" customHeight="1" x14ac:dyDescent="0.2">
      <c r="A299" s="2">
        <v>1283518147</v>
      </c>
      <c r="B299" s="2">
        <v>3</v>
      </c>
      <c r="C299" s="68">
        <v>44569</v>
      </c>
      <c r="D299" s="2">
        <v>16</v>
      </c>
      <c r="E299" s="4">
        <v>1082</v>
      </c>
      <c r="F299" s="5" t="str">
        <f>VLOOKUP(B299,cat!A:B,2,0)</f>
        <v>коньки</v>
      </c>
      <c r="G299" s="5">
        <f>IF(AND(F299='Задание 1.2'!$B$7,E299&lt;800),1,0)</f>
        <v>0</v>
      </c>
      <c r="H299" s="56">
        <f t="shared" si="4"/>
        <v>17312</v>
      </c>
      <c r="I299" s="5"/>
      <c r="J299" s="5"/>
      <c r="K299" s="5"/>
      <c r="L299" s="5"/>
      <c r="M299" s="5"/>
      <c r="N299" s="5"/>
      <c r="O299" s="5"/>
      <c r="P299" s="5"/>
      <c r="Q299" s="5"/>
    </row>
    <row r="300" spans="1:17" ht="15.75" customHeight="1" x14ac:dyDescent="0.2">
      <c r="A300" s="2">
        <v>1283518147</v>
      </c>
      <c r="B300" s="2">
        <v>3</v>
      </c>
      <c r="C300" s="68">
        <v>44568</v>
      </c>
      <c r="D300" s="2">
        <v>17</v>
      </c>
      <c r="E300" s="4">
        <v>1082</v>
      </c>
      <c r="F300" s="5" t="str">
        <f>VLOOKUP(B300,cat!A:B,2,0)</f>
        <v>коньки</v>
      </c>
      <c r="G300" s="5">
        <f>IF(AND(F300='Задание 1.2'!$B$7,E300&lt;800),1,0)</f>
        <v>0</v>
      </c>
      <c r="H300" s="56">
        <f t="shared" si="4"/>
        <v>18394</v>
      </c>
      <c r="I300" s="5"/>
      <c r="J300" s="5"/>
      <c r="K300" s="5"/>
      <c r="L300" s="5"/>
      <c r="M300" s="5"/>
      <c r="N300" s="5"/>
      <c r="O300" s="5"/>
      <c r="P300" s="5"/>
      <c r="Q300" s="5"/>
    </row>
    <row r="301" spans="1:17" ht="15.75" customHeight="1" x14ac:dyDescent="0.2">
      <c r="A301" s="2">
        <v>1283518147</v>
      </c>
      <c r="B301" s="2">
        <v>3</v>
      </c>
      <c r="C301" s="68">
        <v>44570</v>
      </c>
      <c r="D301" s="2">
        <v>19</v>
      </c>
      <c r="E301" s="4">
        <v>1082</v>
      </c>
      <c r="F301" s="5" t="str">
        <f>VLOOKUP(B301,cat!A:B,2,0)</f>
        <v>коньки</v>
      </c>
      <c r="G301" s="5">
        <f>IF(AND(F301='Задание 1.2'!$B$7,E301&lt;800),1,0)</f>
        <v>0</v>
      </c>
      <c r="H301" s="56">
        <f t="shared" si="4"/>
        <v>20558</v>
      </c>
      <c r="I301" s="5"/>
      <c r="J301" s="5"/>
      <c r="K301" s="5"/>
      <c r="L301" s="5"/>
      <c r="M301" s="5"/>
      <c r="N301" s="5"/>
      <c r="O301" s="5"/>
      <c r="P301" s="5"/>
      <c r="Q301" s="5"/>
    </row>
    <row r="302" spans="1:17" ht="15.75" customHeight="1" x14ac:dyDescent="0.2">
      <c r="A302" s="2">
        <v>1283518147</v>
      </c>
      <c r="B302" s="2">
        <v>3</v>
      </c>
      <c r="C302" s="68">
        <v>44571</v>
      </c>
      <c r="D302" s="2">
        <v>20</v>
      </c>
      <c r="E302" s="4">
        <v>1082</v>
      </c>
      <c r="F302" s="5" t="str">
        <f>VLOOKUP(B302,cat!A:B,2,0)</f>
        <v>коньки</v>
      </c>
      <c r="G302" s="5">
        <f>IF(AND(F302='Задание 1.2'!$B$7,E302&lt;800),1,0)</f>
        <v>0</v>
      </c>
      <c r="H302" s="56">
        <f t="shared" si="4"/>
        <v>21640</v>
      </c>
      <c r="I302" s="5"/>
      <c r="J302" s="5"/>
      <c r="K302" s="5"/>
      <c r="L302" s="5"/>
      <c r="M302" s="5"/>
      <c r="N302" s="5"/>
      <c r="O302" s="5"/>
      <c r="P302" s="5"/>
      <c r="Q302" s="5"/>
    </row>
    <row r="303" spans="1:17" ht="15.75" customHeight="1" x14ac:dyDescent="0.2">
      <c r="A303" s="2">
        <v>1026305127</v>
      </c>
      <c r="B303" s="2">
        <v>4</v>
      </c>
      <c r="C303" s="68">
        <v>44562</v>
      </c>
      <c r="D303" s="2">
        <v>4</v>
      </c>
      <c r="E303" s="4">
        <v>1034</v>
      </c>
      <c r="F303" s="5" t="str">
        <f>VLOOKUP(B303,cat!A:B,2,0)</f>
        <v>ролики</v>
      </c>
      <c r="G303" s="5">
        <f>IF(AND(F303='Задание 1.2'!$B$7,E303&lt;800),1,0)</f>
        <v>0</v>
      </c>
      <c r="H303" s="56">
        <f t="shared" si="4"/>
        <v>4136</v>
      </c>
      <c r="I303" s="5"/>
      <c r="J303" s="5"/>
      <c r="K303" s="5"/>
      <c r="L303" s="5"/>
      <c r="M303" s="5"/>
      <c r="N303" s="5"/>
      <c r="O303" s="5"/>
      <c r="P303" s="5"/>
      <c r="Q303" s="5"/>
    </row>
    <row r="304" spans="1:17" ht="15.75" customHeight="1" x14ac:dyDescent="0.2">
      <c r="A304" s="2">
        <v>1026305127</v>
      </c>
      <c r="B304" s="2">
        <v>4</v>
      </c>
      <c r="C304" s="68">
        <v>44587</v>
      </c>
      <c r="D304" s="2">
        <v>34</v>
      </c>
      <c r="E304" s="4">
        <v>1034</v>
      </c>
      <c r="F304" s="5" t="str">
        <f>VLOOKUP(B304,cat!A:B,2,0)</f>
        <v>ролики</v>
      </c>
      <c r="G304" s="5">
        <f>IF(AND(F304='Задание 1.2'!$B$7,E304&lt;800),1,0)</f>
        <v>0</v>
      </c>
      <c r="H304" s="56">
        <f t="shared" si="4"/>
        <v>35156</v>
      </c>
      <c r="I304" s="5"/>
      <c r="J304" s="5"/>
      <c r="K304" s="5"/>
      <c r="L304" s="5"/>
      <c r="M304" s="5"/>
      <c r="N304" s="5"/>
      <c r="O304" s="5"/>
      <c r="P304" s="5"/>
      <c r="Q304" s="5"/>
    </row>
    <row r="305" spans="1:17" ht="15.75" customHeight="1" x14ac:dyDescent="0.2">
      <c r="A305" s="2">
        <v>1026305127</v>
      </c>
      <c r="B305" s="2">
        <v>4</v>
      </c>
      <c r="C305" s="68">
        <v>44574</v>
      </c>
      <c r="D305" s="2">
        <v>38</v>
      </c>
      <c r="E305" s="4">
        <v>1034</v>
      </c>
      <c r="F305" s="5" t="str">
        <f>VLOOKUP(B305,cat!A:B,2,0)</f>
        <v>ролики</v>
      </c>
      <c r="G305" s="5">
        <f>IF(AND(F305='Задание 1.2'!$B$7,E305&lt;800),1,0)</f>
        <v>0</v>
      </c>
      <c r="H305" s="56">
        <f t="shared" si="4"/>
        <v>39292</v>
      </c>
      <c r="I305" s="5"/>
      <c r="J305" s="5"/>
      <c r="K305" s="5"/>
      <c r="L305" s="5"/>
      <c r="M305" s="5"/>
      <c r="N305" s="5"/>
      <c r="O305" s="5"/>
      <c r="P305" s="5"/>
      <c r="Q305" s="5"/>
    </row>
    <row r="306" spans="1:17" ht="15.75" customHeight="1" x14ac:dyDescent="0.2">
      <c r="A306" s="2">
        <v>1026305127</v>
      </c>
      <c r="B306" s="2">
        <v>4</v>
      </c>
      <c r="C306" s="68">
        <v>44586</v>
      </c>
      <c r="D306" s="2">
        <v>46</v>
      </c>
      <c r="E306" s="4">
        <v>1034</v>
      </c>
      <c r="F306" s="5" t="str">
        <f>VLOOKUP(B306,cat!A:B,2,0)</f>
        <v>ролики</v>
      </c>
      <c r="G306" s="5">
        <f>IF(AND(F306='Задание 1.2'!$B$7,E306&lt;800),1,0)</f>
        <v>0</v>
      </c>
      <c r="H306" s="56">
        <f t="shared" si="4"/>
        <v>47564</v>
      </c>
      <c r="I306" s="5"/>
      <c r="J306" s="5"/>
      <c r="K306" s="5"/>
      <c r="L306" s="5"/>
      <c r="M306" s="5"/>
      <c r="N306" s="5"/>
      <c r="O306" s="5"/>
      <c r="P306" s="5"/>
      <c r="Q306" s="5"/>
    </row>
    <row r="307" spans="1:17" ht="15.75" customHeight="1" x14ac:dyDescent="0.2">
      <c r="A307" s="2">
        <v>1026305127</v>
      </c>
      <c r="B307" s="2">
        <v>4</v>
      </c>
      <c r="C307" s="68">
        <v>44584</v>
      </c>
      <c r="D307" s="2">
        <v>50</v>
      </c>
      <c r="E307" s="4">
        <v>1034</v>
      </c>
      <c r="F307" s="5" t="str">
        <f>VLOOKUP(B307,cat!A:B,2,0)</f>
        <v>ролики</v>
      </c>
      <c r="G307" s="5">
        <f>IF(AND(F307='Задание 1.2'!$B$7,E307&lt;800),1,0)</f>
        <v>0</v>
      </c>
      <c r="H307" s="56">
        <f t="shared" si="4"/>
        <v>51700</v>
      </c>
      <c r="I307" s="5"/>
      <c r="J307" s="5"/>
      <c r="K307" s="5"/>
      <c r="L307" s="5"/>
      <c r="M307" s="5"/>
      <c r="N307" s="5"/>
      <c r="O307" s="5"/>
      <c r="P307" s="5"/>
      <c r="Q307" s="5"/>
    </row>
    <row r="308" spans="1:17" ht="15.75" customHeight="1" x14ac:dyDescent="0.2">
      <c r="A308" s="2">
        <v>1026305127</v>
      </c>
      <c r="B308" s="2">
        <v>4</v>
      </c>
      <c r="C308" s="68">
        <v>44585</v>
      </c>
      <c r="D308" s="2">
        <v>54</v>
      </c>
      <c r="E308" s="4">
        <v>1034</v>
      </c>
      <c r="F308" s="5" t="str">
        <f>VLOOKUP(B308,cat!A:B,2,0)</f>
        <v>ролики</v>
      </c>
      <c r="G308" s="5">
        <f>IF(AND(F308='Задание 1.2'!$B$7,E308&lt;800),1,0)</f>
        <v>0</v>
      </c>
      <c r="H308" s="56">
        <f t="shared" si="4"/>
        <v>55836</v>
      </c>
      <c r="I308" s="5"/>
      <c r="J308" s="5"/>
      <c r="K308" s="5"/>
      <c r="L308" s="5"/>
      <c r="M308" s="5"/>
      <c r="N308" s="5"/>
      <c r="O308" s="5"/>
      <c r="P308" s="5"/>
      <c r="Q308" s="5"/>
    </row>
    <row r="309" spans="1:17" ht="15.75" customHeight="1" x14ac:dyDescent="0.2">
      <c r="A309" s="2">
        <v>1026305127</v>
      </c>
      <c r="B309" s="2">
        <v>4</v>
      </c>
      <c r="C309" s="68">
        <v>44580</v>
      </c>
      <c r="D309" s="2">
        <v>57</v>
      </c>
      <c r="E309" s="4">
        <v>1034</v>
      </c>
      <c r="F309" s="5" t="str">
        <f>VLOOKUP(B309,cat!A:B,2,0)</f>
        <v>ролики</v>
      </c>
      <c r="G309" s="5">
        <f>IF(AND(F309='Задание 1.2'!$B$7,E309&lt;800),1,0)</f>
        <v>0</v>
      </c>
      <c r="H309" s="56">
        <f t="shared" si="4"/>
        <v>58938</v>
      </c>
      <c r="I309" s="5"/>
      <c r="J309" s="5"/>
      <c r="K309" s="5"/>
      <c r="L309" s="5"/>
      <c r="M309" s="5"/>
      <c r="N309" s="5"/>
      <c r="O309" s="5"/>
      <c r="P309" s="5"/>
      <c r="Q309" s="5"/>
    </row>
    <row r="310" spans="1:17" ht="15.75" customHeight="1" x14ac:dyDescent="0.2">
      <c r="A310" s="2">
        <v>1026305127</v>
      </c>
      <c r="B310" s="2">
        <v>4</v>
      </c>
      <c r="C310" s="68">
        <v>44583</v>
      </c>
      <c r="D310" s="2">
        <v>58</v>
      </c>
      <c r="E310" s="4">
        <v>1034</v>
      </c>
      <c r="F310" s="5" t="str">
        <f>VLOOKUP(B310,cat!A:B,2,0)</f>
        <v>ролики</v>
      </c>
      <c r="G310" s="5">
        <f>IF(AND(F310='Задание 1.2'!$B$7,E310&lt;800),1,0)</f>
        <v>0</v>
      </c>
      <c r="H310" s="56">
        <f t="shared" si="4"/>
        <v>59972</v>
      </c>
      <c r="I310" s="5"/>
      <c r="J310" s="5"/>
      <c r="K310" s="5"/>
      <c r="L310" s="5"/>
      <c r="M310" s="5"/>
      <c r="N310" s="5"/>
      <c r="O310" s="5"/>
      <c r="P310" s="5"/>
      <c r="Q310" s="5"/>
    </row>
    <row r="311" spans="1:17" ht="15.75" customHeight="1" x14ac:dyDescent="0.2">
      <c r="A311" s="2">
        <v>1026305127</v>
      </c>
      <c r="B311" s="2">
        <v>4</v>
      </c>
      <c r="C311" s="68">
        <v>44582</v>
      </c>
      <c r="D311" s="2">
        <v>61</v>
      </c>
      <c r="E311" s="4">
        <v>1034</v>
      </c>
      <c r="F311" s="5" t="str">
        <f>VLOOKUP(B311,cat!A:B,2,0)</f>
        <v>ролики</v>
      </c>
      <c r="G311" s="5">
        <f>IF(AND(F311='Задание 1.2'!$B$7,E311&lt;800),1,0)</f>
        <v>0</v>
      </c>
      <c r="H311" s="56">
        <f t="shared" si="4"/>
        <v>63074</v>
      </c>
      <c r="I311" s="5"/>
      <c r="J311" s="5"/>
      <c r="K311" s="5"/>
      <c r="L311" s="5"/>
      <c r="M311" s="5"/>
      <c r="N311" s="5"/>
      <c r="O311" s="5"/>
      <c r="P311" s="5"/>
      <c r="Q311" s="5"/>
    </row>
    <row r="312" spans="1:17" ht="15.75" customHeight="1" x14ac:dyDescent="0.2">
      <c r="A312" s="2">
        <v>1026305127</v>
      </c>
      <c r="B312" s="2">
        <v>4</v>
      </c>
      <c r="C312" s="68">
        <v>44567</v>
      </c>
      <c r="D312" s="2">
        <v>62</v>
      </c>
      <c r="E312" s="4">
        <v>1034</v>
      </c>
      <c r="F312" s="5" t="str">
        <f>VLOOKUP(B312,cat!A:B,2,0)</f>
        <v>ролики</v>
      </c>
      <c r="G312" s="5">
        <f>IF(AND(F312='Задание 1.2'!$B$7,E312&lt;800),1,0)</f>
        <v>0</v>
      </c>
      <c r="H312" s="56">
        <f t="shared" si="4"/>
        <v>64108</v>
      </c>
      <c r="I312" s="5"/>
      <c r="J312" s="5"/>
      <c r="K312" s="5"/>
      <c r="L312" s="5"/>
      <c r="M312" s="5"/>
      <c r="N312" s="5"/>
      <c r="O312" s="5"/>
      <c r="P312" s="5"/>
      <c r="Q312" s="5"/>
    </row>
    <row r="313" spans="1:17" ht="15.75" customHeight="1" x14ac:dyDescent="0.2">
      <c r="A313" s="2">
        <v>1026305127</v>
      </c>
      <c r="B313" s="2">
        <v>4</v>
      </c>
      <c r="C313" s="68">
        <v>44588</v>
      </c>
      <c r="D313" s="2">
        <v>63</v>
      </c>
      <c r="E313" s="4">
        <v>1034</v>
      </c>
      <c r="F313" s="5" t="str">
        <f>VLOOKUP(B313,cat!A:B,2,0)</f>
        <v>ролики</v>
      </c>
      <c r="G313" s="5">
        <f>IF(AND(F313='Задание 1.2'!$B$7,E313&lt;800),1,0)</f>
        <v>0</v>
      </c>
      <c r="H313" s="56">
        <f t="shared" si="4"/>
        <v>65142</v>
      </c>
      <c r="I313" s="5"/>
      <c r="J313" s="5"/>
      <c r="K313" s="5"/>
      <c r="L313" s="5"/>
      <c r="M313" s="5"/>
      <c r="N313" s="5"/>
      <c r="O313" s="5"/>
      <c r="P313" s="5"/>
      <c r="Q313" s="5"/>
    </row>
    <row r="314" spans="1:17" ht="15.75" customHeight="1" x14ac:dyDescent="0.2">
      <c r="A314" s="2">
        <v>1026305127</v>
      </c>
      <c r="B314" s="2">
        <v>4</v>
      </c>
      <c r="C314" s="68">
        <v>44581</v>
      </c>
      <c r="D314" s="2">
        <v>70</v>
      </c>
      <c r="E314" s="4">
        <v>1034</v>
      </c>
      <c r="F314" s="5" t="str">
        <f>VLOOKUP(B314,cat!A:B,2,0)</f>
        <v>ролики</v>
      </c>
      <c r="G314" s="5">
        <f>IF(AND(F314='Задание 1.2'!$B$7,E314&lt;800),1,0)</f>
        <v>0</v>
      </c>
      <c r="H314" s="56">
        <f t="shared" si="4"/>
        <v>72380</v>
      </c>
      <c r="I314" s="5"/>
      <c r="J314" s="5"/>
      <c r="K314" s="5"/>
      <c r="L314" s="5"/>
      <c r="M314" s="5"/>
      <c r="N314" s="5"/>
      <c r="O314" s="5"/>
      <c r="P314" s="5"/>
      <c r="Q314" s="5"/>
    </row>
    <row r="315" spans="1:17" ht="15.75" customHeight="1" x14ac:dyDescent="0.2">
      <c r="A315" s="2">
        <v>1026305127</v>
      </c>
      <c r="B315" s="2">
        <v>4</v>
      </c>
      <c r="C315" s="68">
        <v>44565</v>
      </c>
      <c r="D315" s="2">
        <v>73</v>
      </c>
      <c r="E315" s="4">
        <v>1034</v>
      </c>
      <c r="F315" s="5" t="str">
        <f>VLOOKUP(B315,cat!A:B,2,0)</f>
        <v>ролики</v>
      </c>
      <c r="G315" s="5">
        <f>IF(AND(F315='Задание 1.2'!$B$7,E315&lt;800),1,0)</f>
        <v>0</v>
      </c>
      <c r="H315" s="56">
        <f t="shared" si="4"/>
        <v>75482</v>
      </c>
      <c r="I315" s="5"/>
      <c r="J315" s="5"/>
      <c r="K315" s="5"/>
      <c r="L315" s="5"/>
      <c r="M315" s="5"/>
      <c r="N315" s="5"/>
      <c r="O315" s="5"/>
      <c r="P315" s="5"/>
      <c r="Q315" s="5"/>
    </row>
    <row r="316" spans="1:17" ht="15.75" customHeight="1" x14ac:dyDescent="0.2">
      <c r="A316" s="2">
        <v>1026305127</v>
      </c>
      <c r="B316" s="2">
        <v>4</v>
      </c>
      <c r="C316" s="68">
        <v>44566</v>
      </c>
      <c r="D316" s="2">
        <v>77</v>
      </c>
      <c r="E316" s="4">
        <v>1034</v>
      </c>
      <c r="F316" s="5" t="str">
        <f>VLOOKUP(B316,cat!A:B,2,0)</f>
        <v>ролики</v>
      </c>
      <c r="G316" s="5">
        <f>IF(AND(F316='Задание 1.2'!$B$7,E316&lt;800),1,0)</f>
        <v>0</v>
      </c>
      <c r="H316" s="56">
        <f t="shared" si="4"/>
        <v>79618</v>
      </c>
      <c r="I316" s="5"/>
      <c r="J316" s="5"/>
      <c r="K316" s="5"/>
      <c r="L316" s="5"/>
      <c r="M316" s="5"/>
      <c r="N316" s="5"/>
      <c r="O316" s="5"/>
      <c r="P316" s="5"/>
      <c r="Q316" s="5"/>
    </row>
    <row r="317" spans="1:17" ht="15.75" customHeight="1" x14ac:dyDescent="0.2">
      <c r="A317" s="2">
        <v>1026305127</v>
      </c>
      <c r="B317" s="2">
        <v>4</v>
      </c>
      <c r="C317" s="68">
        <v>44579</v>
      </c>
      <c r="D317" s="2">
        <v>80</v>
      </c>
      <c r="E317" s="4">
        <v>1034</v>
      </c>
      <c r="F317" s="5" t="str">
        <f>VLOOKUP(B317,cat!A:B,2,0)</f>
        <v>ролики</v>
      </c>
      <c r="G317" s="5">
        <f>IF(AND(F317='Задание 1.2'!$B$7,E317&lt;800),1,0)</f>
        <v>0</v>
      </c>
      <c r="H317" s="56">
        <f t="shared" si="4"/>
        <v>82720</v>
      </c>
      <c r="I317" s="5"/>
      <c r="J317" s="5"/>
      <c r="K317" s="5"/>
      <c r="L317" s="5"/>
      <c r="M317" s="5"/>
      <c r="N317" s="5"/>
      <c r="O317" s="5"/>
      <c r="P317" s="5"/>
      <c r="Q317" s="5"/>
    </row>
    <row r="318" spans="1:17" ht="15.75" customHeight="1" x14ac:dyDescent="0.2">
      <c r="A318" s="2">
        <v>1026305127</v>
      </c>
      <c r="B318" s="2">
        <v>4</v>
      </c>
      <c r="C318" s="68">
        <v>44573</v>
      </c>
      <c r="D318" s="2">
        <v>81</v>
      </c>
      <c r="E318" s="4">
        <v>1034</v>
      </c>
      <c r="F318" s="5" t="str">
        <f>VLOOKUP(B318,cat!A:B,2,0)</f>
        <v>ролики</v>
      </c>
      <c r="G318" s="5">
        <f>IF(AND(F318='Задание 1.2'!$B$7,E318&lt;800),1,0)</f>
        <v>0</v>
      </c>
      <c r="H318" s="56">
        <f t="shared" si="4"/>
        <v>83754</v>
      </c>
      <c r="I318" s="5"/>
      <c r="J318" s="5"/>
      <c r="K318" s="5"/>
      <c r="L318" s="5"/>
      <c r="M318" s="5"/>
      <c r="N318" s="5"/>
      <c r="O318" s="5"/>
      <c r="P318" s="5"/>
      <c r="Q318" s="5"/>
    </row>
    <row r="319" spans="1:17" ht="15.75" customHeight="1" x14ac:dyDescent="0.2">
      <c r="A319" s="2">
        <v>1026305127</v>
      </c>
      <c r="B319" s="2">
        <v>4</v>
      </c>
      <c r="C319" s="68">
        <v>44563</v>
      </c>
      <c r="D319" s="2">
        <v>87</v>
      </c>
      <c r="E319" s="4">
        <v>1034</v>
      </c>
      <c r="F319" s="5" t="str">
        <f>VLOOKUP(B319,cat!A:B,2,0)</f>
        <v>ролики</v>
      </c>
      <c r="G319" s="5">
        <f>IF(AND(F319='Задание 1.2'!$B$7,E319&lt;800),1,0)</f>
        <v>0</v>
      </c>
      <c r="H319" s="56">
        <f t="shared" si="4"/>
        <v>89958</v>
      </c>
      <c r="I319" s="5"/>
      <c r="J319" s="5"/>
      <c r="K319" s="5"/>
      <c r="L319" s="5"/>
      <c r="M319" s="5"/>
      <c r="N319" s="5"/>
      <c r="O319" s="5"/>
      <c r="P319" s="5"/>
      <c r="Q319" s="5"/>
    </row>
    <row r="320" spans="1:17" ht="15.75" customHeight="1" x14ac:dyDescent="0.2">
      <c r="A320" s="2">
        <v>1026305127</v>
      </c>
      <c r="B320" s="2">
        <v>4</v>
      </c>
      <c r="C320" s="68">
        <v>44594</v>
      </c>
      <c r="D320" s="2">
        <v>88</v>
      </c>
      <c r="E320" s="4">
        <v>1034</v>
      </c>
      <c r="F320" s="5" t="str">
        <f>VLOOKUP(B320,cat!A:B,2,0)</f>
        <v>ролики</v>
      </c>
      <c r="G320" s="5">
        <f>IF(AND(F320='Задание 1.2'!$B$7,E320&lt;800),1,0)</f>
        <v>0</v>
      </c>
      <c r="H320" s="56">
        <f t="shared" si="4"/>
        <v>90992</v>
      </c>
      <c r="I320" s="5"/>
      <c r="J320" s="5"/>
      <c r="K320" s="5"/>
      <c r="L320" s="5"/>
      <c r="M320" s="5"/>
      <c r="N320" s="5"/>
      <c r="O320" s="5"/>
      <c r="P320" s="5"/>
      <c r="Q320" s="5"/>
    </row>
    <row r="321" spans="1:17" ht="15.75" customHeight="1" x14ac:dyDescent="0.2">
      <c r="A321" s="2">
        <v>1026305127</v>
      </c>
      <c r="B321" s="2">
        <v>4</v>
      </c>
      <c r="C321" s="68">
        <v>44564</v>
      </c>
      <c r="D321" s="2">
        <v>96</v>
      </c>
      <c r="E321" s="4">
        <v>1034</v>
      </c>
      <c r="F321" s="5" t="str">
        <f>VLOOKUP(B321,cat!A:B,2,0)</f>
        <v>ролики</v>
      </c>
      <c r="G321" s="5">
        <f>IF(AND(F321='Задание 1.2'!$B$7,E321&lt;800),1,0)</f>
        <v>0</v>
      </c>
      <c r="H321" s="56">
        <f t="shared" si="4"/>
        <v>99264</v>
      </c>
      <c r="I321" s="5"/>
      <c r="J321" s="5"/>
      <c r="K321" s="5"/>
      <c r="L321" s="5"/>
      <c r="M321" s="5"/>
      <c r="N321" s="5"/>
      <c r="O321" s="5"/>
      <c r="P321" s="5"/>
      <c r="Q321" s="5"/>
    </row>
    <row r="322" spans="1:17" ht="15.75" customHeight="1" x14ac:dyDescent="0.2">
      <c r="A322" s="2">
        <v>1026305127</v>
      </c>
      <c r="B322" s="2">
        <v>4</v>
      </c>
      <c r="C322" s="68">
        <v>44569</v>
      </c>
      <c r="D322" s="2">
        <v>102</v>
      </c>
      <c r="E322" s="4">
        <v>1034</v>
      </c>
      <c r="F322" s="5" t="str">
        <f>VLOOKUP(B322,cat!A:B,2,0)</f>
        <v>ролики</v>
      </c>
      <c r="G322" s="5">
        <f>IF(AND(F322='Задание 1.2'!$B$7,E322&lt;800),1,0)</f>
        <v>0</v>
      </c>
      <c r="H322" s="56">
        <f t="shared" si="4"/>
        <v>105468</v>
      </c>
      <c r="I322" s="5"/>
      <c r="J322" s="5"/>
      <c r="K322" s="5"/>
      <c r="L322" s="5"/>
      <c r="M322" s="5"/>
      <c r="N322" s="5"/>
      <c r="O322" s="5"/>
      <c r="P322" s="5"/>
      <c r="Q322" s="5"/>
    </row>
    <row r="323" spans="1:17" ht="15.75" customHeight="1" x14ac:dyDescent="0.2">
      <c r="A323" s="2">
        <v>1026305127</v>
      </c>
      <c r="B323" s="2">
        <v>4</v>
      </c>
      <c r="C323" s="68">
        <v>44568</v>
      </c>
      <c r="D323" s="2">
        <v>104</v>
      </c>
      <c r="E323" s="4">
        <v>1034</v>
      </c>
      <c r="F323" s="5" t="str">
        <f>VLOOKUP(B323,cat!A:B,2,0)</f>
        <v>ролики</v>
      </c>
      <c r="G323" s="5">
        <f>IF(AND(F323='Задание 1.2'!$B$7,E323&lt;800),1,0)</f>
        <v>0</v>
      </c>
      <c r="H323" s="56">
        <f t="shared" ref="H323:H386" si="5">D323*E323</f>
        <v>107536</v>
      </c>
      <c r="I323" s="5"/>
      <c r="J323" s="5"/>
      <c r="K323" s="5"/>
      <c r="L323" s="5"/>
      <c r="M323" s="5"/>
      <c r="N323" s="5"/>
      <c r="O323" s="5"/>
      <c r="P323" s="5"/>
      <c r="Q323" s="5"/>
    </row>
    <row r="324" spans="1:17" ht="15.75" customHeight="1" x14ac:dyDescent="0.2">
      <c r="A324" s="2">
        <v>1026305127</v>
      </c>
      <c r="B324" s="2">
        <v>4</v>
      </c>
      <c r="C324" s="68">
        <v>44575</v>
      </c>
      <c r="D324" s="2">
        <v>104</v>
      </c>
      <c r="E324" s="4">
        <v>1034</v>
      </c>
      <c r="F324" s="5" t="str">
        <f>VLOOKUP(B324,cat!A:B,2,0)</f>
        <v>ролики</v>
      </c>
      <c r="G324" s="5">
        <f>IF(AND(F324='Задание 1.2'!$B$7,E324&lt;800),1,0)</f>
        <v>0</v>
      </c>
      <c r="H324" s="56">
        <f t="shared" si="5"/>
        <v>107536</v>
      </c>
      <c r="I324" s="5"/>
      <c r="J324" s="5"/>
      <c r="K324" s="5"/>
      <c r="L324" s="5"/>
      <c r="M324" s="5"/>
      <c r="N324" s="5"/>
      <c r="O324" s="5"/>
      <c r="P324" s="5"/>
      <c r="Q324" s="5"/>
    </row>
    <row r="325" spans="1:17" ht="15.75" customHeight="1" x14ac:dyDescent="0.2">
      <c r="A325" s="2">
        <v>1026305127</v>
      </c>
      <c r="B325" s="2">
        <v>4</v>
      </c>
      <c r="C325" s="68">
        <v>44593</v>
      </c>
      <c r="D325" s="2">
        <v>105</v>
      </c>
      <c r="E325" s="4">
        <v>1034</v>
      </c>
      <c r="F325" s="5" t="str">
        <f>VLOOKUP(B325,cat!A:B,2,0)</f>
        <v>ролики</v>
      </c>
      <c r="G325" s="5">
        <f>IF(AND(F325='Задание 1.2'!$B$7,E325&lt;800),1,0)</f>
        <v>0</v>
      </c>
      <c r="H325" s="56">
        <f t="shared" si="5"/>
        <v>108570</v>
      </c>
      <c r="I325" s="5"/>
      <c r="J325" s="5"/>
      <c r="K325" s="5"/>
      <c r="L325" s="5"/>
      <c r="M325" s="5"/>
      <c r="N325" s="5"/>
      <c r="O325" s="5"/>
      <c r="P325" s="5"/>
      <c r="Q325" s="5"/>
    </row>
    <row r="326" spans="1:17" ht="15.75" customHeight="1" x14ac:dyDescent="0.2">
      <c r="A326" s="2">
        <v>1026305127</v>
      </c>
      <c r="B326" s="2">
        <v>4</v>
      </c>
      <c r="C326" s="68">
        <v>44572</v>
      </c>
      <c r="D326" s="2">
        <v>109</v>
      </c>
      <c r="E326" s="4">
        <v>1034</v>
      </c>
      <c r="F326" s="5" t="str">
        <f>VLOOKUP(B326,cat!A:B,2,0)</f>
        <v>ролики</v>
      </c>
      <c r="G326" s="5">
        <f>IF(AND(F326='Задание 1.2'!$B$7,E326&lt;800),1,0)</f>
        <v>0</v>
      </c>
      <c r="H326" s="56">
        <f t="shared" si="5"/>
        <v>112706</v>
      </c>
      <c r="I326" s="5"/>
      <c r="J326" s="5"/>
      <c r="K326" s="5"/>
      <c r="L326" s="5"/>
      <c r="M326" s="5"/>
      <c r="N326" s="5"/>
      <c r="O326" s="5"/>
      <c r="P326" s="5"/>
      <c r="Q326" s="5"/>
    </row>
    <row r="327" spans="1:17" ht="15.75" customHeight="1" x14ac:dyDescent="0.2">
      <c r="A327" s="2">
        <v>1026305127</v>
      </c>
      <c r="B327" s="2">
        <v>4</v>
      </c>
      <c r="C327" s="68">
        <v>44576</v>
      </c>
      <c r="D327" s="2">
        <v>110</v>
      </c>
      <c r="E327" s="4">
        <v>1034</v>
      </c>
      <c r="F327" s="5" t="str">
        <f>VLOOKUP(B327,cat!A:B,2,0)</f>
        <v>ролики</v>
      </c>
      <c r="G327" s="5">
        <f>IF(AND(F327='Задание 1.2'!$B$7,E327&lt;800),1,0)</f>
        <v>0</v>
      </c>
      <c r="H327" s="56">
        <f t="shared" si="5"/>
        <v>113740</v>
      </c>
      <c r="I327" s="5"/>
      <c r="J327" s="5"/>
      <c r="K327" s="5"/>
      <c r="L327" s="5"/>
      <c r="M327" s="5"/>
      <c r="N327" s="5"/>
      <c r="O327" s="5"/>
      <c r="P327" s="5"/>
      <c r="Q327" s="5"/>
    </row>
    <row r="328" spans="1:17" ht="15.75" customHeight="1" x14ac:dyDescent="0.2">
      <c r="A328" s="2">
        <v>1026305127</v>
      </c>
      <c r="B328" s="2">
        <v>4</v>
      </c>
      <c r="C328" s="68">
        <v>44578</v>
      </c>
      <c r="D328" s="2">
        <v>111</v>
      </c>
      <c r="E328" s="4">
        <v>1034</v>
      </c>
      <c r="F328" s="5" t="str">
        <f>VLOOKUP(B328,cat!A:B,2,0)</f>
        <v>ролики</v>
      </c>
      <c r="G328" s="5">
        <f>IF(AND(F328='Задание 1.2'!$B$7,E328&lt;800),1,0)</f>
        <v>0</v>
      </c>
      <c r="H328" s="56">
        <f t="shared" si="5"/>
        <v>114774</v>
      </c>
      <c r="I328" s="5"/>
      <c r="J328" s="5"/>
      <c r="K328" s="5"/>
      <c r="L328" s="5"/>
      <c r="M328" s="5"/>
      <c r="N328" s="5"/>
      <c r="O328" s="5"/>
      <c r="P328" s="5"/>
      <c r="Q328" s="5"/>
    </row>
    <row r="329" spans="1:17" ht="15.75" customHeight="1" x14ac:dyDescent="0.2">
      <c r="A329" s="2">
        <v>1026305127</v>
      </c>
      <c r="B329" s="2">
        <v>4</v>
      </c>
      <c r="C329" s="68">
        <v>44570</v>
      </c>
      <c r="D329" s="2">
        <v>116</v>
      </c>
      <c r="E329" s="4">
        <v>1034</v>
      </c>
      <c r="F329" s="5" t="str">
        <f>VLOOKUP(B329,cat!A:B,2,0)</f>
        <v>ролики</v>
      </c>
      <c r="G329" s="5">
        <f>IF(AND(F329='Задание 1.2'!$B$7,E329&lt;800),1,0)</f>
        <v>0</v>
      </c>
      <c r="H329" s="56">
        <f t="shared" si="5"/>
        <v>119944</v>
      </c>
      <c r="I329" s="5"/>
      <c r="J329" s="5"/>
      <c r="K329" s="5"/>
      <c r="L329" s="5"/>
      <c r="M329" s="5"/>
      <c r="N329" s="5"/>
      <c r="O329" s="5"/>
      <c r="P329" s="5"/>
      <c r="Q329" s="5"/>
    </row>
    <row r="330" spans="1:17" ht="15.75" customHeight="1" x14ac:dyDescent="0.2">
      <c r="A330" s="2">
        <v>1026305127</v>
      </c>
      <c r="B330" s="2">
        <v>4</v>
      </c>
      <c r="C330" s="68">
        <v>44571</v>
      </c>
      <c r="D330" s="2">
        <v>116</v>
      </c>
      <c r="E330" s="4">
        <v>1034</v>
      </c>
      <c r="F330" s="5" t="str">
        <f>VLOOKUP(B330,cat!A:B,2,0)</f>
        <v>ролики</v>
      </c>
      <c r="G330" s="5">
        <f>IF(AND(F330='Задание 1.2'!$B$7,E330&lt;800),1,0)</f>
        <v>0</v>
      </c>
      <c r="H330" s="56">
        <f t="shared" si="5"/>
        <v>119944</v>
      </c>
      <c r="I330" s="5"/>
      <c r="J330" s="5"/>
      <c r="K330" s="5"/>
      <c r="L330" s="5"/>
      <c r="M330" s="5"/>
      <c r="N330" s="5"/>
      <c r="O330" s="5"/>
      <c r="P330" s="5"/>
      <c r="Q330" s="5"/>
    </row>
    <row r="331" spans="1:17" ht="15.75" customHeight="1" x14ac:dyDescent="0.2">
      <c r="A331" s="2">
        <v>1026305127</v>
      </c>
      <c r="B331" s="2">
        <v>4</v>
      </c>
      <c r="C331" s="68">
        <v>44591</v>
      </c>
      <c r="D331" s="2">
        <v>116</v>
      </c>
      <c r="E331" s="4">
        <v>1034</v>
      </c>
      <c r="F331" s="5" t="str">
        <f>VLOOKUP(B331,cat!A:B,2,0)</f>
        <v>ролики</v>
      </c>
      <c r="G331" s="5">
        <f>IF(AND(F331='Задание 1.2'!$B$7,E331&lt;800),1,0)</f>
        <v>0</v>
      </c>
      <c r="H331" s="56">
        <f t="shared" si="5"/>
        <v>119944</v>
      </c>
      <c r="I331" s="5"/>
      <c r="J331" s="5"/>
      <c r="K331" s="5"/>
      <c r="L331" s="5"/>
      <c r="M331" s="5"/>
      <c r="N331" s="5"/>
      <c r="O331" s="5"/>
      <c r="P331" s="5"/>
      <c r="Q331" s="5"/>
    </row>
    <row r="332" spans="1:17" ht="15.75" customHeight="1" x14ac:dyDescent="0.2">
      <c r="A332" s="2">
        <v>1026305127</v>
      </c>
      <c r="B332" s="2">
        <v>4</v>
      </c>
      <c r="C332" s="68">
        <v>44577</v>
      </c>
      <c r="D332" s="2">
        <v>122</v>
      </c>
      <c r="E332" s="4">
        <v>1034</v>
      </c>
      <c r="F332" s="5" t="str">
        <f>VLOOKUP(B332,cat!A:B,2,0)</f>
        <v>ролики</v>
      </c>
      <c r="G332" s="5">
        <f>IF(AND(F332='Задание 1.2'!$B$7,E332&lt;800),1,0)</f>
        <v>0</v>
      </c>
      <c r="H332" s="56">
        <f t="shared" si="5"/>
        <v>126148</v>
      </c>
      <c r="I332" s="5"/>
      <c r="J332" s="5"/>
      <c r="K332" s="5"/>
      <c r="L332" s="5"/>
      <c r="M332" s="5"/>
      <c r="N332" s="5"/>
      <c r="O332" s="5"/>
      <c r="P332" s="5"/>
      <c r="Q332" s="5"/>
    </row>
    <row r="333" spans="1:17" ht="15.75" customHeight="1" x14ac:dyDescent="0.2">
      <c r="A333" s="2">
        <v>1026305127</v>
      </c>
      <c r="B333" s="2">
        <v>4</v>
      </c>
      <c r="C333" s="68">
        <v>44590</v>
      </c>
      <c r="D333" s="2">
        <v>123</v>
      </c>
      <c r="E333" s="4">
        <v>1034</v>
      </c>
      <c r="F333" s="5" t="str">
        <f>VLOOKUP(B333,cat!A:B,2,0)</f>
        <v>ролики</v>
      </c>
      <c r="G333" s="5">
        <f>IF(AND(F333='Задание 1.2'!$B$7,E333&lt;800),1,0)</f>
        <v>0</v>
      </c>
      <c r="H333" s="56">
        <f t="shared" si="5"/>
        <v>127182</v>
      </c>
      <c r="I333" s="5"/>
      <c r="J333" s="5"/>
      <c r="K333" s="5"/>
      <c r="L333" s="5"/>
      <c r="M333" s="5"/>
      <c r="N333" s="5"/>
      <c r="O333" s="5"/>
      <c r="P333" s="5"/>
      <c r="Q333" s="5"/>
    </row>
    <row r="334" spans="1:17" ht="15.75" customHeight="1" x14ac:dyDescent="0.2">
      <c r="A334" s="2">
        <v>1026305127</v>
      </c>
      <c r="B334" s="2">
        <v>4</v>
      </c>
      <c r="C334" s="68">
        <v>44592</v>
      </c>
      <c r="D334" s="2">
        <v>124</v>
      </c>
      <c r="E334" s="4">
        <v>1034</v>
      </c>
      <c r="F334" s="5" t="str">
        <f>VLOOKUP(B334,cat!A:B,2,0)</f>
        <v>ролики</v>
      </c>
      <c r="G334" s="5">
        <f>IF(AND(F334='Задание 1.2'!$B$7,E334&lt;800),1,0)</f>
        <v>0</v>
      </c>
      <c r="H334" s="56">
        <f t="shared" si="5"/>
        <v>128216</v>
      </c>
      <c r="I334" s="5"/>
      <c r="J334" s="5"/>
      <c r="K334" s="5"/>
      <c r="L334" s="5"/>
      <c r="M334" s="5"/>
      <c r="N334" s="5"/>
      <c r="O334" s="5"/>
      <c r="P334" s="5"/>
      <c r="Q334" s="5"/>
    </row>
    <row r="335" spans="1:17" ht="15.75" customHeight="1" x14ac:dyDescent="0.2">
      <c r="A335" s="2">
        <v>1026305127</v>
      </c>
      <c r="B335" s="2">
        <v>4</v>
      </c>
      <c r="C335" s="68">
        <v>44589</v>
      </c>
      <c r="D335" s="2">
        <v>125</v>
      </c>
      <c r="E335" s="4">
        <v>1034</v>
      </c>
      <c r="F335" s="5" t="str">
        <f>VLOOKUP(B335,cat!A:B,2,0)</f>
        <v>ролики</v>
      </c>
      <c r="G335" s="5">
        <f>IF(AND(F335='Задание 1.2'!$B$7,E335&lt;800),1,0)</f>
        <v>0</v>
      </c>
      <c r="H335" s="56">
        <f t="shared" si="5"/>
        <v>129250</v>
      </c>
      <c r="I335" s="5"/>
      <c r="J335" s="5"/>
      <c r="K335" s="5"/>
      <c r="L335" s="5"/>
      <c r="M335" s="5"/>
      <c r="N335" s="5"/>
      <c r="O335" s="5"/>
      <c r="P335" s="5"/>
      <c r="Q335" s="5"/>
    </row>
    <row r="336" spans="1:17" ht="15.75" customHeight="1" x14ac:dyDescent="0.2">
      <c r="A336" s="2">
        <v>1026305127</v>
      </c>
      <c r="B336" s="2">
        <v>4</v>
      </c>
      <c r="C336" s="68">
        <v>44597</v>
      </c>
      <c r="D336" s="2">
        <v>142</v>
      </c>
      <c r="E336" s="4">
        <v>1034</v>
      </c>
      <c r="F336" s="5" t="str">
        <f>VLOOKUP(B336,cat!A:B,2,0)</f>
        <v>ролики</v>
      </c>
      <c r="G336" s="5">
        <f>IF(AND(F336='Задание 1.2'!$B$7,E336&lt;800),1,0)</f>
        <v>0</v>
      </c>
      <c r="H336" s="56">
        <f t="shared" si="5"/>
        <v>146828</v>
      </c>
      <c r="I336" s="5"/>
      <c r="J336" s="5"/>
      <c r="K336" s="5"/>
      <c r="L336" s="5"/>
      <c r="M336" s="5"/>
      <c r="N336" s="5"/>
      <c r="O336" s="5"/>
      <c r="P336" s="5"/>
      <c r="Q336" s="5"/>
    </row>
    <row r="337" spans="1:17" ht="15.75" customHeight="1" x14ac:dyDescent="0.2">
      <c r="A337" s="2">
        <v>1026305127</v>
      </c>
      <c r="B337" s="2">
        <v>4</v>
      </c>
      <c r="C337" s="68">
        <v>44598</v>
      </c>
      <c r="D337" s="2">
        <v>160</v>
      </c>
      <c r="E337" s="4">
        <v>1034</v>
      </c>
      <c r="F337" s="5" t="str">
        <f>VLOOKUP(B337,cat!A:B,2,0)</f>
        <v>ролики</v>
      </c>
      <c r="G337" s="5">
        <f>IF(AND(F337='Задание 1.2'!$B$7,E337&lt;800),1,0)</f>
        <v>0</v>
      </c>
      <c r="H337" s="56">
        <f t="shared" si="5"/>
        <v>165440</v>
      </c>
      <c r="I337" s="5"/>
      <c r="J337" s="5"/>
      <c r="K337" s="5"/>
      <c r="L337" s="5"/>
      <c r="M337" s="5"/>
      <c r="N337" s="5"/>
      <c r="O337" s="5"/>
      <c r="P337" s="5"/>
      <c r="Q337" s="5"/>
    </row>
    <row r="338" spans="1:17" ht="15.75" customHeight="1" x14ac:dyDescent="0.2">
      <c r="A338" s="2">
        <v>1026305127</v>
      </c>
      <c r="B338" s="2">
        <v>4</v>
      </c>
      <c r="C338" s="68">
        <v>44596</v>
      </c>
      <c r="D338" s="2">
        <v>167</v>
      </c>
      <c r="E338" s="4">
        <v>1034</v>
      </c>
      <c r="F338" s="5" t="str">
        <f>VLOOKUP(B338,cat!A:B,2,0)</f>
        <v>ролики</v>
      </c>
      <c r="G338" s="5">
        <f>IF(AND(F338='Задание 1.2'!$B$7,E338&lt;800),1,0)</f>
        <v>0</v>
      </c>
      <c r="H338" s="56">
        <f t="shared" si="5"/>
        <v>172678</v>
      </c>
      <c r="I338" s="5"/>
      <c r="J338" s="5"/>
      <c r="K338" s="5"/>
      <c r="L338" s="5"/>
      <c r="M338" s="5"/>
      <c r="N338" s="5"/>
      <c r="O338" s="5"/>
      <c r="P338" s="5"/>
      <c r="Q338" s="5"/>
    </row>
    <row r="339" spans="1:17" ht="15.75" customHeight="1" x14ac:dyDescent="0.2">
      <c r="A339" s="2">
        <v>1026305127</v>
      </c>
      <c r="B339" s="2">
        <v>4</v>
      </c>
      <c r="C339" s="68">
        <v>44595</v>
      </c>
      <c r="D339" s="2">
        <v>185</v>
      </c>
      <c r="E339" s="4">
        <v>1034</v>
      </c>
      <c r="F339" s="5" t="str">
        <f>VLOOKUP(B339,cat!A:B,2,0)</f>
        <v>ролики</v>
      </c>
      <c r="G339" s="5">
        <f>IF(AND(F339='Задание 1.2'!$B$7,E339&lt;800),1,0)</f>
        <v>0</v>
      </c>
      <c r="H339" s="56">
        <f t="shared" si="5"/>
        <v>191290</v>
      </c>
      <c r="I339" s="5"/>
      <c r="J339" s="5"/>
      <c r="K339" s="5"/>
      <c r="L339" s="5"/>
      <c r="M339" s="5"/>
      <c r="N339" s="5"/>
      <c r="O339" s="5"/>
      <c r="P339" s="5"/>
      <c r="Q339" s="5"/>
    </row>
    <row r="340" spans="1:17" ht="15.75" customHeight="1" x14ac:dyDescent="0.2">
      <c r="A340" s="2">
        <v>1283518147</v>
      </c>
      <c r="B340" s="2">
        <v>3</v>
      </c>
      <c r="C340" s="68">
        <v>44587</v>
      </c>
      <c r="D340" s="2">
        <v>32</v>
      </c>
      <c r="E340" s="4">
        <v>997</v>
      </c>
      <c r="F340" s="5" t="str">
        <f>VLOOKUP(B340,cat!A:B,2,0)</f>
        <v>коньки</v>
      </c>
      <c r="G340" s="5">
        <f>IF(AND(F340='Задание 1.2'!$B$7,E340&lt;800),1,0)</f>
        <v>0</v>
      </c>
      <c r="H340" s="56">
        <f t="shared" si="5"/>
        <v>31904</v>
      </c>
      <c r="I340" s="5"/>
      <c r="J340" s="5"/>
      <c r="K340" s="5"/>
      <c r="L340" s="5"/>
      <c r="M340" s="5"/>
      <c r="N340" s="5"/>
      <c r="O340" s="5"/>
      <c r="P340" s="5"/>
      <c r="Q340" s="5"/>
    </row>
    <row r="341" spans="1:17" ht="15.75" customHeight="1" x14ac:dyDescent="0.2">
      <c r="A341" s="2">
        <v>1283518147</v>
      </c>
      <c r="B341" s="2">
        <v>3</v>
      </c>
      <c r="C341" s="68">
        <v>44588</v>
      </c>
      <c r="D341" s="2">
        <v>34</v>
      </c>
      <c r="E341" s="4">
        <v>997</v>
      </c>
      <c r="F341" s="5" t="str">
        <f>VLOOKUP(B341,cat!A:B,2,0)</f>
        <v>коньки</v>
      </c>
      <c r="G341" s="5">
        <f>IF(AND(F341='Задание 1.2'!$B$7,E341&lt;800),1,0)</f>
        <v>0</v>
      </c>
      <c r="H341" s="56">
        <f t="shared" si="5"/>
        <v>33898</v>
      </c>
      <c r="I341" s="5"/>
      <c r="J341" s="5"/>
      <c r="K341" s="5"/>
      <c r="L341" s="5"/>
      <c r="M341" s="5"/>
      <c r="N341" s="5"/>
      <c r="O341" s="5"/>
      <c r="P341" s="5"/>
      <c r="Q341" s="5"/>
    </row>
    <row r="342" spans="1:17" ht="15.75" customHeight="1" x14ac:dyDescent="0.2">
      <c r="A342" s="2">
        <v>1283518147</v>
      </c>
      <c r="B342" s="2">
        <v>3</v>
      </c>
      <c r="C342" s="68">
        <v>44589</v>
      </c>
      <c r="D342" s="2">
        <v>43</v>
      </c>
      <c r="E342" s="4">
        <v>997</v>
      </c>
      <c r="F342" s="5" t="str">
        <f>VLOOKUP(B342,cat!A:B,2,0)</f>
        <v>коньки</v>
      </c>
      <c r="G342" s="5">
        <f>IF(AND(F342='Задание 1.2'!$B$7,E342&lt;800),1,0)</f>
        <v>0</v>
      </c>
      <c r="H342" s="56">
        <f t="shared" si="5"/>
        <v>42871</v>
      </c>
      <c r="I342" s="5"/>
      <c r="J342" s="5"/>
      <c r="K342" s="5"/>
      <c r="L342" s="5"/>
      <c r="M342" s="5"/>
      <c r="N342" s="5"/>
      <c r="O342" s="5"/>
      <c r="P342" s="5"/>
      <c r="Q342" s="5"/>
    </row>
    <row r="343" spans="1:17" ht="15.75" customHeight="1" x14ac:dyDescent="0.2">
      <c r="A343" s="2">
        <v>1283518147</v>
      </c>
      <c r="B343" s="2">
        <v>3</v>
      </c>
      <c r="C343" s="68">
        <v>44585</v>
      </c>
      <c r="D343" s="2">
        <v>60</v>
      </c>
      <c r="E343" s="4">
        <v>997</v>
      </c>
      <c r="F343" s="5" t="str">
        <f>VLOOKUP(B343,cat!A:B,2,0)</f>
        <v>коньки</v>
      </c>
      <c r="G343" s="5">
        <f>IF(AND(F343='Задание 1.2'!$B$7,E343&lt;800),1,0)</f>
        <v>0</v>
      </c>
      <c r="H343" s="56">
        <f t="shared" si="5"/>
        <v>59820</v>
      </c>
      <c r="I343" s="5"/>
      <c r="J343" s="5"/>
      <c r="K343" s="5"/>
      <c r="L343" s="5"/>
      <c r="M343" s="5"/>
      <c r="N343" s="5"/>
      <c r="O343" s="5"/>
      <c r="P343" s="5"/>
      <c r="Q343" s="5"/>
    </row>
    <row r="344" spans="1:17" ht="15.75" customHeight="1" x14ac:dyDescent="0.2">
      <c r="A344" s="2">
        <v>1283518147</v>
      </c>
      <c r="B344" s="2">
        <v>3</v>
      </c>
      <c r="C344" s="68">
        <v>44584</v>
      </c>
      <c r="D344" s="2">
        <v>64</v>
      </c>
      <c r="E344" s="4">
        <v>997</v>
      </c>
      <c r="F344" s="5" t="str">
        <f>VLOOKUP(B344,cat!A:B,2,0)</f>
        <v>коньки</v>
      </c>
      <c r="G344" s="5">
        <f>IF(AND(F344='Задание 1.2'!$B$7,E344&lt;800),1,0)</f>
        <v>0</v>
      </c>
      <c r="H344" s="56">
        <f t="shared" si="5"/>
        <v>63808</v>
      </c>
      <c r="I344" s="5"/>
      <c r="J344" s="5"/>
      <c r="K344" s="5"/>
      <c r="L344" s="5"/>
      <c r="M344" s="5"/>
      <c r="N344" s="5"/>
      <c r="O344" s="5"/>
      <c r="P344" s="5"/>
      <c r="Q344" s="5"/>
    </row>
    <row r="345" spans="1:17" ht="15.75" customHeight="1" x14ac:dyDescent="0.2">
      <c r="A345" s="2">
        <v>1283518147</v>
      </c>
      <c r="B345" s="2">
        <v>3</v>
      </c>
      <c r="C345" s="68">
        <v>44586</v>
      </c>
      <c r="D345" s="2">
        <v>64</v>
      </c>
      <c r="E345" s="4">
        <v>997</v>
      </c>
      <c r="F345" s="5" t="str">
        <f>VLOOKUP(B345,cat!A:B,2,0)</f>
        <v>коньки</v>
      </c>
      <c r="G345" s="5">
        <f>IF(AND(F345='Задание 1.2'!$B$7,E345&lt;800),1,0)</f>
        <v>0</v>
      </c>
      <c r="H345" s="56">
        <f t="shared" si="5"/>
        <v>63808</v>
      </c>
      <c r="I345" s="5"/>
      <c r="J345" s="5"/>
      <c r="K345" s="5"/>
      <c r="L345" s="5"/>
      <c r="M345" s="5"/>
      <c r="N345" s="5"/>
      <c r="O345" s="5"/>
      <c r="P345" s="5"/>
      <c r="Q345" s="5"/>
    </row>
    <row r="346" spans="1:17" ht="15.75" customHeight="1" x14ac:dyDescent="0.2">
      <c r="A346" s="2">
        <v>1283518147</v>
      </c>
      <c r="B346" s="2">
        <v>3</v>
      </c>
      <c r="C346" s="68">
        <v>44583</v>
      </c>
      <c r="D346" s="2">
        <v>70</v>
      </c>
      <c r="E346" s="4">
        <v>997</v>
      </c>
      <c r="F346" s="5" t="str">
        <f>VLOOKUP(B346,cat!A:B,2,0)</f>
        <v>коньки</v>
      </c>
      <c r="G346" s="5">
        <f>IF(AND(F346='Задание 1.2'!$B$7,E346&lt;800),1,0)</f>
        <v>0</v>
      </c>
      <c r="H346" s="56">
        <f t="shared" si="5"/>
        <v>69790</v>
      </c>
      <c r="I346" s="5"/>
      <c r="J346" s="5"/>
      <c r="K346" s="5"/>
      <c r="L346" s="5"/>
      <c r="M346" s="5"/>
      <c r="N346" s="5"/>
      <c r="O346" s="5"/>
      <c r="P346" s="5"/>
      <c r="Q346" s="5"/>
    </row>
    <row r="347" spans="1:17" ht="15.75" customHeight="1" x14ac:dyDescent="0.2">
      <c r="A347" s="2">
        <v>1283518147</v>
      </c>
      <c r="B347" s="2">
        <v>3</v>
      </c>
      <c r="C347" s="68">
        <v>44582</v>
      </c>
      <c r="D347" s="2">
        <v>81</v>
      </c>
      <c r="E347" s="4">
        <v>997</v>
      </c>
      <c r="F347" s="5" t="str">
        <f>VLOOKUP(B347,cat!A:B,2,0)</f>
        <v>коньки</v>
      </c>
      <c r="G347" s="5">
        <f>IF(AND(F347='Задание 1.2'!$B$7,E347&lt;800),1,0)</f>
        <v>0</v>
      </c>
      <c r="H347" s="56">
        <f t="shared" si="5"/>
        <v>80757</v>
      </c>
      <c r="I347" s="5"/>
      <c r="J347" s="5"/>
      <c r="K347" s="5"/>
      <c r="L347" s="5"/>
      <c r="M347" s="5"/>
      <c r="N347" s="5"/>
      <c r="O347" s="5"/>
      <c r="P347" s="5"/>
      <c r="Q347" s="5"/>
    </row>
    <row r="348" spans="1:17" ht="15.75" customHeight="1" x14ac:dyDescent="0.2">
      <c r="A348" s="2">
        <v>1283518147</v>
      </c>
      <c r="B348" s="2">
        <v>3</v>
      </c>
      <c r="C348" s="68">
        <v>44592</v>
      </c>
      <c r="D348" s="2">
        <v>113</v>
      </c>
      <c r="E348" s="4">
        <v>997</v>
      </c>
      <c r="F348" s="5" t="str">
        <f>VLOOKUP(B348,cat!A:B,2,0)</f>
        <v>коньки</v>
      </c>
      <c r="G348" s="5">
        <f>IF(AND(F348='Задание 1.2'!$B$7,E348&lt;800),1,0)</f>
        <v>0</v>
      </c>
      <c r="H348" s="56">
        <f t="shared" si="5"/>
        <v>112661</v>
      </c>
      <c r="I348" s="5"/>
      <c r="J348" s="5"/>
      <c r="K348" s="5"/>
      <c r="L348" s="5"/>
      <c r="M348" s="5"/>
      <c r="N348" s="5"/>
      <c r="O348" s="5"/>
      <c r="P348" s="5"/>
      <c r="Q348" s="5"/>
    </row>
    <row r="349" spans="1:17" ht="15.75" customHeight="1" x14ac:dyDescent="0.2">
      <c r="A349" s="2">
        <v>1283518147</v>
      </c>
      <c r="B349" s="2">
        <v>3</v>
      </c>
      <c r="C349" s="68">
        <v>44591</v>
      </c>
      <c r="D349" s="2">
        <v>136</v>
      </c>
      <c r="E349" s="4">
        <v>997</v>
      </c>
      <c r="F349" s="5" t="str">
        <f>VLOOKUP(B349,cat!A:B,2,0)</f>
        <v>коньки</v>
      </c>
      <c r="G349" s="5">
        <f>IF(AND(F349='Задание 1.2'!$B$7,E349&lt;800),1,0)</f>
        <v>0</v>
      </c>
      <c r="H349" s="56">
        <f t="shared" si="5"/>
        <v>135592</v>
      </c>
      <c r="I349" s="5"/>
      <c r="J349" s="5"/>
      <c r="K349" s="5"/>
      <c r="L349" s="5"/>
      <c r="M349" s="5"/>
      <c r="N349" s="5"/>
      <c r="O349" s="5"/>
      <c r="P349" s="5"/>
      <c r="Q349" s="5"/>
    </row>
    <row r="350" spans="1:17" ht="15.75" customHeight="1" x14ac:dyDescent="0.2">
      <c r="A350" s="2">
        <v>1283518147</v>
      </c>
      <c r="B350" s="2">
        <v>3</v>
      </c>
      <c r="C350" s="68">
        <v>44593</v>
      </c>
      <c r="D350" s="2">
        <v>144</v>
      </c>
      <c r="E350" s="4">
        <v>997</v>
      </c>
      <c r="F350" s="5" t="str">
        <f>VLOOKUP(B350,cat!A:B,2,0)</f>
        <v>коньки</v>
      </c>
      <c r="G350" s="5">
        <f>IF(AND(F350='Задание 1.2'!$B$7,E350&lt;800),1,0)</f>
        <v>0</v>
      </c>
      <c r="H350" s="56">
        <f t="shared" si="5"/>
        <v>143568</v>
      </c>
      <c r="I350" s="5"/>
      <c r="J350" s="5"/>
      <c r="K350" s="5"/>
      <c r="L350" s="5"/>
      <c r="M350" s="5"/>
      <c r="N350" s="5"/>
      <c r="O350" s="5"/>
      <c r="P350" s="5"/>
      <c r="Q350" s="5"/>
    </row>
    <row r="351" spans="1:17" ht="15.75" customHeight="1" x14ac:dyDescent="0.2">
      <c r="A351" s="2">
        <v>1283518147</v>
      </c>
      <c r="B351" s="2">
        <v>3</v>
      </c>
      <c r="C351" s="68">
        <v>44590</v>
      </c>
      <c r="D351" s="2">
        <v>164</v>
      </c>
      <c r="E351" s="4">
        <v>997</v>
      </c>
      <c r="F351" s="5" t="str">
        <f>VLOOKUP(B351,cat!A:B,2,0)</f>
        <v>коньки</v>
      </c>
      <c r="G351" s="5">
        <f>IF(AND(F351='Задание 1.2'!$B$7,E351&lt;800),1,0)</f>
        <v>0</v>
      </c>
      <c r="H351" s="56">
        <f t="shared" si="5"/>
        <v>163508</v>
      </c>
      <c r="I351" s="5"/>
      <c r="J351" s="5"/>
      <c r="K351" s="5"/>
      <c r="L351" s="5"/>
      <c r="M351" s="5"/>
      <c r="N351" s="5"/>
      <c r="O351" s="5"/>
      <c r="P351" s="5"/>
      <c r="Q351" s="5"/>
    </row>
    <row r="352" spans="1:17" ht="15.75" customHeight="1" x14ac:dyDescent="0.2">
      <c r="A352" s="2">
        <v>1283518147</v>
      </c>
      <c r="B352" s="2">
        <v>3</v>
      </c>
      <c r="C352" s="68">
        <v>44581</v>
      </c>
      <c r="D352" s="2">
        <v>167</v>
      </c>
      <c r="E352" s="4">
        <v>997</v>
      </c>
      <c r="F352" s="5" t="str">
        <f>VLOOKUP(B352,cat!A:B,2,0)</f>
        <v>коньки</v>
      </c>
      <c r="G352" s="5">
        <f>IF(AND(F352='Задание 1.2'!$B$7,E352&lt;800),1,0)</f>
        <v>0</v>
      </c>
      <c r="H352" s="56">
        <f t="shared" si="5"/>
        <v>166499</v>
      </c>
      <c r="I352" s="5"/>
      <c r="J352" s="5"/>
      <c r="K352" s="5"/>
      <c r="L352" s="5"/>
      <c r="M352" s="5"/>
      <c r="N352" s="5"/>
      <c r="O352" s="5"/>
      <c r="P352" s="5"/>
      <c r="Q352" s="5"/>
    </row>
    <row r="353" spans="1:17" ht="15.75" customHeight="1" x14ac:dyDescent="0.2">
      <c r="A353" s="2">
        <v>1283518147</v>
      </c>
      <c r="B353" s="2">
        <v>3</v>
      </c>
      <c r="C353" s="68">
        <v>44579</v>
      </c>
      <c r="D353" s="2">
        <v>174</v>
      </c>
      <c r="E353" s="4">
        <v>997</v>
      </c>
      <c r="F353" s="5" t="str">
        <f>VLOOKUP(B353,cat!A:B,2,0)</f>
        <v>коньки</v>
      </c>
      <c r="G353" s="5">
        <f>IF(AND(F353='Задание 1.2'!$B$7,E353&lt;800),1,0)</f>
        <v>0</v>
      </c>
      <c r="H353" s="56">
        <f t="shared" si="5"/>
        <v>173478</v>
      </c>
      <c r="I353" s="5"/>
      <c r="J353" s="5"/>
      <c r="K353" s="5"/>
      <c r="L353" s="5"/>
      <c r="M353" s="5"/>
      <c r="N353" s="5"/>
      <c r="O353" s="5"/>
      <c r="P353" s="5"/>
      <c r="Q353" s="5"/>
    </row>
    <row r="354" spans="1:17" ht="15.75" customHeight="1" x14ac:dyDescent="0.2">
      <c r="A354" s="2">
        <v>1283518147</v>
      </c>
      <c r="B354" s="2">
        <v>3</v>
      </c>
      <c r="C354" s="68">
        <v>44580</v>
      </c>
      <c r="D354" s="2">
        <v>174</v>
      </c>
      <c r="E354" s="4">
        <v>997</v>
      </c>
      <c r="F354" s="5" t="str">
        <f>VLOOKUP(B354,cat!A:B,2,0)</f>
        <v>коньки</v>
      </c>
      <c r="G354" s="5">
        <f>IF(AND(F354='Задание 1.2'!$B$7,E354&lt;800),1,0)</f>
        <v>0</v>
      </c>
      <c r="H354" s="56">
        <f t="shared" si="5"/>
        <v>173478</v>
      </c>
      <c r="I354" s="5"/>
      <c r="J354" s="5"/>
      <c r="K354" s="5"/>
      <c r="L354" s="5"/>
      <c r="M354" s="5"/>
      <c r="N354" s="5"/>
      <c r="O354" s="5"/>
      <c r="P354" s="5"/>
      <c r="Q354" s="5"/>
    </row>
    <row r="355" spans="1:17" ht="15.75" customHeight="1" x14ac:dyDescent="0.2">
      <c r="A355" s="2">
        <v>1283518147</v>
      </c>
      <c r="B355" s="2">
        <v>3</v>
      </c>
      <c r="C355" s="68">
        <v>44573</v>
      </c>
      <c r="D355" s="2">
        <v>8</v>
      </c>
      <c r="E355" s="4">
        <v>990</v>
      </c>
      <c r="F355" s="5" t="str">
        <f>VLOOKUP(B355,cat!A:B,2,0)</f>
        <v>коньки</v>
      </c>
      <c r="G355" s="5">
        <f>IF(AND(F355='Задание 1.2'!$B$7,E355&lt;800),1,0)</f>
        <v>0</v>
      </c>
      <c r="H355" s="56">
        <f t="shared" si="5"/>
        <v>7920</v>
      </c>
      <c r="I355" s="5"/>
      <c r="J355" s="5"/>
      <c r="K355" s="5"/>
      <c r="L355" s="5"/>
      <c r="M355" s="5"/>
      <c r="N355" s="5"/>
      <c r="O355" s="5"/>
      <c r="P355" s="5"/>
      <c r="Q355" s="5"/>
    </row>
    <row r="356" spans="1:17" ht="15.75" customHeight="1" x14ac:dyDescent="0.2">
      <c r="A356" s="2">
        <v>1283518147</v>
      </c>
      <c r="B356" s="2">
        <v>3</v>
      </c>
      <c r="C356" s="68">
        <v>44574</v>
      </c>
      <c r="D356" s="2">
        <v>11</v>
      </c>
      <c r="E356" s="4">
        <v>990</v>
      </c>
      <c r="F356" s="5" t="str">
        <f>VLOOKUP(B356,cat!A:B,2,0)</f>
        <v>коньки</v>
      </c>
      <c r="G356" s="5">
        <f>IF(AND(F356='Задание 1.2'!$B$7,E356&lt;800),1,0)</f>
        <v>0</v>
      </c>
      <c r="H356" s="56">
        <f t="shared" si="5"/>
        <v>10890</v>
      </c>
      <c r="I356" s="5"/>
      <c r="J356" s="5"/>
      <c r="K356" s="5"/>
      <c r="L356" s="5"/>
      <c r="M356" s="5"/>
      <c r="N356" s="5"/>
      <c r="O356" s="5"/>
      <c r="P356" s="5"/>
      <c r="Q356" s="5"/>
    </row>
    <row r="357" spans="1:17" ht="15.75" customHeight="1" x14ac:dyDescent="0.2">
      <c r="A357" s="2">
        <v>1283518147</v>
      </c>
      <c r="B357" s="2">
        <v>3</v>
      </c>
      <c r="C357" s="68">
        <v>44572</v>
      </c>
      <c r="D357" s="2">
        <v>13</v>
      </c>
      <c r="E357" s="4">
        <v>990</v>
      </c>
      <c r="F357" s="5" t="str">
        <f>VLOOKUP(B357,cat!A:B,2,0)</f>
        <v>коньки</v>
      </c>
      <c r="G357" s="5">
        <f>IF(AND(F357='Задание 1.2'!$B$7,E357&lt;800),1,0)</f>
        <v>0</v>
      </c>
      <c r="H357" s="56">
        <f t="shared" si="5"/>
        <v>12870</v>
      </c>
      <c r="I357" s="5"/>
      <c r="J357" s="5"/>
      <c r="K357" s="5"/>
      <c r="L357" s="5"/>
      <c r="M357" s="5"/>
      <c r="N357" s="5"/>
      <c r="O357" s="5"/>
      <c r="P357" s="5"/>
      <c r="Q357" s="5"/>
    </row>
    <row r="358" spans="1:17" ht="15.75" customHeight="1" x14ac:dyDescent="0.2">
      <c r="A358" s="2">
        <v>1283518147</v>
      </c>
      <c r="B358" s="2">
        <v>3</v>
      </c>
      <c r="C358" s="68">
        <v>44578</v>
      </c>
      <c r="D358" s="2">
        <v>15</v>
      </c>
      <c r="E358" s="4">
        <v>990</v>
      </c>
      <c r="F358" s="5" t="str">
        <f>VLOOKUP(B358,cat!A:B,2,0)</f>
        <v>коньки</v>
      </c>
      <c r="G358" s="5">
        <f>IF(AND(F358='Задание 1.2'!$B$7,E358&lt;800),1,0)</f>
        <v>0</v>
      </c>
      <c r="H358" s="56">
        <f t="shared" si="5"/>
        <v>14850</v>
      </c>
      <c r="I358" s="5"/>
      <c r="J358" s="5"/>
      <c r="K358" s="5"/>
      <c r="L358" s="5"/>
      <c r="M358" s="5"/>
      <c r="N358" s="5"/>
      <c r="O358" s="5"/>
      <c r="P358" s="5"/>
      <c r="Q358" s="5"/>
    </row>
    <row r="359" spans="1:17" ht="15.75" customHeight="1" x14ac:dyDescent="0.2">
      <c r="A359" s="2">
        <v>1283518147</v>
      </c>
      <c r="B359" s="2">
        <v>3</v>
      </c>
      <c r="C359" s="68">
        <v>44577</v>
      </c>
      <c r="D359" s="2">
        <v>43</v>
      </c>
      <c r="E359" s="4">
        <v>990</v>
      </c>
      <c r="F359" s="5" t="str">
        <f>VLOOKUP(B359,cat!A:B,2,0)</f>
        <v>коньки</v>
      </c>
      <c r="G359" s="5">
        <f>IF(AND(F359='Задание 1.2'!$B$7,E359&lt;800),1,0)</f>
        <v>0</v>
      </c>
      <c r="H359" s="56">
        <f t="shared" si="5"/>
        <v>42570</v>
      </c>
      <c r="I359" s="5"/>
      <c r="J359" s="5"/>
      <c r="K359" s="5"/>
      <c r="L359" s="5"/>
      <c r="M359" s="5"/>
      <c r="N359" s="5"/>
      <c r="O359" s="5"/>
      <c r="P359" s="5"/>
      <c r="Q359" s="5"/>
    </row>
    <row r="360" spans="1:17" ht="15.75" customHeight="1" x14ac:dyDescent="0.2">
      <c r="A360" s="2">
        <v>1283518147</v>
      </c>
      <c r="B360" s="2">
        <v>3</v>
      </c>
      <c r="C360" s="68">
        <v>44575</v>
      </c>
      <c r="D360" s="2">
        <v>144</v>
      </c>
      <c r="E360" s="4">
        <v>990</v>
      </c>
      <c r="F360" s="5" t="str">
        <f>VLOOKUP(B360,cat!A:B,2,0)</f>
        <v>коньки</v>
      </c>
      <c r="G360" s="5">
        <f>IF(AND(F360='Задание 1.2'!$B$7,E360&lt;800),1,0)</f>
        <v>0</v>
      </c>
      <c r="H360" s="56">
        <f t="shared" si="5"/>
        <v>142560</v>
      </c>
      <c r="I360" s="5"/>
      <c r="J360" s="5"/>
      <c r="K360" s="5"/>
      <c r="L360" s="5"/>
      <c r="M360" s="5"/>
      <c r="N360" s="5"/>
      <c r="O360" s="5"/>
      <c r="P360" s="5"/>
      <c r="Q360" s="5"/>
    </row>
    <row r="361" spans="1:17" ht="15.75" customHeight="1" x14ac:dyDescent="0.2">
      <c r="A361" s="2">
        <v>1283518147</v>
      </c>
      <c r="B361" s="2">
        <v>3</v>
      </c>
      <c r="C361" s="68">
        <v>44576</v>
      </c>
      <c r="D361" s="2">
        <v>145</v>
      </c>
      <c r="E361" s="4">
        <v>990</v>
      </c>
      <c r="F361" s="5" t="str">
        <f>VLOOKUP(B361,cat!A:B,2,0)</f>
        <v>коньки</v>
      </c>
      <c r="G361" s="5">
        <f>IF(AND(F361='Задание 1.2'!$B$7,E361&lt;800),1,0)</f>
        <v>0</v>
      </c>
      <c r="H361" s="56">
        <f t="shared" si="5"/>
        <v>143550</v>
      </c>
      <c r="I361" s="5"/>
      <c r="J361" s="5"/>
      <c r="K361" s="5"/>
      <c r="L361" s="5"/>
      <c r="M361" s="5"/>
      <c r="N361" s="5"/>
      <c r="O361" s="5"/>
      <c r="P361" s="5"/>
      <c r="Q361" s="5"/>
    </row>
    <row r="362" spans="1:17" ht="15.75" customHeight="1" x14ac:dyDescent="0.2">
      <c r="A362" s="2">
        <v>4184431561</v>
      </c>
      <c r="B362" s="2">
        <v>2</v>
      </c>
      <c r="C362" s="68">
        <v>44572</v>
      </c>
      <c r="D362" s="2">
        <v>14</v>
      </c>
      <c r="E362" s="4">
        <v>799</v>
      </c>
      <c r="F362" s="5" t="str">
        <f>VLOOKUP(B362,cat!A:B,2,0)</f>
        <v>лыжи</v>
      </c>
      <c r="G362" s="5">
        <f>IF(AND(F362='Задание 1.2'!$B$7,E362&lt;800),1,0)</f>
        <v>0</v>
      </c>
      <c r="H362" s="56">
        <f t="shared" si="5"/>
        <v>11186</v>
      </c>
      <c r="I362" s="5"/>
      <c r="J362" s="5"/>
      <c r="K362" s="5"/>
      <c r="L362" s="5"/>
      <c r="M362" s="5"/>
      <c r="N362" s="5"/>
      <c r="O362" s="5"/>
      <c r="P362" s="5"/>
      <c r="Q362" s="5"/>
    </row>
    <row r="363" spans="1:17" ht="15.75" customHeight="1" x14ac:dyDescent="0.2">
      <c r="A363" s="2">
        <v>4184431561</v>
      </c>
      <c r="B363" s="2">
        <v>2</v>
      </c>
      <c r="C363" s="68">
        <v>44585</v>
      </c>
      <c r="D363" s="2">
        <v>15</v>
      </c>
      <c r="E363" s="4">
        <v>799</v>
      </c>
      <c r="F363" s="5" t="str">
        <f>VLOOKUP(B363,cat!A:B,2,0)</f>
        <v>лыжи</v>
      </c>
      <c r="G363" s="5">
        <f>IF(AND(F363='Задание 1.2'!$B$7,E363&lt;800),1,0)</f>
        <v>0</v>
      </c>
      <c r="H363" s="56">
        <f t="shared" si="5"/>
        <v>11985</v>
      </c>
      <c r="I363" s="5"/>
      <c r="J363" s="5"/>
      <c r="K363" s="5"/>
      <c r="L363" s="5"/>
      <c r="M363" s="5"/>
      <c r="N363" s="5"/>
      <c r="O363" s="5"/>
      <c r="P363" s="5"/>
      <c r="Q363" s="5"/>
    </row>
    <row r="364" spans="1:17" ht="15.75" customHeight="1" x14ac:dyDescent="0.2">
      <c r="A364" s="2">
        <v>4184431561</v>
      </c>
      <c r="B364" s="2">
        <v>2</v>
      </c>
      <c r="C364" s="68">
        <v>44593</v>
      </c>
      <c r="D364" s="2">
        <v>16</v>
      </c>
      <c r="E364" s="4">
        <v>799</v>
      </c>
      <c r="F364" s="5" t="str">
        <f>VLOOKUP(B364,cat!A:B,2,0)</f>
        <v>лыжи</v>
      </c>
      <c r="G364" s="5">
        <f>IF(AND(F364='Задание 1.2'!$B$7,E364&lt;800),1,0)</f>
        <v>0</v>
      </c>
      <c r="H364" s="56">
        <f t="shared" si="5"/>
        <v>12784</v>
      </c>
      <c r="I364" s="5"/>
      <c r="J364" s="5"/>
      <c r="K364" s="5"/>
      <c r="L364" s="5"/>
      <c r="M364" s="5"/>
      <c r="N364" s="5"/>
      <c r="O364" s="5"/>
      <c r="P364" s="5"/>
      <c r="Q364" s="5"/>
    </row>
    <row r="365" spans="1:17" ht="15.75" customHeight="1" x14ac:dyDescent="0.2">
      <c r="A365" s="2">
        <v>4184431561</v>
      </c>
      <c r="B365" s="2">
        <v>2</v>
      </c>
      <c r="C365" s="68">
        <v>44586</v>
      </c>
      <c r="D365" s="2">
        <v>17</v>
      </c>
      <c r="E365" s="4">
        <v>799</v>
      </c>
      <c r="F365" s="5" t="str">
        <f>VLOOKUP(B365,cat!A:B,2,0)</f>
        <v>лыжи</v>
      </c>
      <c r="G365" s="5">
        <f>IF(AND(F365='Задание 1.2'!$B$7,E365&lt;800),1,0)</f>
        <v>0</v>
      </c>
      <c r="H365" s="56">
        <f t="shared" si="5"/>
        <v>13583</v>
      </c>
      <c r="I365" s="5"/>
      <c r="J365" s="5"/>
      <c r="K365" s="5"/>
      <c r="L365" s="5"/>
      <c r="M365" s="5"/>
      <c r="N365" s="5"/>
      <c r="O365" s="5"/>
      <c r="P365" s="5"/>
      <c r="Q365" s="5"/>
    </row>
    <row r="366" spans="1:17" ht="15.75" customHeight="1" x14ac:dyDescent="0.2">
      <c r="A366" s="2">
        <v>4184431561</v>
      </c>
      <c r="B366" s="2">
        <v>2</v>
      </c>
      <c r="C366" s="68">
        <v>44573</v>
      </c>
      <c r="D366" s="2">
        <v>20</v>
      </c>
      <c r="E366" s="4">
        <v>799</v>
      </c>
      <c r="F366" s="5" t="str">
        <f>VLOOKUP(B366,cat!A:B,2,0)</f>
        <v>лыжи</v>
      </c>
      <c r="G366" s="5">
        <f>IF(AND(F366='Задание 1.2'!$B$7,E366&lt;800),1,0)</f>
        <v>0</v>
      </c>
      <c r="H366" s="56">
        <f t="shared" si="5"/>
        <v>15980</v>
      </c>
      <c r="I366" s="5"/>
      <c r="J366" s="5"/>
      <c r="K366" s="5"/>
      <c r="L366" s="5"/>
      <c r="M366" s="5"/>
      <c r="N366" s="5"/>
      <c r="O366" s="5"/>
      <c r="P366" s="5"/>
      <c r="Q366" s="5"/>
    </row>
    <row r="367" spans="1:17" ht="15.75" customHeight="1" x14ac:dyDescent="0.2">
      <c r="A367" s="2">
        <v>4184431561</v>
      </c>
      <c r="B367" s="2">
        <v>2</v>
      </c>
      <c r="C367" s="68">
        <v>44579</v>
      </c>
      <c r="D367" s="2">
        <v>23</v>
      </c>
      <c r="E367" s="4">
        <v>799</v>
      </c>
      <c r="F367" s="5" t="str">
        <f>VLOOKUP(B367,cat!A:B,2,0)</f>
        <v>лыжи</v>
      </c>
      <c r="G367" s="5">
        <f>IF(AND(F367='Задание 1.2'!$B$7,E367&lt;800),1,0)</f>
        <v>0</v>
      </c>
      <c r="H367" s="56">
        <f t="shared" si="5"/>
        <v>18377</v>
      </c>
      <c r="I367" s="5"/>
      <c r="J367" s="5"/>
      <c r="K367" s="5"/>
      <c r="L367" s="5"/>
      <c r="M367" s="5"/>
      <c r="N367" s="5"/>
      <c r="O367" s="5"/>
      <c r="P367" s="5"/>
      <c r="Q367" s="5"/>
    </row>
    <row r="368" spans="1:17" ht="15.75" customHeight="1" x14ac:dyDescent="0.2">
      <c r="A368" s="2">
        <v>4184431561</v>
      </c>
      <c r="B368" s="2">
        <v>2</v>
      </c>
      <c r="C368" s="68">
        <v>44574</v>
      </c>
      <c r="D368" s="2">
        <v>24</v>
      </c>
      <c r="E368" s="4">
        <v>799</v>
      </c>
      <c r="F368" s="5" t="str">
        <f>VLOOKUP(B368,cat!A:B,2,0)</f>
        <v>лыжи</v>
      </c>
      <c r="G368" s="5">
        <f>IF(AND(F368='Задание 1.2'!$B$7,E368&lt;800),1,0)</f>
        <v>0</v>
      </c>
      <c r="H368" s="56">
        <f t="shared" si="5"/>
        <v>19176</v>
      </c>
      <c r="I368" s="5"/>
      <c r="J368" s="5"/>
      <c r="K368" s="5"/>
      <c r="L368" s="5"/>
      <c r="M368" s="5"/>
      <c r="N368" s="5"/>
      <c r="O368" s="5"/>
      <c r="P368" s="5"/>
      <c r="Q368" s="5"/>
    </row>
    <row r="369" spans="1:17" ht="15.75" customHeight="1" x14ac:dyDescent="0.2">
      <c r="A369" s="2">
        <v>4184431561</v>
      </c>
      <c r="B369" s="2">
        <v>2</v>
      </c>
      <c r="C369" s="68">
        <v>44576</v>
      </c>
      <c r="D369" s="2">
        <v>24</v>
      </c>
      <c r="E369" s="4">
        <v>799</v>
      </c>
      <c r="F369" s="5" t="str">
        <f>VLOOKUP(B369,cat!A:B,2,0)</f>
        <v>лыжи</v>
      </c>
      <c r="G369" s="5">
        <f>IF(AND(F369='Задание 1.2'!$B$7,E369&lt;800),1,0)</f>
        <v>0</v>
      </c>
      <c r="H369" s="56">
        <f t="shared" si="5"/>
        <v>19176</v>
      </c>
      <c r="I369" s="5"/>
      <c r="J369" s="5"/>
      <c r="K369" s="5"/>
      <c r="L369" s="5"/>
      <c r="M369" s="5"/>
      <c r="N369" s="5"/>
      <c r="O369" s="5"/>
      <c r="P369" s="5"/>
      <c r="Q369" s="5"/>
    </row>
    <row r="370" spans="1:17" ht="15.75" customHeight="1" x14ac:dyDescent="0.2">
      <c r="A370" s="2">
        <v>4184431561</v>
      </c>
      <c r="B370" s="2">
        <v>2</v>
      </c>
      <c r="C370" s="68">
        <v>44578</v>
      </c>
      <c r="D370" s="2">
        <v>25</v>
      </c>
      <c r="E370" s="4">
        <v>799</v>
      </c>
      <c r="F370" s="5" t="str">
        <f>VLOOKUP(B370,cat!A:B,2,0)</f>
        <v>лыжи</v>
      </c>
      <c r="G370" s="5">
        <f>IF(AND(F370='Задание 1.2'!$B$7,E370&lt;800),1,0)</f>
        <v>0</v>
      </c>
      <c r="H370" s="56">
        <f t="shared" si="5"/>
        <v>19975</v>
      </c>
      <c r="I370" s="5"/>
      <c r="J370" s="5"/>
      <c r="K370" s="5"/>
      <c r="L370" s="5"/>
      <c r="M370" s="5"/>
      <c r="N370" s="5"/>
      <c r="O370" s="5"/>
      <c r="P370" s="5"/>
      <c r="Q370" s="5"/>
    </row>
    <row r="371" spans="1:17" ht="15.75" customHeight="1" x14ac:dyDescent="0.2">
      <c r="A371" s="2">
        <v>4184431561</v>
      </c>
      <c r="B371" s="2">
        <v>2</v>
      </c>
      <c r="C371" s="68">
        <v>44575</v>
      </c>
      <c r="D371" s="2">
        <v>26</v>
      </c>
      <c r="E371" s="4">
        <v>799</v>
      </c>
      <c r="F371" s="5" t="str">
        <f>VLOOKUP(B371,cat!A:B,2,0)</f>
        <v>лыжи</v>
      </c>
      <c r="G371" s="5">
        <f>IF(AND(F371='Задание 1.2'!$B$7,E371&lt;800),1,0)</f>
        <v>0</v>
      </c>
      <c r="H371" s="56">
        <f t="shared" si="5"/>
        <v>20774</v>
      </c>
      <c r="I371" s="5"/>
      <c r="J371" s="5"/>
      <c r="K371" s="5"/>
      <c r="L371" s="5"/>
      <c r="M371" s="5"/>
      <c r="N371" s="5"/>
      <c r="O371" s="5"/>
      <c r="P371" s="5"/>
      <c r="Q371" s="5"/>
    </row>
    <row r="372" spans="1:17" ht="15.75" customHeight="1" x14ac:dyDescent="0.2">
      <c r="A372" s="2">
        <v>4184431561</v>
      </c>
      <c r="B372" s="2">
        <v>2</v>
      </c>
      <c r="C372" s="68">
        <v>44577</v>
      </c>
      <c r="D372" s="2">
        <v>28</v>
      </c>
      <c r="E372" s="4">
        <v>799</v>
      </c>
      <c r="F372" s="5" t="str">
        <f>VLOOKUP(B372,cat!A:B,2,0)</f>
        <v>лыжи</v>
      </c>
      <c r="G372" s="5">
        <f>IF(AND(F372='Задание 1.2'!$B$7,E372&lt;800),1,0)</f>
        <v>0</v>
      </c>
      <c r="H372" s="56">
        <f t="shared" si="5"/>
        <v>22372</v>
      </c>
      <c r="I372" s="5"/>
      <c r="J372" s="5"/>
      <c r="K372" s="5"/>
      <c r="L372" s="5"/>
      <c r="M372" s="5"/>
      <c r="N372" s="5"/>
      <c r="O372" s="5"/>
      <c r="P372" s="5"/>
      <c r="Q372" s="5"/>
    </row>
    <row r="373" spans="1:17" ht="15.75" customHeight="1" x14ac:dyDescent="0.2">
      <c r="A373" s="2">
        <v>4184431561</v>
      </c>
      <c r="B373" s="2">
        <v>2</v>
      </c>
      <c r="C373" s="68">
        <v>44600</v>
      </c>
      <c r="D373" s="2">
        <v>29</v>
      </c>
      <c r="E373" s="4">
        <v>799</v>
      </c>
      <c r="F373" s="5" t="str">
        <f>VLOOKUP(B373,cat!A:B,2,0)</f>
        <v>лыжи</v>
      </c>
      <c r="G373" s="5">
        <f>IF(AND(F373='Задание 1.2'!$B$7,E373&lt;800),1,0)</f>
        <v>0</v>
      </c>
      <c r="H373" s="56">
        <f t="shared" si="5"/>
        <v>23171</v>
      </c>
      <c r="I373" s="5"/>
      <c r="J373" s="5"/>
      <c r="K373" s="5"/>
      <c r="L373" s="5"/>
      <c r="M373" s="5"/>
      <c r="N373" s="5"/>
      <c r="O373" s="5"/>
      <c r="P373" s="5"/>
      <c r="Q373" s="5"/>
    </row>
    <row r="374" spans="1:17" ht="15.75" customHeight="1" x14ac:dyDescent="0.2">
      <c r="A374" s="2">
        <v>4184431561</v>
      </c>
      <c r="B374" s="2">
        <v>2</v>
      </c>
      <c r="C374" s="68">
        <v>44599</v>
      </c>
      <c r="D374" s="2">
        <v>33</v>
      </c>
      <c r="E374" s="4">
        <v>799</v>
      </c>
      <c r="F374" s="5" t="str">
        <f>VLOOKUP(B374,cat!A:B,2,0)</f>
        <v>лыжи</v>
      </c>
      <c r="G374" s="5">
        <f>IF(AND(F374='Задание 1.2'!$B$7,E374&lt;800),1,0)</f>
        <v>0</v>
      </c>
      <c r="H374" s="56">
        <f t="shared" si="5"/>
        <v>26367</v>
      </c>
      <c r="I374" s="5"/>
      <c r="J374" s="5"/>
      <c r="K374" s="5"/>
      <c r="L374" s="5"/>
      <c r="M374" s="5"/>
      <c r="N374" s="5"/>
      <c r="O374" s="5"/>
      <c r="P374" s="5"/>
      <c r="Q374" s="5"/>
    </row>
    <row r="375" spans="1:17" ht="15.75" customHeight="1" x14ac:dyDescent="0.2">
      <c r="A375" s="2">
        <v>4184431561</v>
      </c>
      <c r="B375" s="2">
        <v>2</v>
      </c>
      <c r="C375" s="68">
        <v>44603</v>
      </c>
      <c r="D375" s="2">
        <v>36</v>
      </c>
      <c r="E375" s="4">
        <v>799</v>
      </c>
      <c r="F375" s="5" t="str">
        <f>VLOOKUP(B375,cat!A:B,2,0)</f>
        <v>лыжи</v>
      </c>
      <c r="G375" s="5">
        <f>IF(AND(F375='Задание 1.2'!$B$7,E375&lt;800),1,0)</f>
        <v>0</v>
      </c>
      <c r="H375" s="56">
        <f t="shared" si="5"/>
        <v>28764</v>
      </c>
      <c r="I375" s="5"/>
      <c r="J375" s="5"/>
      <c r="K375" s="5"/>
      <c r="L375" s="5"/>
      <c r="M375" s="5"/>
      <c r="N375" s="5"/>
      <c r="O375" s="5"/>
      <c r="P375" s="5"/>
      <c r="Q375" s="5"/>
    </row>
    <row r="376" spans="1:17" ht="15.75" customHeight="1" x14ac:dyDescent="0.2">
      <c r="A376" s="2">
        <v>4184431561</v>
      </c>
      <c r="B376" s="2">
        <v>2</v>
      </c>
      <c r="C376" s="68">
        <v>44597</v>
      </c>
      <c r="D376" s="2">
        <v>37</v>
      </c>
      <c r="E376" s="4">
        <v>799</v>
      </c>
      <c r="F376" s="5" t="str">
        <f>VLOOKUP(B376,cat!A:B,2,0)</f>
        <v>лыжи</v>
      </c>
      <c r="G376" s="5">
        <f>IF(AND(F376='Задание 1.2'!$B$7,E376&lt;800),1,0)</f>
        <v>0</v>
      </c>
      <c r="H376" s="56">
        <f t="shared" si="5"/>
        <v>29563</v>
      </c>
      <c r="I376" s="5"/>
      <c r="J376" s="5"/>
      <c r="K376" s="5"/>
      <c r="L376" s="5"/>
      <c r="M376" s="5"/>
      <c r="N376" s="5"/>
      <c r="O376" s="5"/>
      <c r="P376" s="5"/>
      <c r="Q376" s="5"/>
    </row>
    <row r="377" spans="1:17" ht="15.75" customHeight="1" x14ac:dyDescent="0.2">
      <c r="A377" s="2">
        <v>4184431561</v>
      </c>
      <c r="B377" s="2">
        <v>2</v>
      </c>
      <c r="C377" s="68">
        <v>44598</v>
      </c>
      <c r="D377" s="2">
        <v>37</v>
      </c>
      <c r="E377" s="4">
        <v>799</v>
      </c>
      <c r="F377" s="5" t="str">
        <f>VLOOKUP(B377,cat!A:B,2,0)</f>
        <v>лыжи</v>
      </c>
      <c r="G377" s="5">
        <f>IF(AND(F377='Задание 1.2'!$B$7,E377&lt;800),1,0)</f>
        <v>0</v>
      </c>
      <c r="H377" s="56">
        <f t="shared" si="5"/>
        <v>29563</v>
      </c>
      <c r="I377" s="5"/>
      <c r="J377" s="5"/>
      <c r="K377" s="5"/>
      <c r="L377" s="5"/>
      <c r="M377" s="5"/>
      <c r="N377" s="5"/>
      <c r="O377" s="5"/>
      <c r="P377" s="5"/>
      <c r="Q377" s="5"/>
    </row>
    <row r="378" spans="1:17" ht="15.75" customHeight="1" x14ac:dyDescent="0.2">
      <c r="A378" s="2">
        <v>4184431561</v>
      </c>
      <c r="B378" s="2">
        <v>2</v>
      </c>
      <c r="C378" s="68">
        <v>44605</v>
      </c>
      <c r="D378" s="2">
        <v>37</v>
      </c>
      <c r="E378" s="4">
        <v>799</v>
      </c>
      <c r="F378" s="5" t="str">
        <f>VLOOKUP(B378,cat!A:B,2,0)</f>
        <v>лыжи</v>
      </c>
      <c r="G378" s="5">
        <f>IF(AND(F378='Задание 1.2'!$B$7,E378&lt;800),1,0)</f>
        <v>0</v>
      </c>
      <c r="H378" s="56">
        <f t="shared" si="5"/>
        <v>29563</v>
      </c>
      <c r="I378" s="5"/>
      <c r="J378" s="5"/>
      <c r="K378" s="5"/>
      <c r="L378" s="5"/>
      <c r="M378" s="5"/>
      <c r="N378" s="5"/>
      <c r="O378" s="5"/>
      <c r="P378" s="5"/>
      <c r="Q378" s="5"/>
    </row>
    <row r="379" spans="1:17" ht="15.75" customHeight="1" x14ac:dyDescent="0.2">
      <c r="A379" s="2">
        <v>4184431561</v>
      </c>
      <c r="B379" s="2">
        <v>2</v>
      </c>
      <c r="C379" s="68">
        <v>44606</v>
      </c>
      <c r="D379" s="2">
        <v>37</v>
      </c>
      <c r="E379" s="4">
        <v>799</v>
      </c>
      <c r="F379" s="5" t="str">
        <f>VLOOKUP(B379,cat!A:B,2,0)</f>
        <v>лыжи</v>
      </c>
      <c r="G379" s="5">
        <f>IF(AND(F379='Задание 1.2'!$B$7,E379&lt;800),1,0)</f>
        <v>0</v>
      </c>
      <c r="H379" s="56">
        <f t="shared" si="5"/>
        <v>29563</v>
      </c>
      <c r="I379" s="5"/>
      <c r="J379" s="5"/>
      <c r="K379" s="5"/>
      <c r="L379" s="5"/>
      <c r="M379" s="5"/>
      <c r="N379" s="5"/>
      <c r="O379" s="5"/>
      <c r="P379" s="5"/>
      <c r="Q379" s="5"/>
    </row>
    <row r="380" spans="1:17" ht="15.75" customHeight="1" x14ac:dyDescent="0.2">
      <c r="A380" s="2">
        <v>4184431561</v>
      </c>
      <c r="B380" s="2">
        <v>2</v>
      </c>
      <c r="C380" s="68">
        <v>44602</v>
      </c>
      <c r="D380" s="2">
        <v>38</v>
      </c>
      <c r="E380" s="4">
        <v>799</v>
      </c>
      <c r="F380" s="5" t="str">
        <f>VLOOKUP(B380,cat!A:B,2,0)</f>
        <v>лыжи</v>
      </c>
      <c r="G380" s="5">
        <f>IF(AND(F380='Задание 1.2'!$B$7,E380&lt;800),1,0)</f>
        <v>0</v>
      </c>
      <c r="H380" s="56">
        <f t="shared" si="5"/>
        <v>30362</v>
      </c>
      <c r="I380" s="5"/>
      <c r="J380" s="5"/>
      <c r="K380" s="5"/>
      <c r="L380" s="5"/>
      <c r="M380" s="5"/>
      <c r="N380" s="5"/>
      <c r="O380" s="5"/>
      <c r="P380" s="5"/>
      <c r="Q380" s="5"/>
    </row>
    <row r="381" spans="1:17" ht="15.75" customHeight="1" x14ac:dyDescent="0.2">
      <c r="A381" s="2">
        <v>4184431561</v>
      </c>
      <c r="B381" s="2">
        <v>2</v>
      </c>
      <c r="C381" s="68">
        <v>44594</v>
      </c>
      <c r="D381" s="2">
        <v>42</v>
      </c>
      <c r="E381" s="4">
        <v>799</v>
      </c>
      <c r="F381" s="5" t="str">
        <f>VLOOKUP(B381,cat!A:B,2,0)</f>
        <v>лыжи</v>
      </c>
      <c r="G381" s="5">
        <f>IF(AND(F381='Задание 1.2'!$B$7,E381&lt;800),1,0)</f>
        <v>0</v>
      </c>
      <c r="H381" s="56">
        <f t="shared" si="5"/>
        <v>33558</v>
      </c>
      <c r="I381" s="5"/>
      <c r="J381" s="5"/>
      <c r="K381" s="5"/>
      <c r="L381" s="5"/>
      <c r="M381" s="5"/>
      <c r="N381" s="5"/>
      <c r="O381" s="5"/>
      <c r="P381" s="5"/>
      <c r="Q381" s="5"/>
    </row>
    <row r="382" spans="1:17" ht="15.75" customHeight="1" x14ac:dyDescent="0.2">
      <c r="A382" s="2">
        <v>4184431561</v>
      </c>
      <c r="B382" s="2">
        <v>2</v>
      </c>
      <c r="C382" s="68">
        <v>44595</v>
      </c>
      <c r="D382" s="2">
        <v>44</v>
      </c>
      <c r="E382" s="4">
        <v>799</v>
      </c>
      <c r="F382" s="5" t="str">
        <f>VLOOKUP(B382,cat!A:B,2,0)</f>
        <v>лыжи</v>
      </c>
      <c r="G382" s="5">
        <f>IF(AND(F382='Задание 1.2'!$B$7,E382&lt;800),1,0)</f>
        <v>0</v>
      </c>
      <c r="H382" s="56">
        <f t="shared" si="5"/>
        <v>35156</v>
      </c>
      <c r="I382" s="5"/>
      <c r="J382" s="5"/>
      <c r="K382" s="5"/>
      <c r="L382" s="5"/>
      <c r="M382" s="5"/>
      <c r="N382" s="5"/>
      <c r="O382" s="5"/>
      <c r="P382" s="5"/>
      <c r="Q382" s="5"/>
    </row>
    <row r="383" spans="1:17" ht="15.75" customHeight="1" x14ac:dyDescent="0.2">
      <c r="A383" s="2">
        <v>4184431561</v>
      </c>
      <c r="B383" s="2">
        <v>2</v>
      </c>
      <c r="C383" s="68">
        <v>44601</v>
      </c>
      <c r="D383" s="2">
        <v>44</v>
      </c>
      <c r="E383" s="4">
        <v>799</v>
      </c>
      <c r="F383" s="5" t="str">
        <f>VLOOKUP(B383,cat!A:B,2,0)</f>
        <v>лыжи</v>
      </c>
      <c r="G383" s="5">
        <f>IF(AND(F383='Задание 1.2'!$B$7,E383&lt;800),1,0)</f>
        <v>0</v>
      </c>
      <c r="H383" s="56">
        <f t="shared" si="5"/>
        <v>35156</v>
      </c>
      <c r="I383" s="5"/>
      <c r="J383" s="5"/>
      <c r="K383" s="5"/>
      <c r="L383" s="5"/>
      <c r="M383" s="5"/>
      <c r="N383" s="5"/>
      <c r="O383" s="5"/>
      <c r="P383" s="5"/>
      <c r="Q383" s="5"/>
    </row>
    <row r="384" spans="1:17" ht="15.75" customHeight="1" x14ac:dyDescent="0.2">
      <c r="A384" s="2">
        <v>4184431561</v>
      </c>
      <c r="B384" s="2">
        <v>2</v>
      </c>
      <c r="C384" s="68">
        <v>44596</v>
      </c>
      <c r="D384" s="2">
        <v>45</v>
      </c>
      <c r="E384" s="4">
        <v>799</v>
      </c>
      <c r="F384" s="5" t="str">
        <f>VLOOKUP(B384,cat!A:B,2,0)</f>
        <v>лыжи</v>
      </c>
      <c r="G384" s="5">
        <f>IF(AND(F384='Задание 1.2'!$B$7,E384&lt;800),1,0)</f>
        <v>0</v>
      </c>
      <c r="H384" s="56">
        <f t="shared" si="5"/>
        <v>35955</v>
      </c>
      <c r="I384" s="5"/>
      <c r="J384" s="5"/>
      <c r="K384" s="5"/>
      <c r="L384" s="5"/>
      <c r="M384" s="5"/>
      <c r="N384" s="5"/>
      <c r="O384" s="5"/>
      <c r="P384" s="5"/>
      <c r="Q384" s="5"/>
    </row>
    <row r="385" spans="1:17" ht="15.75" customHeight="1" x14ac:dyDescent="0.2">
      <c r="A385" s="2">
        <v>4184431561</v>
      </c>
      <c r="B385" s="2">
        <v>2</v>
      </c>
      <c r="C385" s="68">
        <v>44604</v>
      </c>
      <c r="D385" s="2">
        <v>47</v>
      </c>
      <c r="E385" s="4">
        <v>799</v>
      </c>
      <c r="F385" s="5" t="str">
        <f>VLOOKUP(B385,cat!A:B,2,0)</f>
        <v>лыжи</v>
      </c>
      <c r="G385" s="5">
        <f>IF(AND(F385='Задание 1.2'!$B$7,E385&lt;800),1,0)</f>
        <v>0</v>
      </c>
      <c r="H385" s="56">
        <f t="shared" si="5"/>
        <v>37553</v>
      </c>
      <c r="I385" s="5"/>
      <c r="J385" s="5"/>
      <c r="K385" s="5"/>
      <c r="L385" s="5"/>
      <c r="M385" s="5"/>
      <c r="N385" s="5"/>
      <c r="O385" s="5"/>
      <c r="P385" s="5"/>
      <c r="Q385" s="5"/>
    </row>
    <row r="386" spans="1:17" ht="15.75" customHeight="1" x14ac:dyDescent="0.2">
      <c r="A386" s="2">
        <v>4184431561</v>
      </c>
      <c r="B386" s="2">
        <v>2</v>
      </c>
      <c r="C386" s="68">
        <v>44566</v>
      </c>
      <c r="D386" s="2">
        <v>14</v>
      </c>
      <c r="E386" s="4">
        <v>763</v>
      </c>
      <c r="F386" s="5" t="str">
        <f>VLOOKUP(B386,cat!A:B,2,0)</f>
        <v>лыжи</v>
      </c>
      <c r="G386" s="5">
        <f>IF(AND(F386='Задание 1.2'!$B$7,E386&lt;800),1,0)</f>
        <v>0</v>
      </c>
      <c r="H386" s="56">
        <f t="shared" si="5"/>
        <v>10682</v>
      </c>
      <c r="I386" s="5"/>
      <c r="J386" s="5"/>
      <c r="K386" s="5"/>
      <c r="L386" s="5"/>
      <c r="M386" s="5"/>
      <c r="N386" s="5"/>
      <c r="O386" s="5"/>
      <c r="P386" s="5"/>
      <c r="Q386" s="5"/>
    </row>
    <row r="387" spans="1:17" ht="15.75" customHeight="1" x14ac:dyDescent="0.2">
      <c r="A387" s="2">
        <v>4184431561</v>
      </c>
      <c r="B387" s="2">
        <v>2</v>
      </c>
      <c r="C387" s="68">
        <v>44571</v>
      </c>
      <c r="D387" s="2">
        <v>14</v>
      </c>
      <c r="E387" s="4">
        <v>763</v>
      </c>
      <c r="F387" s="5" t="str">
        <f>VLOOKUP(B387,cat!A:B,2,0)</f>
        <v>лыжи</v>
      </c>
      <c r="G387" s="5">
        <f>IF(AND(F387='Задание 1.2'!$B$7,E387&lt;800),1,0)</f>
        <v>0</v>
      </c>
      <c r="H387" s="56">
        <f t="shared" ref="H387:H450" si="6">D387*E387</f>
        <v>10682</v>
      </c>
      <c r="I387" s="5"/>
      <c r="J387" s="5"/>
      <c r="K387" s="5"/>
      <c r="L387" s="5"/>
      <c r="M387" s="5"/>
      <c r="N387" s="5"/>
      <c r="O387" s="5"/>
      <c r="P387" s="5"/>
      <c r="Q387" s="5"/>
    </row>
    <row r="388" spans="1:17" ht="15.75" customHeight="1" x14ac:dyDescent="0.2">
      <c r="A388" s="2">
        <v>4184431561</v>
      </c>
      <c r="B388" s="2">
        <v>2</v>
      </c>
      <c r="C388" s="68">
        <v>44562</v>
      </c>
      <c r="D388" s="2">
        <v>15</v>
      </c>
      <c r="E388" s="4">
        <v>763</v>
      </c>
      <c r="F388" s="5" t="str">
        <f>VLOOKUP(B388,cat!A:B,2,0)</f>
        <v>лыжи</v>
      </c>
      <c r="G388" s="5">
        <f>IF(AND(F388='Задание 1.2'!$B$7,E388&lt;800),1,0)</f>
        <v>0</v>
      </c>
      <c r="H388" s="56">
        <f t="shared" si="6"/>
        <v>11445</v>
      </c>
      <c r="I388" s="5"/>
      <c r="J388" s="5"/>
      <c r="K388" s="5"/>
      <c r="L388" s="5"/>
      <c r="M388" s="5"/>
      <c r="N388" s="5"/>
      <c r="O388" s="5"/>
      <c r="P388" s="5"/>
      <c r="Q388" s="5"/>
    </row>
    <row r="389" spans="1:17" ht="15.75" customHeight="1" x14ac:dyDescent="0.2">
      <c r="A389" s="2">
        <v>4184431561</v>
      </c>
      <c r="B389" s="2">
        <v>2</v>
      </c>
      <c r="C389" s="68">
        <v>44565</v>
      </c>
      <c r="D389" s="2">
        <v>15</v>
      </c>
      <c r="E389" s="4">
        <v>763</v>
      </c>
      <c r="F389" s="5" t="str">
        <f>VLOOKUP(B389,cat!A:B,2,0)</f>
        <v>лыжи</v>
      </c>
      <c r="G389" s="5">
        <f>IF(AND(F389='Задание 1.2'!$B$7,E389&lt;800),1,0)</f>
        <v>0</v>
      </c>
      <c r="H389" s="56">
        <f t="shared" si="6"/>
        <v>11445</v>
      </c>
      <c r="I389" s="5"/>
      <c r="J389" s="5"/>
      <c r="K389" s="5"/>
      <c r="L389" s="5"/>
      <c r="M389" s="5"/>
      <c r="N389" s="5"/>
      <c r="O389" s="5"/>
      <c r="P389" s="5"/>
      <c r="Q389" s="5"/>
    </row>
    <row r="390" spans="1:17" ht="15.75" customHeight="1" x14ac:dyDescent="0.2">
      <c r="A390" s="2">
        <v>4184431561</v>
      </c>
      <c r="B390" s="2">
        <v>2</v>
      </c>
      <c r="C390" s="68">
        <v>44563</v>
      </c>
      <c r="D390" s="2">
        <v>17</v>
      </c>
      <c r="E390" s="4">
        <v>763</v>
      </c>
      <c r="F390" s="5" t="str">
        <f>VLOOKUP(B390,cat!A:B,2,0)</f>
        <v>лыжи</v>
      </c>
      <c r="G390" s="5">
        <f>IF(AND(F390='Задание 1.2'!$B$7,E390&lt;800),1,0)</f>
        <v>0</v>
      </c>
      <c r="H390" s="56">
        <f t="shared" si="6"/>
        <v>12971</v>
      </c>
      <c r="I390" s="5"/>
      <c r="J390" s="5"/>
      <c r="K390" s="5"/>
      <c r="L390" s="5"/>
      <c r="M390" s="5"/>
      <c r="N390" s="5"/>
      <c r="O390" s="5"/>
      <c r="P390" s="5"/>
      <c r="Q390" s="5"/>
    </row>
    <row r="391" spans="1:17" ht="15.75" customHeight="1" x14ac:dyDescent="0.2">
      <c r="A391" s="2">
        <v>4184431561</v>
      </c>
      <c r="B391" s="2">
        <v>2</v>
      </c>
      <c r="C391" s="68">
        <v>44564</v>
      </c>
      <c r="D391" s="2">
        <v>19</v>
      </c>
      <c r="E391" s="4">
        <v>763</v>
      </c>
      <c r="F391" s="5" t="str">
        <f>VLOOKUP(B391,cat!A:B,2,0)</f>
        <v>лыжи</v>
      </c>
      <c r="G391" s="5">
        <f>IF(AND(F391='Задание 1.2'!$B$7,E391&lt;800),1,0)</f>
        <v>0</v>
      </c>
      <c r="H391" s="56">
        <f t="shared" si="6"/>
        <v>14497</v>
      </c>
      <c r="I391" s="5"/>
      <c r="J391" s="5"/>
      <c r="K391" s="5"/>
      <c r="L391" s="5"/>
      <c r="M391" s="5"/>
      <c r="N391" s="5"/>
      <c r="O391" s="5"/>
      <c r="P391" s="5"/>
      <c r="Q391" s="5"/>
    </row>
    <row r="392" spans="1:17" ht="15.75" customHeight="1" x14ac:dyDescent="0.2">
      <c r="A392" s="2">
        <v>4184431561</v>
      </c>
      <c r="B392" s="2">
        <v>2</v>
      </c>
      <c r="C392" s="68">
        <v>44567</v>
      </c>
      <c r="D392" s="2">
        <v>20</v>
      </c>
      <c r="E392" s="4">
        <v>763</v>
      </c>
      <c r="F392" s="5" t="str">
        <f>VLOOKUP(B392,cat!A:B,2,0)</f>
        <v>лыжи</v>
      </c>
      <c r="G392" s="5">
        <f>IF(AND(F392='Задание 1.2'!$B$7,E392&lt;800),1,0)</f>
        <v>0</v>
      </c>
      <c r="H392" s="56">
        <f t="shared" si="6"/>
        <v>15260</v>
      </c>
      <c r="I392" s="5"/>
      <c r="J392" s="5"/>
      <c r="K392" s="5"/>
      <c r="L392" s="5"/>
      <c r="M392" s="5"/>
      <c r="N392" s="5"/>
      <c r="O392" s="5"/>
      <c r="P392" s="5"/>
      <c r="Q392" s="5"/>
    </row>
    <row r="393" spans="1:17" ht="15.75" customHeight="1" x14ac:dyDescent="0.2">
      <c r="A393" s="2">
        <v>4184431561</v>
      </c>
      <c r="B393" s="2">
        <v>2</v>
      </c>
      <c r="C393" s="68">
        <v>44569</v>
      </c>
      <c r="D393" s="2">
        <v>25</v>
      </c>
      <c r="E393" s="4">
        <v>763</v>
      </c>
      <c r="F393" s="5" t="str">
        <f>VLOOKUP(B393,cat!A:B,2,0)</f>
        <v>лыжи</v>
      </c>
      <c r="G393" s="5">
        <f>IF(AND(F393='Задание 1.2'!$B$7,E393&lt;800),1,0)</f>
        <v>0</v>
      </c>
      <c r="H393" s="56">
        <f t="shared" si="6"/>
        <v>19075</v>
      </c>
      <c r="I393" s="5"/>
      <c r="J393" s="5"/>
      <c r="K393" s="5"/>
      <c r="L393" s="5"/>
      <c r="M393" s="5"/>
      <c r="N393" s="5"/>
      <c r="O393" s="5"/>
      <c r="P393" s="5"/>
      <c r="Q393" s="5"/>
    </row>
    <row r="394" spans="1:17" ht="15.75" customHeight="1" x14ac:dyDescent="0.2">
      <c r="A394" s="2">
        <v>4184431561</v>
      </c>
      <c r="B394" s="2">
        <v>2</v>
      </c>
      <c r="C394" s="68">
        <v>44568</v>
      </c>
      <c r="D394" s="2">
        <v>26</v>
      </c>
      <c r="E394" s="4">
        <v>763</v>
      </c>
      <c r="F394" s="5" t="str">
        <f>VLOOKUP(B394,cat!A:B,2,0)</f>
        <v>лыжи</v>
      </c>
      <c r="G394" s="5">
        <f>IF(AND(F394='Задание 1.2'!$B$7,E394&lt;800),1,0)</f>
        <v>0</v>
      </c>
      <c r="H394" s="56">
        <f t="shared" si="6"/>
        <v>19838</v>
      </c>
      <c r="I394" s="5"/>
      <c r="J394" s="5"/>
      <c r="K394" s="5"/>
      <c r="L394" s="5"/>
      <c r="M394" s="5"/>
      <c r="N394" s="5"/>
      <c r="O394" s="5"/>
      <c r="P394" s="5"/>
      <c r="Q394" s="5"/>
    </row>
    <row r="395" spans="1:17" ht="15.75" customHeight="1" x14ac:dyDescent="0.2">
      <c r="A395" s="2">
        <v>4184431561</v>
      </c>
      <c r="B395" s="2">
        <v>2</v>
      </c>
      <c r="C395" s="68">
        <v>44570</v>
      </c>
      <c r="D395" s="2">
        <v>29</v>
      </c>
      <c r="E395" s="4">
        <v>763</v>
      </c>
      <c r="F395" s="5" t="str">
        <f>VLOOKUP(B395,cat!A:B,2,0)</f>
        <v>лыжи</v>
      </c>
      <c r="G395" s="5">
        <f>IF(AND(F395='Задание 1.2'!$B$7,E395&lt;800),1,0)</f>
        <v>0</v>
      </c>
      <c r="H395" s="56">
        <f t="shared" si="6"/>
        <v>22127</v>
      </c>
      <c r="I395" s="5"/>
      <c r="J395" s="5"/>
      <c r="K395" s="5"/>
      <c r="L395" s="5"/>
      <c r="M395" s="5"/>
      <c r="N395" s="5"/>
      <c r="O395" s="5"/>
      <c r="P395" s="5"/>
      <c r="Q395" s="5"/>
    </row>
    <row r="396" spans="1:17" ht="15.75" customHeight="1" x14ac:dyDescent="0.2">
      <c r="A396" s="2">
        <v>6094316077</v>
      </c>
      <c r="B396" s="2">
        <v>3</v>
      </c>
      <c r="C396" s="68">
        <v>44562</v>
      </c>
      <c r="D396" s="2">
        <v>1</v>
      </c>
      <c r="E396" s="4">
        <v>726</v>
      </c>
      <c r="F396" s="5" t="str">
        <f>VLOOKUP(B396,cat!A:B,2,0)</f>
        <v>коньки</v>
      </c>
      <c r="G396" s="5">
        <f>IF(AND(F396='Задание 1.2'!$B$7,E396&lt;800),1,0)</f>
        <v>1</v>
      </c>
      <c r="H396" s="56">
        <f t="shared" si="6"/>
        <v>726</v>
      </c>
      <c r="I396" s="5"/>
      <c r="J396" s="5"/>
      <c r="K396" s="5"/>
      <c r="L396" s="5"/>
      <c r="M396" s="5"/>
      <c r="N396" s="5"/>
      <c r="O396" s="5"/>
      <c r="P396" s="5"/>
      <c r="Q396" s="5"/>
    </row>
    <row r="397" spans="1:17" ht="15.75" customHeight="1" x14ac:dyDescent="0.2">
      <c r="A397" s="2">
        <v>6094316077</v>
      </c>
      <c r="B397" s="2">
        <v>3</v>
      </c>
      <c r="C397" s="68">
        <v>44565</v>
      </c>
      <c r="D397" s="2">
        <v>23</v>
      </c>
      <c r="E397" s="4">
        <v>726</v>
      </c>
      <c r="F397" s="5" t="str">
        <f>VLOOKUP(B397,cat!A:B,2,0)</f>
        <v>коньки</v>
      </c>
      <c r="G397" s="5">
        <f>IF(AND(F397='Задание 1.2'!$B$7,E397&lt;800),1,0)</f>
        <v>1</v>
      </c>
      <c r="H397" s="56">
        <f t="shared" si="6"/>
        <v>16698</v>
      </c>
      <c r="I397" s="5"/>
      <c r="J397" s="5"/>
      <c r="K397" s="5"/>
      <c r="L397" s="5"/>
      <c r="M397" s="5"/>
      <c r="N397" s="5"/>
      <c r="O397" s="5"/>
      <c r="P397" s="5"/>
      <c r="Q397" s="5"/>
    </row>
    <row r="398" spans="1:17" ht="15.75" customHeight="1" x14ac:dyDescent="0.2">
      <c r="A398" s="2">
        <v>6094316077</v>
      </c>
      <c r="B398" s="2">
        <v>3</v>
      </c>
      <c r="C398" s="68">
        <v>44567</v>
      </c>
      <c r="D398" s="2">
        <v>25</v>
      </c>
      <c r="E398" s="4">
        <v>726</v>
      </c>
      <c r="F398" s="5" t="str">
        <f>VLOOKUP(B398,cat!A:B,2,0)</f>
        <v>коньки</v>
      </c>
      <c r="G398" s="5">
        <f>IF(AND(F398='Задание 1.2'!$B$7,E398&lt;800),1,0)</f>
        <v>1</v>
      </c>
      <c r="H398" s="56">
        <f t="shared" si="6"/>
        <v>18150</v>
      </c>
      <c r="I398" s="5"/>
      <c r="J398" s="5"/>
      <c r="K398" s="5"/>
      <c r="L398" s="5"/>
      <c r="M398" s="5"/>
      <c r="N398" s="5"/>
      <c r="O398" s="5"/>
      <c r="P398" s="5"/>
      <c r="Q398" s="5"/>
    </row>
    <row r="399" spans="1:17" ht="15.75" customHeight="1" x14ac:dyDescent="0.2">
      <c r="A399" s="2">
        <v>6094316077</v>
      </c>
      <c r="B399" s="2">
        <v>3</v>
      </c>
      <c r="C399" s="68">
        <v>44564</v>
      </c>
      <c r="D399" s="2">
        <v>27</v>
      </c>
      <c r="E399" s="4">
        <v>726</v>
      </c>
      <c r="F399" s="5" t="str">
        <f>VLOOKUP(B399,cat!A:B,2,0)</f>
        <v>коньки</v>
      </c>
      <c r="G399" s="5">
        <f>IF(AND(F399='Задание 1.2'!$B$7,E399&lt;800),1,0)</f>
        <v>1</v>
      </c>
      <c r="H399" s="56">
        <f t="shared" si="6"/>
        <v>19602</v>
      </c>
      <c r="I399" s="5"/>
      <c r="J399" s="5"/>
      <c r="K399" s="5"/>
      <c r="L399" s="5"/>
      <c r="M399" s="5"/>
      <c r="N399" s="5"/>
      <c r="O399" s="5"/>
      <c r="P399" s="5"/>
      <c r="Q399" s="5"/>
    </row>
    <row r="400" spans="1:17" ht="15.75" customHeight="1" x14ac:dyDescent="0.2">
      <c r="A400" s="2">
        <v>6094316077</v>
      </c>
      <c r="B400" s="2">
        <v>3</v>
      </c>
      <c r="C400" s="68">
        <v>44566</v>
      </c>
      <c r="D400" s="2">
        <v>33</v>
      </c>
      <c r="E400" s="4">
        <v>726</v>
      </c>
      <c r="F400" s="5" t="str">
        <f>VLOOKUP(B400,cat!A:B,2,0)</f>
        <v>коньки</v>
      </c>
      <c r="G400" s="5">
        <f>IF(AND(F400='Задание 1.2'!$B$7,E400&lt;800),1,0)</f>
        <v>1</v>
      </c>
      <c r="H400" s="56">
        <f t="shared" si="6"/>
        <v>23958</v>
      </c>
      <c r="I400" s="5"/>
      <c r="J400" s="5"/>
      <c r="K400" s="5"/>
      <c r="L400" s="5"/>
      <c r="M400" s="5"/>
      <c r="N400" s="5"/>
      <c r="O400" s="5"/>
      <c r="P400" s="5"/>
      <c r="Q400" s="5"/>
    </row>
    <row r="401" spans="1:17" ht="15.75" customHeight="1" x14ac:dyDescent="0.2">
      <c r="A401" s="2">
        <v>6094316077</v>
      </c>
      <c r="B401" s="2">
        <v>3</v>
      </c>
      <c r="C401" s="68">
        <v>44563</v>
      </c>
      <c r="D401" s="2">
        <v>37</v>
      </c>
      <c r="E401" s="4">
        <v>726</v>
      </c>
      <c r="F401" s="5" t="str">
        <f>VLOOKUP(B401,cat!A:B,2,0)</f>
        <v>коньки</v>
      </c>
      <c r="G401" s="5">
        <f>IF(AND(F401='Задание 1.2'!$B$7,E401&lt;800),1,0)</f>
        <v>1</v>
      </c>
      <c r="H401" s="56">
        <f t="shared" si="6"/>
        <v>26862</v>
      </c>
      <c r="I401" s="5"/>
      <c r="J401" s="5"/>
      <c r="K401" s="5"/>
      <c r="L401" s="5"/>
      <c r="M401" s="5"/>
      <c r="N401" s="5"/>
      <c r="O401" s="5"/>
      <c r="P401" s="5"/>
      <c r="Q401" s="5"/>
    </row>
    <row r="402" spans="1:17" ht="15.75" customHeight="1" x14ac:dyDescent="0.2">
      <c r="A402" s="2">
        <v>6094316077</v>
      </c>
      <c r="B402" s="2">
        <v>3</v>
      </c>
      <c r="C402" s="68">
        <v>44568</v>
      </c>
      <c r="D402" s="2">
        <v>37</v>
      </c>
      <c r="E402" s="4">
        <v>726</v>
      </c>
      <c r="F402" s="5" t="str">
        <f>VLOOKUP(B402,cat!A:B,2,0)</f>
        <v>коньки</v>
      </c>
      <c r="G402" s="5">
        <f>IF(AND(F402='Задание 1.2'!$B$7,E402&lt;800),1,0)</f>
        <v>1</v>
      </c>
      <c r="H402" s="56">
        <f t="shared" si="6"/>
        <v>26862</v>
      </c>
      <c r="I402" s="5"/>
      <c r="J402" s="5"/>
      <c r="K402" s="5"/>
      <c r="L402" s="5"/>
      <c r="M402" s="5"/>
      <c r="N402" s="5"/>
      <c r="O402" s="5"/>
      <c r="P402" s="5"/>
      <c r="Q402" s="5"/>
    </row>
    <row r="403" spans="1:17" ht="15.75" customHeight="1" x14ac:dyDescent="0.2">
      <c r="A403" s="2">
        <v>4184431561</v>
      </c>
      <c r="B403" s="2">
        <v>2</v>
      </c>
      <c r="C403" s="68">
        <v>44592</v>
      </c>
      <c r="D403" s="2">
        <v>19</v>
      </c>
      <c r="E403" s="4">
        <v>719</v>
      </c>
      <c r="F403" s="5" t="str">
        <f>VLOOKUP(B403,cat!A:B,2,0)</f>
        <v>лыжи</v>
      </c>
      <c r="G403" s="5">
        <f>IF(AND(F403='Задание 1.2'!$B$7,E403&lt;800),1,0)</f>
        <v>0</v>
      </c>
      <c r="H403" s="56">
        <f t="shared" si="6"/>
        <v>13661</v>
      </c>
      <c r="I403" s="5"/>
      <c r="J403" s="5"/>
      <c r="K403" s="5"/>
      <c r="L403" s="5"/>
      <c r="M403" s="5"/>
      <c r="N403" s="5"/>
      <c r="O403" s="5"/>
      <c r="P403" s="5"/>
      <c r="Q403" s="5"/>
    </row>
    <row r="404" spans="1:17" ht="15.75" customHeight="1" x14ac:dyDescent="0.2">
      <c r="A404" s="2">
        <v>4184431561</v>
      </c>
      <c r="B404" s="2">
        <v>2</v>
      </c>
      <c r="C404" s="68">
        <v>44587</v>
      </c>
      <c r="D404" s="2">
        <v>25</v>
      </c>
      <c r="E404" s="4">
        <v>719</v>
      </c>
      <c r="F404" s="5" t="str">
        <f>VLOOKUP(B404,cat!A:B,2,0)</f>
        <v>лыжи</v>
      </c>
      <c r="G404" s="5">
        <f>IF(AND(F404='Задание 1.2'!$B$7,E404&lt;800),1,0)</f>
        <v>0</v>
      </c>
      <c r="H404" s="56">
        <f t="shared" si="6"/>
        <v>17975</v>
      </c>
      <c r="I404" s="5"/>
      <c r="J404" s="5"/>
      <c r="K404" s="5"/>
      <c r="L404" s="5"/>
      <c r="M404" s="5"/>
      <c r="N404" s="5"/>
      <c r="O404" s="5"/>
      <c r="P404" s="5"/>
      <c r="Q404" s="5"/>
    </row>
    <row r="405" spans="1:17" ht="15.75" customHeight="1" x14ac:dyDescent="0.2">
      <c r="A405" s="2">
        <v>4184431561</v>
      </c>
      <c r="B405" s="2">
        <v>2</v>
      </c>
      <c r="C405" s="68">
        <v>44583</v>
      </c>
      <c r="D405" s="2">
        <v>29</v>
      </c>
      <c r="E405" s="4">
        <v>719</v>
      </c>
      <c r="F405" s="5" t="str">
        <f>VLOOKUP(B405,cat!A:B,2,0)</f>
        <v>лыжи</v>
      </c>
      <c r="G405" s="5">
        <f>IF(AND(F405='Задание 1.2'!$B$7,E405&lt;800),1,0)</f>
        <v>0</v>
      </c>
      <c r="H405" s="56">
        <f t="shared" si="6"/>
        <v>20851</v>
      </c>
      <c r="I405" s="5"/>
      <c r="J405" s="5"/>
      <c r="K405" s="5"/>
      <c r="L405" s="5"/>
      <c r="M405" s="5"/>
      <c r="N405" s="5"/>
      <c r="O405" s="5"/>
      <c r="P405" s="5"/>
      <c r="Q405" s="5"/>
    </row>
    <row r="406" spans="1:17" ht="15.75" customHeight="1" x14ac:dyDescent="0.2">
      <c r="A406" s="2">
        <v>4184431561</v>
      </c>
      <c r="B406" s="2">
        <v>2</v>
      </c>
      <c r="C406" s="68">
        <v>44581</v>
      </c>
      <c r="D406" s="2">
        <v>30</v>
      </c>
      <c r="E406" s="4">
        <v>719</v>
      </c>
      <c r="F406" s="5" t="str">
        <f>VLOOKUP(B406,cat!A:B,2,0)</f>
        <v>лыжи</v>
      </c>
      <c r="G406" s="5">
        <f>IF(AND(F406='Задание 1.2'!$B$7,E406&lt;800),1,0)</f>
        <v>0</v>
      </c>
      <c r="H406" s="56">
        <f t="shared" si="6"/>
        <v>21570</v>
      </c>
      <c r="I406" s="5"/>
      <c r="J406" s="5"/>
      <c r="K406" s="5"/>
      <c r="L406" s="5"/>
      <c r="M406" s="5"/>
      <c r="N406" s="5"/>
      <c r="O406" s="5"/>
      <c r="P406" s="5"/>
      <c r="Q406" s="5"/>
    </row>
    <row r="407" spans="1:17" ht="15.75" customHeight="1" x14ac:dyDescent="0.2">
      <c r="A407" s="2">
        <v>4184431561</v>
      </c>
      <c r="B407" s="2">
        <v>2</v>
      </c>
      <c r="C407" s="68">
        <v>44589</v>
      </c>
      <c r="D407" s="2">
        <v>31</v>
      </c>
      <c r="E407" s="4">
        <v>719</v>
      </c>
      <c r="F407" s="5" t="str">
        <f>VLOOKUP(B407,cat!A:B,2,0)</f>
        <v>лыжи</v>
      </c>
      <c r="G407" s="5">
        <f>IF(AND(F407='Задание 1.2'!$B$7,E407&lt;800),1,0)</f>
        <v>0</v>
      </c>
      <c r="H407" s="56">
        <f t="shared" si="6"/>
        <v>22289</v>
      </c>
      <c r="I407" s="5"/>
      <c r="J407" s="5"/>
      <c r="K407" s="5"/>
      <c r="L407" s="5"/>
      <c r="M407" s="5"/>
      <c r="N407" s="5"/>
      <c r="O407" s="5"/>
      <c r="P407" s="5"/>
      <c r="Q407" s="5"/>
    </row>
    <row r="408" spans="1:17" ht="15.75" customHeight="1" x14ac:dyDescent="0.2">
      <c r="A408" s="2">
        <v>4184431561</v>
      </c>
      <c r="B408" s="2">
        <v>2</v>
      </c>
      <c r="C408" s="68">
        <v>44582</v>
      </c>
      <c r="D408" s="2">
        <v>32</v>
      </c>
      <c r="E408" s="4">
        <v>719</v>
      </c>
      <c r="F408" s="5" t="str">
        <f>VLOOKUP(B408,cat!A:B,2,0)</f>
        <v>лыжи</v>
      </c>
      <c r="G408" s="5">
        <f>IF(AND(F408='Задание 1.2'!$B$7,E408&lt;800),1,0)</f>
        <v>0</v>
      </c>
      <c r="H408" s="56">
        <f t="shared" si="6"/>
        <v>23008</v>
      </c>
      <c r="I408" s="5"/>
      <c r="J408" s="5"/>
      <c r="K408" s="5"/>
      <c r="L408" s="5"/>
      <c r="M408" s="5"/>
      <c r="N408" s="5"/>
      <c r="O408" s="5"/>
      <c r="P408" s="5"/>
      <c r="Q408" s="5"/>
    </row>
    <row r="409" spans="1:17" ht="15.75" customHeight="1" x14ac:dyDescent="0.2">
      <c r="A409" s="2">
        <v>4184431561</v>
      </c>
      <c r="B409" s="2">
        <v>2</v>
      </c>
      <c r="C409" s="68">
        <v>44584</v>
      </c>
      <c r="D409" s="2">
        <v>32</v>
      </c>
      <c r="E409" s="4">
        <v>719</v>
      </c>
      <c r="F409" s="5" t="str">
        <f>VLOOKUP(B409,cat!A:B,2,0)</f>
        <v>лыжи</v>
      </c>
      <c r="G409" s="5">
        <f>IF(AND(F409='Задание 1.2'!$B$7,E409&lt;800),1,0)</f>
        <v>0</v>
      </c>
      <c r="H409" s="56">
        <f t="shared" si="6"/>
        <v>23008</v>
      </c>
      <c r="I409" s="5"/>
      <c r="J409" s="5"/>
      <c r="K409" s="5"/>
      <c r="L409" s="5"/>
      <c r="M409" s="5"/>
      <c r="N409" s="5"/>
      <c r="O409" s="5"/>
      <c r="P409" s="5"/>
      <c r="Q409" s="5"/>
    </row>
    <row r="410" spans="1:17" ht="15.75" customHeight="1" x14ac:dyDescent="0.2">
      <c r="A410" s="2">
        <v>4184431561</v>
      </c>
      <c r="B410" s="2">
        <v>2</v>
      </c>
      <c r="C410" s="68">
        <v>44580</v>
      </c>
      <c r="D410" s="2">
        <v>33</v>
      </c>
      <c r="E410" s="4">
        <v>719</v>
      </c>
      <c r="F410" s="5" t="str">
        <f>VLOOKUP(B410,cat!A:B,2,0)</f>
        <v>лыжи</v>
      </c>
      <c r="G410" s="5">
        <f>IF(AND(F410='Задание 1.2'!$B$7,E410&lt;800),1,0)</f>
        <v>0</v>
      </c>
      <c r="H410" s="56">
        <f t="shared" si="6"/>
        <v>23727</v>
      </c>
      <c r="I410" s="5"/>
      <c r="J410" s="5"/>
      <c r="K410" s="5"/>
      <c r="L410" s="5"/>
      <c r="M410" s="5"/>
      <c r="N410" s="5"/>
      <c r="O410" s="5"/>
      <c r="P410" s="5"/>
      <c r="Q410" s="5"/>
    </row>
    <row r="411" spans="1:17" ht="15.75" customHeight="1" x14ac:dyDescent="0.2">
      <c r="A411" s="2">
        <v>4184431561</v>
      </c>
      <c r="B411" s="2">
        <v>2</v>
      </c>
      <c r="C411" s="68">
        <v>44588</v>
      </c>
      <c r="D411" s="2">
        <v>34</v>
      </c>
      <c r="E411" s="4">
        <v>719</v>
      </c>
      <c r="F411" s="5" t="str">
        <f>VLOOKUP(B411,cat!A:B,2,0)</f>
        <v>лыжи</v>
      </c>
      <c r="G411" s="5">
        <f>IF(AND(F411='Задание 1.2'!$B$7,E411&lt;800),1,0)</f>
        <v>0</v>
      </c>
      <c r="H411" s="56">
        <f t="shared" si="6"/>
        <v>24446</v>
      </c>
      <c r="I411" s="5"/>
      <c r="J411" s="5"/>
      <c r="K411" s="5"/>
      <c r="L411" s="5"/>
      <c r="M411" s="5"/>
      <c r="N411" s="5"/>
      <c r="O411" s="5"/>
      <c r="P411" s="5"/>
      <c r="Q411" s="5"/>
    </row>
    <row r="412" spans="1:17" ht="15.75" customHeight="1" x14ac:dyDescent="0.2">
      <c r="A412" s="2">
        <v>4184431561</v>
      </c>
      <c r="B412" s="2">
        <v>2</v>
      </c>
      <c r="C412" s="68">
        <v>44590</v>
      </c>
      <c r="D412" s="2">
        <v>46</v>
      </c>
      <c r="E412" s="4">
        <v>719</v>
      </c>
      <c r="F412" s="5" t="str">
        <f>VLOOKUP(B412,cat!A:B,2,0)</f>
        <v>лыжи</v>
      </c>
      <c r="G412" s="5">
        <f>IF(AND(F412='Задание 1.2'!$B$7,E412&lt;800),1,0)</f>
        <v>0</v>
      </c>
      <c r="H412" s="56">
        <f t="shared" si="6"/>
        <v>33074</v>
      </c>
      <c r="I412" s="5"/>
      <c r="J412" s="5"/>
      <c r="K412" s="5"/>
      <c r="L412" s="5"/>
      <c r="M412" s="5"/>
      <c r="N412" s="5"/>
      <c r="O412" s="5"/>
      <c r="P412" s="5"/>
      <c r="Q412" s="5"/>
    </row>
    <row r="413" spans="1:17" ht="15.75" customHeight="1" x14ac:dyDescent="0.2">
      <c r="A413" s="2">
        <v>4184431561</v>
      </c>
      <c r="B413" s="2">
        <v>2</v>
      </c>
      <c r="C413" s="68">
        <v>44591</v>
      </c>
      <c r="D413" s="2">
        <v>57</v>
      </c>
      <c r="E413" s="4">
        <v>719</v>
      </c>
      <c r="F413" s="5" t="str">
        <f>VLOOKUP(B413,cat!A:B,2,0)</f>
        <v>лыжи</v>
      </c>
      <c r="G413" s="5">
        <f>IF(AND(F413='Задание 1.2'!$B$7,E413&lt;800),1,0)</f>
        <v>0</v>
      </c>
      <c r="H413" s="56">
        <f t="shared" si="6"/>
        <v>40983</v>
      </c>
      <c r="I413" s="5"/>
      <c r="J413" s="5"/>
      <c r="K413" s="5"/>
      <c r="L413" s="5"/>
      <c r="M413" s="5"/>
      <c r="N413" s="5"/>
      <c r="O413" s="5"/>
      <c r="P413" s="5"/>
      <c r="Q413" s="5"/>
    </row>
    <row r="414" spans="1:17" ht="15.75" customHeight="1" x14ac:dyDescent="0.2">
      <c r="A414" s="2">
        <v>6094316077</v>
      </c>
      <c r="B414" s="2">
        <v>3</v>
      </c>
      <c r="C414" s="68">
        <v>44571</v>
      </c>
      <c r="D414" s="2">
        <v>43</v>
      </c>
      <c r="E414" s="4">
        <v>682</v>
      </c>
      <c r="F414" s="5" t="str">
        <f>VLOOKUP(B414,cat!A:B,2,0)</f>
        <v>коньки</v>
      </c>
      <c r="G414" s="5">
        <f>IF(AND(F414='Задание 1.2'!$B$7,E414&lt;800),1,0)</f>
        <v>1</v>
      </c>
      <c r="H414" s="56">
        <f t="shared" si="6"/>
        <v>29326</v>
      </c>
      <c r="I414" s="5"/>
      <c r="J414" s="5"/>
      <c r="K414" s="5"/>
      <c r="L414" s="5"/>
      <c r="M414" s="5"/>
      <c r="N414" s="5"/>
      <c r="O414" s="5"/>
      <c r="P414" s="5"/>
      <c r="Q414" s="5"/>
    </row>
    <row r="415" spans="1:17" ht="15.75" customHeight="1" x14ac:dyDescent="0.2">
      <c r="A415" s="2">
        <v>6094316077</v>
      </c>
      <c r="B415" s="2">
        <v>3</v>
      </c>
      <c r="C415" s="68">
        <v>44572</v>
      </c>
      <c r="D415" s="2">
        <v>43</v>
      </c>
      <c r="E415" s="4">
        <v>682</v>
      </c>
      <c r="F415" s="5" t="str">
        <f>VLOOKUP(B415,cat!A:B,2,0)</f>
        <v>коньки</v>
      </c>
      <c r="G415" s="5">
        <f>IF(AND(F415='Задание 1.2'!$B$7,E415&lt;800),1,0)</f>
        <v>1</v>
      </c>
      <c r="H415" s="56">
        <f t="shared" si="6"/>
        <v>29326</v>
      </c>
      <c r="I415" s="5"/>
      <c r="J415" s="5"/>
      <c r="K415" s="5"/>
      <c r="L415" s="5"/>
      <c r="M415" s="5"/>
      <c r="N415" s="5"/>
      <c r="O415" s="5"/>
      <c r="P415" s="5"/>
      <c r="Q415" s="5"/>
    </row>
    <row r="416" spans="1:17" ht="15.75" customHeight="1" x14ac:dyDescent="0.2">
      <c r="A416" s="2">
        <v>6094316077</v>
      </c>
      <c r="B416" s="2">
        <v>3</v>
      </c>
      <c r="C416" s="68">
        <v>44570</v>
      </c>
      <c r="D416" s="2">
        <v>50</v>
      </c>
      <c r="E416" s="4">
        <v>682</v>
      </c>
      <c r="F416" s="5" t="str">
        <f>VLOOKUP(B416,cat!A:B,2,0)</f>
        <v>коньки</v>
      </c>
      <c r="G416" s="5">
        <f>IF(AND(F416='Задание 1.2'!$B$7,E416&lt;800),1,0)</f>
        <v>1</v>
      </c>
      <c r="H416" s="56">
        <f t="shared" si="6"/>
        <v>34100</v>
      </c>
      <c r="I416" s="5"/>
      <c r="J416" s="5"/>
      <c r="K416" s="5"/>
      <c r="L416" s="5"/>
      <c r="M416" s="5"/>
      <c r="N416" s="5"/>
      <c r="O416" s="5"/>
      <c r="P416" s="5"/>
      <c r="Q416" s="5"/>
    </row>
    <row r="417" spans="1:17" ht="15.75" customHeight="1" x14ac:dyDescent="0.2">
      <c r="A417" s="2">
        <v>6094316077</v>
      </c>
      <c r="B417" s="2">
        <v>3</v>
      </c>
      <c r="C417" s="68">
        <v>44573</v>
      </c>
      <c r="D417" s="2">
        <v>52</v>
      </c>
      <c r="E417" s="4">
        <v>682</v>
      </c>
      <c r="F417" s="5" t="str">
        <f>VLOOKUP(B417,cat!A:B,2,0)</f>
        <v>коньки</v>
      </c>
      <c r="G417" s="5">
        <f>IF(AND(F417='Задание 1.2'!$B$7,E417&lt;800),1,0)</f>
        <v>1</v>
      </c>
      <c r="H417" s="56">
        <f t="shared" si="6"/>
        <v>35464</v>
      </c>
      <c r="I417" s="5"/>
      <c r="J417" s="5"/>
      <c r="K417" s="5"/>
      <c r="L417" s="5"/>
      <c r="M417" s="5"/>
      <c r="N417" s="5"/>
      <c r="O417" s="5"/>
      <c r="P417" s="5"/>
      <c r="Q417" s="5"/>
    </row>
    <row r="418" spans="1:17" ht="15.75" customHeight="1" x14ac:dyDescent="0.2">
      <c r="A418" s="2">
        <v>6094316077</v>
      </c>
      <c r="B418" s="2">
        <v>3</v>
      </c>
      <c r="C418" s="68">
        <v>44569</v>
      </c>
      <c r="D418" s="2">
        <v>59</v>
      </c>
      <c r="E418" s="4">
        <v>682</v>
      </c>
      <c r="F418" s="5" t="str">
        <f>VLOOKUP(B418,cat!A:B,2,0)</f>
        <v>коньки</v>
      </c>
      <c r="G418" s="5">
        <f>IF(AND(F418='Задание 1.2'!$B$7,E418&lt;800),1,0)</f>
        <v>1</v>
      </c>
      <c r="H418" s="56">
        <f t="shared" si="6"/>
        <v>40238</v>
      </c>
      <c r="I418" s="5"/>
      <c r="J418" s="5"/>
      <c r="K418" s="5"/>
      <c r="L418" s="5"/>
      <c r="M418" s="5"/>
      <c r="N418" s="5"/>
      <c r="O418" s="5"/>
      <c r="P418" s="5"/>
      <c r="Q418" s="5"/>
    </row>
    <row r="419" spans="1:17" ht="15.75" customHeight="1" x14ac:dyDescent="0.2">
      <c r="A419" s="2">
        <v>6094316077</v>
      </c>
      <c r="B419" s="2">
        <v>3</v>
      </c>
      <c r="C419" s="68">
        <v>44574</v>
      </c>
      <c r="D419" s="2">
        <v>60</v>
      </c>
      <c r="E419" s="4">
        <v>682</v>
      </c>
      <c r="F419" s="5" t="str">
        <f>VLOOKUP(B419,cat!A:B,2,0)</f>
        <v>коньки</v>
      </c>
      <c r="G419" s="5">
        <f>IF(AND(F419='Задание 1.2'!$B$7,E419&lt;800),1,0)</f>
        <v>1</v>
      </c>
      <c r="H419" s="56">
        <f t="shared" si="6"/>
        <v>40920</v>
      </c>
      <c r="I419" s="5"/>
      <c r="J419" s="5"/>
      <c r="K419" s="5"/>
      <c r="L419" s="5"/>
      <c r="M419" s="5"/>
      <c r="N419" s="5"/>
      <c r="O419" s="5"/>
      <c r="P419" s="5"/>
      <c r="Q419" s="5"/>
    </row>
    <row r="420" spans="1:17" ht="15.75" customHeight="1" x14ac:dyDescent="0.2">
      <c r="A420" s="2">
        <v>6094316077</v>
      </c>
      <c r="B420" s="2">
        <v>3</v>
      </c>
      <c r="C420" s="68">
        <v>44575</v>
      </c>
      <c r="D420" s="2">
        <v>64</v>
      </c>
      <c r="E420" s="4">
        <v>682</v>
      </c>
      <c r="F420" s="5" t="str">
        <f>VLOOKUP(B420,cat!A:B,2,0)</f>
        <v>коньки</v>
      </c>
      <c r="G420" s="5">
        <f>IF(AND(F420='Задание 1.2'!$B$7,E420&lt;800),1,0)</f>
        <v>1</v>
      </c>
      <c r="H420" s="56">
        <f t="shared" si="6"/>
        <v>43648</v>
      </c>
      <c r="I420" s="5"/>
      <c r="J420" s="5"/>
      <c r="K420" s="5"/>
      <c r="L420" s="5"/>
      <c r="M420" s="5"/>
      <c r="N420" s="5"/>
      <c r="O420" s="5"/>
      <c r="P420" s="5"/>
      <c r="Q420" s="5"/>
    </row>
    <row r="421" spans="1:17" ht="15.75" customHeight="1" x14ac:dyDescent="0.2">
      <c r="A421" s="2">
        <v>6094316077</v>
      </c>
      <c r="B421" s="2">
        <v>3</v>
      </c>
      <c r="C421" s="68">
        <v>44578</v>
      </c>
      <c r="D421" s="2">
        <v>66</v>
      </c>
      <c r="E421" s="4">
        <v>682</v>
      </c>
      <c r="F421" s="5" t="str">
        <f>VLOOKUP(B421,cat!A:B,2,0)</f>
        <v>коньки</v>
      </c>
      <c r="G421" s="5">
        <f>IF(AND(F421='Задание 1.2'!$B$7,E421&lt;800),1,0)</f>
        <v>1</v>
      </c>
      <c r="H421" s="56">
        <f t="shared" si="6"/>
        <v>45012</v>
      </c>
      <c r="I421" s="5"/>
      <c r="J421" s="5"/>
      <c r="K421" s="5"/>
      <c r="L421" s="5"/>
      <c r="M421" s="5"/>
      <c r="N421" s="5"/>
      <c r="O421" s="5"/>
      <c r="P421" s="5"/>
      <c r="Q421" s="5"/>
    </row>
    <row r="422" spans="1:17" ht="15.75" customHeight="1" x14ac:dyDescent="0.2">
      <c r="A422" s="2">
        <v>6094316077</v>
      </c>
      <c r="B422" s="2">
        <v>3</v>
      </c>
      <c r="C422" s="68">
        <v>44576</v>
      </c>
      <c r="D422" s="2">
        <v>80</v>
      </c>
      <c r="E422" s="4">
        <v>682</v>
      </c>
      <c r="F422" s="5" t="str">
        <f>VLOOKUP(B422,cat!A:B,2,0)</f>
        <v>коньки</v>
      </c>
      <c r="G422" s="5">
        <f>IF(AND(F422='Задание 1.2'!$B$7,E422&lt;800),1,0)</f>
        <v>1</v>
      </c>
      <c r="H422" s="56">
        <f t="shared" si="6"/>
        <v>54560</v>
      </c>
      <c r="I422" s="5"/>
      <c r="J422" s="5"/>
      <c r="K422" s="5"/>
      <c r="L422" s="5"/>
      <c r="M422" s="5"/>
      <c r="N422" s="5"/>
      <c r="O422" s="5"/>
      <c r="P422" s="5"/>
      <c r="Q422" s="5"/>
    </row>
    <row r="423" spans="1:17" ht="15.75" customHeight="1" x14ac:dyDescent="0.2">
      <c r="A423" s="2">
        <v>6094316077</v>
      </c>
      <c r="B423" s="2">
        <v>3</v>
      </c>
      <c r="C423" s="68">
        <v>44577</v>
      </c>
      <c r="D423" s="2">
        <v>82</v>
      </c>
      <c r="E423" s="4">
        <v>682</v>
      </c>
      <c r="F423" s="5" t="str">
        <f>VLOOKUP(B423,cat!A:B,2,0)</f>
        <v>коньки</v>
      </c>
      <c r="G423" s="5">
        <f>IF(AND(F423='Задание 1.2'!$B$7,E423&lt;800),1,0)</f>
        <v>1</v>
      </c>
      <c r="H423" s="56">
        <f t="shared" si="6"/>
        <v>55924</v>
      </c>
      <c r="I423" s="5"/>
      <c r="J423" s="5"/>
      <c r="K423" s="5"/>
      <c r="L423" s="5"/>
      <c r="M423" s="5"/>
      <c r="N423" s="5"/>
      <c r="O423" s="5"/>
      <c r="P423" s="5"/>
      <c r="Q423" s="5"/>
    </row>
    <row r="424" spans="1:17" ht="15.75" customHeight="1" x14ac:dyDescent="0.2">
      <c r="A424" s="2">
        <v>6094316077</v>
      </c>
      <c r="B424" s="2">
        <v>3</v>
      </c>
      <c r="C424" s="68">
        <v>44579</v>
      </c>
      <c r="D424" s="2">
        <v>82</v>
      </c>
      <c r="E424" s="4">
        <v>682</v>
      </c>
      <c r="F424" s="5" t="str">
        <f>VLOOKUP(B424,cat!A:B,2,0)</f>
        <v>коньки</v>
      </c>
      <c r="G424" s="5">
        <f>IF(AND(F424='Задание 1.2'!$B$7,E424&lt;800),1,0)</f>
        <v>1</v>
      </c>
      <c r="H424" s="56">
        <f t="shared" si="6"/>
        <v>55924</v>
      </c>
      <c r="I424" s="5"/>
      <c r="J424" s="5"/>
      <c r="K424" s="5"/>
      <c r="L424" s="5"/>
      <c r="M424" s="5"/>
      <c r="N424" s="5"/>
      <c r="O424" s="5"/>
      <c r="P424" s="5"/>
      <c r="Q424" s="5"/>
    </row>
    <row r="425" spans="1:17" ht="15.75" customHeight="1" x14ac:dyDescent="0.2">
      <c r="A425" s="2">
        <v>6094316077</v>
      </c>
      <c r="B425" s="2">
        <v>3</v>
      </c>
      <c r="C425" s="68">
        <v>44597</v>
      </c>
      <c r="D425" s="2">
        <v>88</v>
      </c>
      <c r="E425" s="4">
        <v>682</v>
      </c>
      <c r="F425" s="5" t="str">
        <f>VLOOKUP(B425,cat!A:B,2,0)</f>
        <v>коньки</v>
      </c>
      <c r="G425" s="5">
        <f>IF(AND(F425='Задание 1.2'!$B$7,E425&lt;800),1,0)</f>
        <v>1</v>
      </c>
      <c r="H425" s="56">
        <f t="shared" si="6"/>
        <v>60016</v>
      </c>
      <c r="I425" s="5"/>
      <c r="J425" s="5"/>
      <c r="K425" s="5"/>
      <c r="L425" s="5"/>
      <c r="M425" s="5"/>
      <c r="N425" s="5"/>
      <c r="O425" s="5"/>
      <c r="P425" s="5"/>
      <c r="Q425" s="5"/>
    </row>
    <row r="426" spans="1:17" ht="15.75" customHeight="1" x14ac:dyDescent="0.2">
      <c r="A426" s="2">
        <v>6094316077</v>
      </c>
      <c r="B426" s="2">
        <v>3</v>
      </c>
      <c r="C426" s="68">
        <v>44598</v>
      </c>
      <c r="D426" s="2">
        <v>109</v>
      </c>
      <c r="E426" s="4">
        <v>682</v>
      </c>
      <c r="F426" s="5" t="str">
        <f>VLOOKUP(B426,cat!A:B,2,0)</f>
        <v>коньки</v>
      </c>
      <c r="G426" s="5">
        <f>IF(AND(F426='Задание 1.2'!$B$7,E426&lt;800),1,0)</f>
        <v>1</v>
      </c>
      <c r="H426" s="56">
        <f t="shared" si="6"/>
        <v>74338</v>
      </c>
      <c r="I426" s="5"/>
      <c r="J426" s="5"/>
      <c r="K426" s="5"/>
      <c r="L426" s="5"/>
      <c r="M426" s="5"/>
      <c r="N426" s="5"/>
      <c r="O426" s="5"/>
      <c r="P426" s="5"/>
      <c r="Q426" s="5"/>
    </row>
    <row r="427" spans="1:17" ht="15.75" customHeight="1" x14ac:dyDescent="0.2">
      <c r="A427" s="2">
        <v>6094316077</v>
      </c>
      <c r="B427" s="2">
        <v>3</v>
      </c>
      <c r="C427" s="68">
        <v>44595</v>
      </c>
      <c r="D427" s="2">
        <v>123</v>
      </c>
      <c r="E427" s="4">
        <v>682</v>
      </c>
      <c r="F427" s="5" t="str">
        <f>VLOOKUP(B427,cat!A:B,2,0)</f>
        <v>коньки</v>
      </c>
      <c r="G427" s="5">
        <f>IF(AND(F427='Задание 1.2'!$B$7,E427&lt;800),1,0)</f>
        <v>1</v>
      </c>
      <c r="H427" s="56">
        <f t="shared" si="6"/>
        <v>83886</v>
      </c>
      <c r="I427" s="5"/>
      <c r="J427" s="5"/>
      <c r="K427" s="5"/>
      <c r="L427" s="5"/>
      <c r="M427" s="5"/>
      <c r="N427" s="5"/>
      <c r="O427" s="5"/>
      <c r="P427" s="5"/>
      <c r="Q427" s="5"/>
    </row>
    <row r="428" spans="1:17" ht="15.75" customHeight="1" x14ac:dyDescent="0.2">
      <c r="A428" s="2">
        <v>6094316077</v>
      </c>
      <c r="B428" s="2">
        <v>3</v>
      </c>
      <c r="C428" s="68">
        <v>44596</v>
      </c>
      <c r="D428" s="2">
        <v>137</v>
      </c>
      <c r="E428" s="4">
        <v>682</v>
      </c>
      <c r="F428" s="5" t="str">
        <f>VLOOKUP(B428,cat!A:B,2,0)</f>
        <v>коньки</v>
      </c>
      <c r="G428" s="5">
        <f>IF(AND(F428='Задание 1.2'!$B$7,E428&lt;800),1,0)</f>
        <v>1</v>
      </c>
      <c r="H428" s="56">
        <f t="shared" si="6"/>
        <v>93434</v>
      </c>
      <c r="I428" s="5"/>
      <c r="J428" s="5"/>
      <c r="K428" s="5"/>
      <c r="L428" s="5"/>
      <c r="M428" s="5"/>
      <c r="N428" s="5"/>
      <c r="O428" s="5"/>
      <c r="P428" s="5"/>
      <c r="Q428" s="5"/>
    </row>
    <row r="429" spans="1:17" ht="15.75" customHeight="1" x14ac:dyDescent="0.2">
      <c r="A429" s="2">
        <v>6094316077</v>
      </c>
      <c r="B429" s="2">
        <v>3</v>
      </c>
      <c r="C429" s="68">
        <v>44580</v>
      </c>
      <c r="D429" s="2">
        <v>81</v>
      </c>
      <c r="E429" s="4">
        <v>646</v>
      </c>
      <c r="F429" s="5" t="str">
        <f>VLOOKUP(B429,cat!A:B,2,0)</f>
        <v>коньки</v>
      </c>
      <c r="G429" s="5">
        <f>IF(AND(F429='Задание 1.2'!$B$7,E429&lt;800),1,0)</f>
        <v>1</v>
      </c>
      <c r="H429" s="56">
        <f t="shared" si="6"/>
        <v>52326</v>
      </c>
      <c r="I429" s="5"/>
      <c r="J429" s="5"/>
      <c r="K429" s="5"/>
      <c r="L429" s="5"/>
      <c r="M429" s="5"/>
      <c r="N429" s="5"/>
      <c r="O429" s="5"/>
      <c r="P429" s="5"/>
      <c r="Q429" s="5"/>
    </row>
    <row r="430" spans="1:17" ht="15.75" customHeight="1" x14ac:dyDescent="0.2">
      <c r="A430" s="2">
        <v>6094316077</v>
      </c>
      <c r="B430" s="2">
        <v>3</v>
      </c>
      <c r="C430" s="68">
        <v>44583</v>
      </c>
      <c r="D430" s="2">
        <v>90</v>
      </c>
      <c r="E430" s="4">
        <v>646</v>
      </c>
      <c r="F430" s="5" t="str">
        <f>VLOOKUP(B430,cat!A:B,2,0)</f>
        <v>коньки</v>
      </c>
      <c r="G430" s="5">
        <f>IF(AND(F430='Задание 1.2'!$B$7,E430&lt;800),1,0)</f>
        <v>1</v>
      </c>
      <c r="H430" s="56">
        <f t="shared" si="6"/>
        <v>58140</v>
      </c>
      <c r="I430" s="5"/>
      <c r="J430" s="5"/>
      <c r="K430" s="5"/>
      <c r="L430" s="5"/>
      <c r="M430" s="5"/>
      <c r="N430" s="5"/>
      <c r="O430" s="5"/>
      <c r="P430" s="5"/>
      <c r="Q430" s="5"/>
    </row>
    <row r="431" spans="1:17" ht="15.75" customHeight="1" x14ac:dyDescent="0.2">
      <c r="A431" s="2">
        <v>6094316077</v>
      </c>
      <c r="B431" s="2">
        <v>3</v>
      </c>
      <c r="C431" s="68">
        <v>44581</v>
      </c>
      <c r="D431" s="2">
        <v>96</v>
      </c>
      <c r="E431" s="4">
        <v>646</v>
      </c>
      <c r="F431" s="5" t="str">
        <f>VLOOKUP(B431,cat!A:B,2,0)</f>
        <v>коньки</v>
      </c>
      <c r="G431" s="5">
        <f>IF(AND(F431='Задание 1.2'!$B$7,E431&lt;800),1,0)</f>
        <v>1</v>
      </c>
      <c r="H431" s="56">
        <f t="shared" si="6"/>
        <v>62016</v>
      </c>
      <c r="I431" s="5"/>
      <c r="J431" s="5"/>
      <c r="K431" s="5"/>
      <c r="L431" s="5"/>
      <c r="M431" s="5"/>
      <c r="N431" s="5"/>
      <c r="O431" s="5"/>
      <c r="P431" s="5"/>
      <c r="Q431" s="5"/>
    </row>
    <row r="432" spans="1:17" ht="15.75" customHeight="1" x14ac:dyDescent="0.2">
      <c r="A432" s="2">
        <v>6094316077</v>
      </c>
      <c r="B432" s="2">
        <v>3</v>
      </c>
      <c r="C432" s="68">
        <v>44589</v>
      </c>
      <c r="D432" s="2">
        <v>101</v>
      </c>
      <c r="E432" s="4">
        <v>646</v>
      </c>
      <c r="F432" s="5" t="str">
        <f>VLOOKUP(B432,cat!A:B,2,0)</f>
        <v>коньки</v>
      </c>
      <c r="G432" s="5">
        <f>IF(AND(F432='Задание 1.2'!$B$7,E432&lt;800),1,0)</f>
        <v>1</v>
      </c>
      <c r="H432" s="56">
        <f t="shared" si="6"/>
        <v>65246</v>
      </c>
      <c r="I432" s="5"/>
      <c r="J432" s="5"/>
      <c r="K432" s="5"/>
      <c r="L432" s="5"/>
      <c r="M432" s="5"/>
      <c r="N432" s="5"/>
      <c r="O432" s="5"/>
      <c r="P432" s="5"/>
      <c r="Q432" s="5"/>
    </row>
    <row r="433" spans="1:17" ht="15.75" customHeight="1" x14ac:dyDescent="0.2">
      <c r="A433" s="2">
        <v>6094316077</v>
      </c>
      <c r="B433" s="2">
        <v>3</v>
      </c>
      <c r="C433" s="68">
        <v>44590</v>
      </c>
      <c r="D433" s="2">
        <v>101</v>
      </c>
      <c r="E433" s="4">
        <v>646</v>
      </c>
      <c r="F433" s="5" t="str">
        <f>VLOOKUP(B433,cat!A:B,2,0)</f>
        <v>коньки</v>
      </c>
      <c r="G433" s="5">
        <f>IF(AND(F433='Задание 1.2'!$B$7,E433&lt;800),1,0)</f>
        <v>1</v>
      </c>
      <c r="H433" s="56">
        <f t="shared" si="6"/>
        <v>65246</v>
      </c>
      <c r="I433" s="5"/>
      <c r="J433" s="5"/>
      <c r="K433" s="5"/>
      <c r="L433" s="5"/>
      <c r="M433" s="5"/>
      <c r="N433" s="5"/>
      <c r="O433" s="5"/>
      <c r="P433" s="5"/>
      <c r="Q433" s="5"/>
    </row>
    <row r="434" spans="1:17" ht="15.75" customHeight="1" x14ac:dyDescent="0.2">
      <c r="A434" s="2">
        <v>6094316077</v>
      </c>
      <c r="B434" s="2">
        <v>3</v>
      </c>
      <c r="C434" s="68">
        <v>44588</v>
      </c>
      <c r="D434" s="2">
        <v>103</v>
      </c>
      <c r="E434" s="4">
        <v>646</v>
      </c>
      <c r="F434" s="5" t="str">
        <f>VLOOKUP(B434,cat!A:B,2,0)</f>
        <v>коньки</v>
      </c>
      <c r="G434" s="5">
        <f>IF(AND(F434='Задание 1.2'!$B$7,E434&lt;800),1,0)</f>
        <v>1</v>
      </c>
      <c r="H434" s="56">
        <f t="shared" si="6"/>
        <v>66538</v>
      </c>
      <c r="I434" s="5"/>
      <c r="J434" s="5"/>
      <c r="K434" s="5"/>
      <c r="L434" s="5"/>
      <c r="M434" s="5"/>
      <c r="N434" s="5"/>
      <c r="O434" s="5"/>
      <c r="P434" s="5"/>
      <c r="Q434" s="5"/>
    </row>
    <row r="435" spans="1:17" ht="15.75" customHeight="1" x14ac:dyDescent="0.2">
      <c r="A435" s="2">
        <v>6094316077</v>
      </c>
      <c r="B435" s="2">
        <v>3</v>
      </c>
      <c r="C435" s="68">
        <v>44584</v>
      </c>
      <c r="D435" s="2">
        <v>108</v>
      </c>
      <c r="E435" s="4">
        <v>646</v>
      </c>
      <c r="F435" s="5" t="str">
        <f>VLOOKUP(B435,cat!A:B,2,0)</f>
        <v>коньки</v>
      </c>
      <c r="G435" s="5">
        <f>IF(AND(F435='Задание 1.2'!$B$7,E435&lt;800),1,0)</f>
        <v>1</v>
      </c>
      <c r="H435" s="56">
        <f t="shared" si="6"/>
        <v>69768</v>
      </c>
      <c r="I435" s="5"/>
      <c r="J435" s="5"/>
      <c r="K435" s="5"/>
      <c r="L435" s="5"/>
      <c r="M435" s="5"/>
      <c r="N435" s="5"/>
      <c r="O435" s="5"/>
      <c r="P435" s="5"/>
      <c r="Q435" s="5"/>
    </row>
    <row r="436" spans="1:17" ht="15.75" customHeight="1" x14ac:dyDescent="0.2">
      <c r="A436" s="2">
        <v>6094316077</v>
      </c>
      <c r="B436" s="2">
        <v>3</v>
      </c>
      <c r="C436" s="68">
        <v>44587</v>
      </c>
      <c r="D436" s="2">
        <v>109</v>
      </c>
      <c r="E436" s="4">
        <v>646</v>
      </c>
      <c r="F436" s="5" t="str">
        <f>VLOOKUP(B436,cat!A:B,2,0)</f>
        <v>коньки</v>
      </c>
      <c r="G436" s="5">
        <f>IF(AND(F436='Задание 1.2'!$B$7,E436&lt;800),1,0)</f>
        <v>1</v>
      </c>
      <c r="H436" s="56">
        <f t="shared" si="6"/>
        <v>70414</v>
      </c>
      <c r="I436" s="5"/>
      <c r="J436" s="5"/>
      <c r="K436" s="5"/>
      <c r="L436" s="5"/>
      <c r="M436" s="5"/>
      <c r="N436" s="5"/>
      <c r="O436" s="5"/>
      <c r="P436" s="5"/>
      <c r="Q436" s="5"/>
    </row>
    <row r="437" spans="1:17" ht="15.75" customHeight="1" x14ac:dyDescent="0.2">
      <c r="A437" s="2">
        <v>6094316077</v>
      </c>
      <c r="B437" s="2">
        <v>3</v>
      </c>
      <c r="C437" s="68">
        <v>44582</v>
      </c>
      <c r="D437" s="2">
        <v>121</v>
      </c>
      <c r="E437" s="4">
        <v>646</v>
      </c>
      <c r="F437" s="5" t="str">
        <f>VLOOKUP(B437,cat!A:B,2,0)</f>
        <v>коньки</v>
      </c>
      <c r="G437" s="5">
        <f>IF(AND(F437='Задание 1.2'!$B$7,E437&lt;800),1,0)</f>
        <v>1</v>
      </c>
      <c r="H437" s="56">
        <f t="shared" si="6"/>
        <v>78166</v>
      </c>
      <c r="I437" s="5"/>
      <c r="J437" s="5"/>
      <c r="K437" s="5"/>
      <c r="L437" s="5"/>
      <c r="M437" s="5"/>
      <c r="N437" s="5"/>
      <c r="O437" s="5"/>
      <c r="P437" s="5"/>
      <c r="Q437" s="5"/>
    </row>
    <row r="438" spans="1:17" ht="15.75" customHeight="1" x14ac:dyDescent="0.2">
      <c r="A438" s="2">
        <v>6094316077</v>
      </c>
      <c r="B438" s="2">
        <v>3</v>
      </c>
      <c r="C438" s="68">
        <v>44585</v>
      </c>
      <c r="D438" s="2">
        <v>132</v>
      </c>
      <c r="E438" s="4">
        <v>646</v>
      </c>
      <c r="F438" s="5" t="str">
        <f>VLOOKUP(B438,cat!A:B,2,0)</f>
        <v>коньки</v>
      </c>
      <c r="G438" s="5">
        <f>IF(AND(F438='Задание 1.2'!$B$7,E438&lt;800),1,0)</f>
        <v>1</v>
      </c>
      <c r="H438" s="56">
        <f t="shared" si="6"/>
        <v>85272</v>
      </c>
      <c r="I438" s="5"/>
      <c r="J438" s="5"/>
      <c r="K438" s="5"/>
      <c r="L438" s="5"/>
      <c r="M438" s="5"/>
      <c r="N438" s="5"/>
      <c r="O438" s="5"/>
      <c r="P438" s="5"/>
      <c r="Q438" s="5"/>
    </row>
    <row r="439" spans="1:17" ht="15.75" customHeight="1" x14ac:dyDescent="0.2">
      <c r="A439" s="2">
        <v>6094316077</v>
      </c>
      <c r="B439" s="2">
        <v>3</v>
      </c>
      <c r="C439" s="68">
        <v>44594</v>
      </c>
      <c r="D439" s="2">
        <v>142</v>
      </c>
      <c r="E439" s="4">
        <v>646</v>
      </c>
      <c r="F439" s="5" t="str">
        <f>VLOOKUP(B439,cat!A:B,2,0)</f>
        <v>коньки</v>
      </c>
      <c r="G439" s="5">
        <f>IF(AND(F439='Задание 1.2'!$B$7,E439&lt;800),1,0)</f>
        <v>1</v>
      </c>
      <c r="H439" s="56">
        <f t="shared" si="6"/>
        <v>91732</v>
      </c>
      <c r="I439" s="5"/>
      <c r="J439" s="5"/>
      <c r="K439" s="5"/>
      <c r="L439" s="5"/>
      <c r="M439" s="5"/>
      <c r="N439" s="5"/>
      <c r="O439" s="5"/>
      <c r="P439" s="5"/>
      <c r="Q439" s="5"/>
    </row>
    <row r="440" spans="1:17" ht="15.75" customHeight="1" x14ac:dyDescent="0.2">
      <c r="A440" s="2">
        <v>6094316077</v>
      </c>
      <c r="B440" s="2">
        <v>3</v>
      </c>
      <c r="C440" s="68">
        <v>44592</v>
      </c>
      <c r="D440" s="2">
        <v>144</v>
      </c>
      <c r="E440" s="4">
        <v>646</v>
      </c>
      <c r="F440" s="5" t="str">
        <f>VLOOKUP(B440,cat!A:B,2,0)</f>
        <v>коньки</v>
      </c>
      <c r="G440" s="5">
        <f>IF(AND(F440='Задание 1.2'!$B$7,E440&lt;800),1,0)</f>
        <v>1</v>
      </c>
      <c r="H440" s="56">
        <f t="shared" si="6"/>
        <v>93024</v>
      </c>
      <c r="I440" s="5"/>
      <c r="J440" s="5"/>
      <c r="K440" s="5"/>
      <c r="L440" s="5"/>
      <c r="M440" s="5"/>
      <c r="N440" s="5"/>
      <c r="O440" s="5"/>
      <c r="P440" s="5"/>
      <c r="Q440" s="5"/>
    </row>
    <row r="441" spans="1:17" ht="15.75" customHeight="1" x14ac:dyDescent="0.2">
      <c r="A441" s="2">
        <v>6094316077</v>
      </c>
      <c r="B441" s="2">
        <v>3</v>
      </c>
      <c r="C441" s="68">
        <v>44586</v>
      </c>
      <c r="D441" s="2">
        <v>152</v>
      </c>
      <c r="E441" s="4">
        <v>646</v>
      </c>
      <c r="F441" s="5" t="str">
        <f>VLOOKUP(B441,cat!A:B,2,0)</f>
        <v>коньки</v>
      </c>
      <c r="G441" s="5">
        <f>IF(AND(F441='Задание 1.2'!$B$7,E441&lt;800),1,0)</f>
        <v>1</v>
      </c>
      <c r="H441" s="56">
        <f t="shared" si="6"/>
        <v>98192</v>
      </c>
      <c r="I441" s="5"/>
      <c r="J441" s="5"/>
      <c r="K441" s="5"/>
      <c r="L441" s="5"/>
      <c r="M441" s="5"/>
      <c r="N441" s="5"/>
      <c r="O441" s="5"/>
      <c r="P441" s="5"/>
      <c r="Q441" s="5"/>
    </row>
    <row r="442" spans="1:17" ht="15.75" customHeight="1" x14ac:dyDescent="0.2">
      <c r="A442" s="2">
        <v>6094316077</v>
      </c>
      <c r="B442" s="2">
        <v>3</v>
      </c>
      <c r="C442" s="68">
        <v>44593</v>
      </c>
      <c r="D442" s="2">
        <v>161</v>
      </c>
      <c r="E442" s="4">
        <v>646</v>
      </c>
      <c r="F442" s="5" t="str">
        <f>VLOOKUP(B442,cat!A:B,2,0)</f>
        <v>коньки</v>
      </c>
      <c r="G442" s="5">
        <f>IF(AND(F442='Задание 1.2'!$B$7,E442&lt;800),1,0)</f>
        <v>1</v>
      </c>
      <c r="H442" s="56">
        <f t="shared" si="6"/>
        <v>104006</v>
      </c>
      <c r="I442" s="5"/>
      <c r="J442" s="5"/>
      <c r="K442" s="5"/>
      <c r="L442" s="5"/>
      <c r="M442" s="5"/>
      <c r="N442" s="5"/>
      <c r="O442" s="5"/>
      <c r="P442" s="5"/>
      <c r="Q442" s="5"/>
    </row>
    <row r="443" spans="1:17" ht="15.75" customHeight="1" x14ac:dyDescent="0.2">
      <c r="A443" s="2">
        <v>6094316077</v>
      </c>
      <c r="B443" s="2">
        <v>3</v>
      </c>
      <c r="C443" s="68">
        <v>44591</v>
      </c>
      <c r="D443" s="2">
        <v>162</v>
      </c>
      <c r="E443" s="4">
        <v>646</v>
      </c>
      <c r="F443" s="5" t="str">
        <f>VLOOKUP(B443,cat!A:B,2,0)</f>
        <v>коньки</v>
      </c>
      <c r="G443" s="5">
        <f>IF(AND(F443='Задание 1.2'!$B$7,E443&lt;800),1,0)</f>
        <v>1</v>
      </c>
      <c r="H443" s="56">
        <f t="shared" si="6"/>
        <v>104652</v>
      </c>
      <c r="I443" s="5"/>
      <c r="J443" s="5"/>
      <c r="K443" s="5"/>
      <c r="L443" s="5"/>
      <c r="M443" s="5"/>
      <c r="N443" s="5"/>
      <c r="O443" s="5"/>
      <c r="P443" s="5"/>
      <c r="Q443" s="5"/>
    </row>
    <row r="444" spans="1:17" ht="15.75" customHeight="1" x14ac:dyDescent="0.2">
      <c r="A444" s="2">
        <v>6094316077</v>
      </c>
      <c r="B444" s="2">
        <v>3</v>
      </c>
      <c r="C444" s="68">
        <v>44599</v>
      </c>
      <c r="D444" s="2">
        <v>129</v>
      </c>
      <c r="E444" s="4">
        <v>605</v>
      </c>
      <c r="F444" s="5" t="str">
        <f>VLOOKUP(B444,cat!A:B,2,0)</f>
        <v>коньки</v>
      </c>
      <c r="G444" s="5">
        <f>IF(AND(F444='Задание 1.2'!$B$7,E444&lt;800),1,0)</f>
        <v>1</v>
      </c>
      <c r="H444" s="56">
        <f t="shared" si="6"/>
        <v>78045</v>
      </c>
      <c r="I444" s="5"/>
      <c r="J444" s="5"/>
      <c r="K444" s="5"/>
      <c r="L444" s="5"/>
      <c r="M444" s="5"/>
      <c r="N444" s="5"/>
      <c r="O444" s="5"/>
      <c r="P444" s="5"/>
      <c r="Q444" s="5"/>
    </row>
    <row r="445" spans="1:17" ht="15.75" customHeight="1" x14ac:dyDescent="0.2">
      <c r="A445" s="2">
        <v>6094316077</v>
      </c>
      <c r="B445" s="2">
        <v>3</v>
      </c>
      <c r="C445" s="68">
        <v>44600</v>
      </c>
      <c r="D445" s="2">
        <v>145</v>
      </c>
      <c r="E445" s="4">
        <v>605</v>
      </c>
      <c r="F445" s="5" t="str">
        <f>VLOOKUP(B445,cat!A:B,2,0)</f>
        <v>коньки</v>
      </c>
      <c r="G445" s="5">
        <f>IF(AND(F445='Задание 1.2'!$B$7,E445&lt;800),1,0)</f>
        <v>1</v>
      </c>
      <c r="H445" s="56">
        <f t="shared" si="6"/>
        <v>87725</v>
      </c>
      <c r="I445" s="5"/>
      <c r="J445" s="5"/>
      <c r="K445" s="5"/>
      <c r="L445" s="5"/>
      <c r="M445" s="5"/>
      <c r="N445" s="5"/>
      <c r="O445" s="5"/>
      <c r="P445" s="5"/>
      <c r="Q445" s="5"/>
    </row>
    <row r="446" spans="1:17" ht="15.75" customHeight="1" x14ac:dyDescent="0.2">
      <c r="A446" s="2">
        <v>6094316077</v>
      </c>
      <c r="B446" s="2">
        <v>3</v>
      </c>
      <c r="C446" s="68">
        <v>44606</v>
      </c>
      <c r="D446" s="2">
        <v>151</v>
      </c>
      <c r="E446" s="4">
        <v>605</v>
      </c>
      <c r="F446" s="5" t="str">
        <f>VLOOKUP(B446,cat!A:B,2,0)</f>
        <v>коньки</v>
      </c>
      <c r="G446" s="5">
        <f>IF(AND(F446='Задание 1.2'!$B$7,E446&lt;800),1,0)</f>
        <v>1</v>
      </c>
      <c r="H446" s="56">
        <f t="shared" si="6"/>
        <v>91355</v>
      </c>
      <c r="I446" s="5"/>
      <c r="J446" s="5"/>
      <c r="K446" s="5"/>
      <c r="L446" s="5"/>
      <c r="M446" s="5"/>
      <c r="N446" s="5"/>
      <c r="O446" s="5"/>
      <c r="P446" s="5"/>
      <c r="Q446" s="5"/>
    </row>
    <row r="447" spans="1:17" ht="15.75" customHeight="1" x14ac:dyDescent="0.2">
      <c r="A447" s="2">
        <v>6094316077</v>
      </c>
      <c r="B447" s="2">
        <v>3</v>
      </c>
      <c r="C447" s="68">
        <v>44601</v>
      </c>
      <c r="D447" s="2">
        <v>154</v>
      </c>
      <c r="E447" s="4">
        <v>605</v>
      </c>
      <c r="F447" s="5" t="str">
        <f>VLOOKUP(B447,cat!A:B,2,0)</f>
        <v>коньки</v>
      </c>
      <c r="G447" s="5">
        <f>IF(AND(F447='Задание 1.2'!$B$7,E447&lt;800),1,0)</f>
        <v>1</v>
      </c>
      <c r="H447" s="56">
        <f t="shared" si="6"/>
        <v>93170</v>
      </c>
      <c r="I447" s="5"/>
      <c r="J447" s="5"/>
      <c r="K447" s="5"/>
      <c r="L447" s="5"/>
      <c r="M447" s="5"/>
      <c r="N447" s="5"/>
      <c r="O447" s="5"/>
      <c r="P447" s="5"/>
      <c r="Q447" s="5"/>
    </row>
    <row r="448" spans="1:17" ht="15.75" customHeight="1" x14ac:dyDescent="0.2">
      <c r="A448" s="2">
        <v>6094316077</v>
      </c>
      <c r="B448" s="2">
        <v>3</v>
      </c>
      <c r="C448" s="68">
        <v>44604</v>
      </c>
      <c r="D448" s="2">
        <v>158</v>
      </c>
      <c r="E448" s="4">
        <v>605</v>
      </c>
      <c r="F448" s="5" t="str">
        <f>VLOOKUP(B448,cat!A:B,2,0)</f>
        <v>коньки</v>
      </c>
      <c r="G448" s="5">
        <f>IF(AND(F448='Задание 1.2'!$B$7,E448&lt;800),1,0)</f>
        <v>1</v>
      </c>
      <c r="H448" s="56">
        <f t="shared" si="6"/>
        <v>95590</v>
      </c>
      <c r="I448" s="5"/>
      <c r="J448" s="5"/>
      <c r="K448" s="5"/>
      <c r="L448" s="5"/>
      <c r="M448" s="5"/>
      <c r="N448" s="5"/>
      <c r="O448" s="5"/>
      <c r="P448" s="5"/>
      <c r="Q448" s="5"/>
    </row>
    <row r="449" spans="1:17" ht="15.75" customHeight="1" x14ac:dyDescent="0.2">
      <c r="A449" s="2">
        <v>6094316077</v>
      </c>
      <c r="B449" s="2">
        <v>3</v>
      </c>
      <c r="C449" s="68">
        <v>44603</v>
      </c>
      <c r="D449" s="2">
        <v>171</v>
      </c>
      <c r="E449" s="4">
        <v>605</v>
      </c>
      <c r="F449" s="5" t="str">
        <f>VLOOKUP(B449,cat!A:B,2,0)</f>
        <v>коньки</v>
      </c>
      <c r="G449" s="5">
        <f>IF(AND(F449='Задание 1.2'!$B$7,E449&lt;800),1,0)</f>
        <v>1</v>
      </c>
      <c r="H449" s="56">
        <f t="shared" si="6"/>
        <v>103455</v>
      </c>
      <c r="I449" s="5"/>
      <c r="J449" s="5"/>
      <c r="K449" s="5"/>
      <c r="L449" s="5"/>
      <c r="M449" s="5"/>
      <c r="N449" s="5"/>
      <c r="O449" s="5"/>
      <c r="P449" s="5"/>
      <c r="Q449" s="5"/>
    </row>
    <row r="450" spans="1:17" ht="15.75" customHeight="1" x14ac:dyDescent="0.2">
      <c r="A450" s="2">
        <v>6094316077</v>
      </c>
      <c r="B450" s="2">
        <v>3</v>
      </c>
      <c r="C450" s="68">
        <v>44602</v>
      </c>
      <c r="D450" s="2">
        <v>184</v>
      </c>
      <c r="E450" s="4">
        <v>605</v>
      </c>
      <c r="F450" s="5" t="str">
        <f>VLOOKUP(B450,cat!A:B,2,0)</f>
        <v>коньки</v>
      </c>
      <c r="G450" s="5">
        <f>IF(AND(F450='Задание 1.2'!$B$7,E450&lt;800),1,0)</f>
        <v>1</v>
      </c>
      <c r="H450" s="56">
        <f t="shared" si="6"/>
        <v>111320</v>
      </c>
      <c r="I450" s="5"/>
      <c r="J450" s="5"/>
      <c r="K450" s="5"/>
      <c r="L450" s="5"/>
      <c r="M450" s="5"/>
      <c r="N450" s="5"/>
      <c r="O450" s="5"/>
      <c r="P450" s="5"/>
      <c r="Q450" s="5"/>
    </row>
    <row r="451" spans="1:17" ht="15.75" customHeight="1" x14ac:dyDescent="0.2">
      <c r="A451" s="2">
        <v>6094316077</v>
      </c>
      <c r="B451" s="2">
        <v>3</v>
      </c>
      <c r="C451" s="68">
        <v>44605</v>
      </c>
      <c r="D451" s="2">
        <v>204</v>
      </c>
      <c r="E451" s="4">
        <v>605</v>
      </c>
      <c r="F451" s="5" t="str">
        <f>VLOOKUP(B451,cat!A:B,2,0)</f>
        <v>коньки</v>
      </c>
      <c r="G451" s="5">
        <f>IF(AND(F451='Задание 1.2'!$B$7,E451&lt;800),1,0)</f>
        <v>1</v>
      </c>
      <c r="H451" s="56">
        <f t="shared" ref="H451" si="7">D451*E451</f>
        <v>123420</v>
      </c>
      <c r="I451" s="5"/>
      <c r="J451" s="5"/>
      <c r="K451" s="5"/>
      <c r="L451" s="5"/>
      <c r="M451" s="5"/>
      <c r="N451" s="5"/>
      <c r="O451" s="5"/>
      <c r="P451" s="5"/>
      <c r="Q451" s="5"/>
    </row>
    <row r="452" spans="1:17" ht="15.75" customHeight="1" x14ac:dyDescent="0.2">
      <c r="A452" s="2"/>
      <c r="B452" s="2"/>
      <c r="C452" s="3"/>
      <c r="D452" s="2"/>
      <c r="E452" s="6"/>
      <c r="F452" s="5"/>
      <c r="G452" s="5"/>
      <c r="H452" s="56"/>
      <c r="I452" s="5"/>
      <c r="J452" s="5"/>
      <c r="K452" s="5"/>
      <c r="L452" s="5"/>
      <c r="M452" s="5"/>
      <c r="N452" s="5"/>
      <c r="O452" s="5"/>
      <c r="P452" s="5"/>
      <c r="Q452" s="5"/>
    </row>
    <row r="453" spans="1:17" ht="15.75" customHeight="1" x14ac:dyDescent="0.2">
      <c r="A453" s="2"/>
      <c r="B453" s="2"/>
      <c r="C453" s="3"/>
      <c r="D453" s="2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 spans="1:17" ht="15.75" customHeight="1" x14ac:dyDescent="0.2">
      <c r="A454" s="2"/>
      <c r="B454" s="2"/>
      <c r="C454" s="3"/>
      <c r="D454" s="2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 spans="1:17" ht="15.75" customHeight="1" x14ac:dyDescent="0.2">
      <c r="A455" s="2"/>
      <c r="B455" s="2"/>
      <c r="C455" s="3"/>
      <c r="D455" s="2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 spans="1:17" ht="15.75" customHeight="1" x14ac:dyDescent="0.2">
      <c r="A456" s="2"/>
      <c r="B456" s="2"/>
      <c r="C456" s="3"/>
      <c r="D456" s="2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 spans="1:17" ht="15.75" customHeight="1" x14ac:dyDescent="0.2">
      <c r="A457" s="2"/>
      <c r="B457" s="2"/>
      <c r="C457" s="3"/>
      <c r="D457" s="2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 spans="1:17" ht="15.75" customHeight="1" x14ac:dyDescent="0.2">
      <c r="A458" s="2"/>
      <c r="B458" s="2"/>
      <c r="C458" s="3"/>
      <c r="D458" s="2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 spans="1:17" ht="15.75" customHeight="1" x14ac:dyDescent="0.2">
      <c r="A459" s="2"/>
      <c r="B459" s="2"/>
      <c r="C459" s="3"/>
      <c r="D459" s="2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 spans="1:17" ht="15.75" customHeight="1" x14ac:dyDescent="0.2">
      <c r="A460" s="2"/>
      <c r="B460" s="2"/>
      <c r="C460" s="3"/>
      <c r="D460" s="2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 spans="1:17" ht="15.75" customHeight="1" x14ac:dyDescent="0.2">
      <c r="A461" s="2"/>
      <c r="B461" s="2"/>
      <c r="C461" s="3"/>
      <c r="D461" s="2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 spans="1:17" ht="15.75" customHeight="1" x14ac:dyDescent="0.2">
      <c r="A462" s="2"/>
      <c r="B462" s="2"/>
      <c r="C462" s="3"/>
      <c r="D462" s="2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 spans="1:17" ht="15.75" customHeight="1" x14ac:dyDescent="0.2">
      <c r="A463" s="2"/>
      <c r="B463" s="2"/>
      <c r="C463" s="3"/>
      <c r="D463" s="2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 spans="1:17" ht="15.75" customHeight="1" x14ac:dyDescent="0.2">
      <c r="A464" s="2"/>
      <c r="B464" s="2"/>
      <c r="C464" s="3"/>
      <c r="D464" s="2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 spans="1:17" ht="15.75" customHeight="1" x14ac:dyDescent="0.2">
      <c r="A465" s="2"/>
      <c r="B465" s="2"/>
      <c r="C465" s="3"/>
      <c r="D465" s="2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 spans="1:17" ht="15.75" customHeight="1" x14ac:dyDescent="0.2">
      <c r="A466" s="2"/>
      <c r="B466" s="2"/>
      <c r="C466" s="3"/>
      <c r="D466" s="2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 spans="1:17" ht="15.75" customHeight="1" x14ac:dyDescent="0.2">
      <c r="A467" s="2"/>
      <c r="B467" s="2"/>
      <c r="C467" s="3"/>
      <c r="D467" s="2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 spans="1:17" ht="15.75" customHeight="1" x14ac:dyDescent="0.2">
      <c r="A468" s="2"/>
      <c r="B468" s="2"/>
      <c r="C468" s="3"/>
      <c r="D468" s="2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 spans="1:17" ht="15.75" customHeight="1" x14ac:dyDescent="0.2">
      <c r="A469" s="2"/>
      <c r="B469" s="2"/>
      <c r="C469" s="3"/>
      <c r="D469" s="2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 spans="1:17" ht="15.75" customHeight="1" x14ac:dyDescent="0.2">
      <c r="A470" s="2"/>
      <c r="B470" s="2"/>
      <c r="C470" s="3"/>
      <c r="D470" s="2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 spans="1:17" ht="15.75" customHeight="1" x14ac:dyDescent="0.2">
      <c r="A471" s="2"/>
      <c r="B471" s="2"/>
      <c r="C471" s="3"/>
      <c r="D471" s="2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 spans="1:17" ht="15.75" customHeight="1" x14ac:dyDescent="0.2">
      <c r="A472" s="2"/>
      <c r="B472" s="2"/>
      <c r="C472" s="3"/>
      <c r="D472" s="2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 spans="1:17" ht="15.75" customHeight="1" x14ac:dyDescent="0.2">
      <c r="A473" s="2"/>
      <c r="B473" s="2"/>
      <c r="C473" s="3"/>
      <c r="D473" s="2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 spans="1:17" ht="15.75" customHeight="1" x14ac:dyDescent="0.2">
      <c r="A474" s="2"/>
      <c r="B474" s="2"/>
      <c r="C474" s="3"/>
      <c r="D474" s="2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 spans="1:17" ht="15.75" customHeight="1" x14ac:dyDescent="0.2">
      <c r="A475" s="2"/>
      <c r="B475" s="2"/>
      <c r="C475" s="3"/>
      <c r="D475" s="2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 spans="1:17" ht="15.75" customHeight="1" x14ac:dyDescent="0.2">
      <c r="A476" s="2"/>
      <c r="B476" s="2"/>
      <c r="C476" s="3"/>
      <c r="D476" s="2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 spans="1:17" ht="15.75" customHeight="1" x14ac:dyDescent="0.2">
      <c r="A477" s="2"/>
      <c r="B477" s="2"/>
      <c r="C477" s="3"/>
      <c r="D477" s="2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 spans="1:17" ht="15.75" customHeight="1" x14ac:dyDescent="0.2">
      <c r="A478" s="2"/>
      <c r="B478" s="2"/>
      <c r="C478" s="3"/>
      <c r="D478" s="2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 spans="1:17" ht="15.75" customHeight="1" x14ac:dyDescent="0.2">
      <c r="A479" s="2"/>
      <c r="B479" s="2"/>
      <c r="C479" s="3"/>
      <c r="D479" s="2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 spans="1:17" ht="15.75" customHeight="1" x14ac:dyDescent="0.2">
      <c r="A480" s="2"/>
      <c r="B480" s="2"/>
      <c r="C480" s="3"/>
      <c r="D480" s="2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 spans="1:17" ht="15.75" customHeight="1" x14ac:dyDescent="0.2">
      <c r="A481" s="2"/>
      <c r="B481" s="2"/>
      <c r="C481" s="3"/>
      <c r="D481" s="2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 spans="1:17" ht="15.75" customHeight="1" x14ac:dyDescent="0.2">
      <c r="A482" s="2"/>
      <c r="B482" s="2"/>
      <c r="C482" s="3"/>
      <c r="D482" s="2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 spans="1:17" ht="15.75" customHeight="1" x14ac:dyDescent="0.2">
      <c r="A483" s="2"/>
      <c r="B483" s="2"/>
      <c r="C483" s="3"/>
      <c r="D483" s="2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 spans="1:17" ht="15.75" customHeight="1" x14ac:dyDescent="0.2">
      <c r="A484" s="2"/>
      <c r="B484" s="2"/>
      <c r="C484" s="3"/>
      <c r="D484" s="2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 spans="1:17" ht="15.75" customHeight="1" x14ac:dyDescent="0.2">
      <c r="A485" s="2"/>
      <c r="B485" s="2"/>
      <c r="C485" s="3"/>
      <c r="D485" s="2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 spans="1:17" ht="15.75" customHeight="1" x14ac:dyDescent="0.2">
      <c r="A486" s="2"/>
      <c r="B486" s="2"/>
      <c r="C486" s="3"/>
      <c r="D486" s="2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 spans="1:17" ht="15.75" customHeight="1" x14ac:dyDescent="0.2">
      <c r="A487" s="2"/>
      <c r="B487" s="2"/>
      <c r="C487" s="3"/>
      <c r="D487" s="2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 spans="1:17" ht="15.75" customHeight="1" x14ac:dyDescent="0.2">
      <c r="A488" s="2"/>
      <c r="B488" s="2"/>
      <c r="C488" s="3"/>
      <c r="D488" s="2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 spans="1:17" ht="15.75" customHeight="1" x14ac:dyDescent="0.2">
      <c r="A489" s="2"/>
      <c r="B489" s="2"/>
      <c r="C489" s="3"/>
      <c r="D489" s="2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 spans="1:17" ht="15.75" customHeight="1" x14ac:dyDescent="0.2">
      <c r="A490" s="2"/>
      <c r="B490" s="2"/>
      <c r="C490" s="3"/>
      <c r="D490" s="2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 spans="1:17" ht="15.75" customHeight="1" x14ac:dyDescent="0.2">
      <c r="A491" s="2"/>
      <c r="B491" s="2"/>
      <c r="C491" s="3"/>
      <c r="D491" s="2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 spans="1:17" ht="15.75" customHeight="1" x14ac:dyDescent="0.2">
      <c r="A492" s="2"/>
      <c r="B492" s="2"/>
      <c r="C492" s="3"/>
      <c r="D492" s="2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 spans="1:17" ht="15.75" customHeight="1" x14ac:dyDescent="0.2">
      <c r="A493" s="2"/>
      <c r="B493" s="2"/>
      <c r="C493" s="3"/>
      <c r="D493" s="2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 spans="1:17" ht="15.75" customHeight="1" x14ac:dyDescent="0.2">
      <c r="A494" s="2"/>
      <c r="B494" s="2"/>
      <c r="C494" s="3"/>
      <c r="D494" s="2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 spans="1:17" ht="15.75" customHeight="1" x14ac:dyDescent="0.2">
      <c r="A495" s="2"/>
      <c r="B495" s="2"/>
      <c r="C495" s="3"/>
      <c r="D495" s="2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 spans="1:17" ht="15.75" customHeight="1" x14ac:dyDescent="0.2">
      <c r="A496" s="2"/>
      <c r="B496" s="2"/>
      <c r="C496" s="3"/>
      <c r="D496" s="2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 spans="1:17" ht="15.75" customHeight="1" x14ac:dyDescent="0.2">
      <c r="A497" s="2"/>
      <c r="B497" s="2"/>
      <c r="C497" s="3"/>
      <c r="D497" s="2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 spans="1:17" ht="15.75" customHeight="1" x14ac:dyDescent="0.2">
      <c r="A498" s="2"/>
      <c r="B498" s="2"/>
      <c r="C498" s="3"/>
      <c r="D498" s="2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 spans="1:17" ht="15.75" customHeight="1" x14ac:dyDescent="0.2">
      <c r="A499" s="2"/>
      <c r="B499" s="2"/>
      <c r="C499" s="3"/>
      <c r="D499" s="2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 spans="1:17" ht="15.75" customHeight="1" x14ac:dyDescent="0.2">
      <c r="A500" s="7"/>
      <c r="B500" s="7"/>
      <c r="C500" s="7"/>
      <c r="D500" s="7"/>
      <c r="E500" s="7"/>
    </row>
    <row r="501" spans="1:17" ht="15.75" customHeight="1" x14ac:dyDescent="0.2">
      <c r="A501" s="7"/>
      <c r="B501" s="7"/>
      <c r="C501" s="7"/>
      <c r="D501" s="7"/>
      <c r="E501" s="7"/>
    </row>
    <row r="502" spans="1:17" ht="15.75" customHeight="1" x14ac:dyDescent="0.2">
      <c r="A502" s="7"/>
      <c r="B502" s="7"/>
      <c r="C502" s="7"/>
      <c r="D502" s="7"/>
      <c r="E502" s="7"/>
    </row>
    <row r="503" spans="1:17" ht="15.75" customHeight="1" x14ac:dyDescent="0.2">
      <c r="A503" s="7"/>
      <c r="B503" s="7"/>
      <c r="C503" s="7"/>
      <c r="D503" s="7"/>
      <c r="E503" s="7"/>
    </row>
    <row r="504" spans="1:17" ht="15.75" customHeight="1" x14ac:dyDescent="0.2">
      <c r="A504" s="7"/>
      <c r="B504" s="7"/>
      <c r="C504" s="7"/>
      <c r="D504" s="7"/>
      <c r="E504" s="7"/>
    </row>
    <row r="505" spans="1:17" ht="15.75" customHeight="1" x14ac:dyDescent="0.2">
      <c r="A505" s="7"/>
      <c r="B505" s="7"/>
      <c r="C505" s="7"/>
      <c r="D505" s="7"/>
      <c r="E505" s="7"/>
    </row>
    <row r="506" spans="1:17" ht="15.75" customHeight="1" x14ac:dyDescent="0.2">
      <c r="A506" s="7"/>
      <c r="B506" s="7"/>
      <c r="C506" s="7"/>
      <c r="D506" s="7"/>
      <c r="E506" s="7"/>
    </row>
    <row r="507" spans="1:17" ht="15.75" customHeight="1" x14ac:dyDescent="0.2">
      <c r="A507" s="7"/>
      <c r="B507" s="7"/>
      <c r="C507" s="7"/>
      <c r="D507" s="7"/>
      <c r="E507" s="7"/>
    </row>
    <row r="508" spans="1:17" ht="15.75" customHeight="1" x14ac:dyDescent="0.2">
      <c r="A508" s="7"/>
      <c r="B508" s="7"/>
      <c r="C508" s="7"/>
      <c r="D508" s="7"/>
      <c r="E508" s="7"/>
    </row>
    <row r="509" spans="1:17" ht="15.75" customHeight="1" x14ac:dyDescent="0.2">
      <c r="A509" s="7"/>
      <c r="B509" s="7"/>
      <c r="C509" s="7"/>
      <c r="D509" s="7"/>
      <c r="E509" s="7"/>
    </row>
    <row r="510" spans="1:17" ht="15.75" customHeight="1" x14ac:dyDescent="0.2">
      <c r="A510" s="7"/>
      <c r="B510" s="7"/>
      <c r="C510" s="7"/>
      <c r="D510" s="7"/>
      <c r="E510" s="7"/>
    </row>
    <row r="511" spans="1:17" ht="15.75" customHeight="1" x14ac:dyDescent="0.2">
      <c r="A511" s="7"/>
      <c r="B511" s="7"/>
      <c r="C511" s="7"/>
      <c r="D511" s="7"/>
      <c r="E511" s="7"/>
    </row>
    <row r="512" spans="1:17" ht="15.75" customHeight="1" x14ac:dyDescent="0.2">
      <c r="A512" s="7"/>
      <c r="B512" s="7"/>
      <c r="C512" s="7"/>
      <c r="D512" s="7"/>
      <c r="E512" s="7"/>
    </row>
    <row r="513" spans="1:5" ht="15.75" customHeight="1" x14ac:dyDescent="0.2">
      <c r="A513" s="7"/>
      <c r="B513" s="7"/>
      <c r="C513" s="7"/>
      <c r="D513" s="7"/>
      <c r="E513" s="7"/>
    </row>
    <row r="514" spans="1:5" ht="15.75" customHeight="1" x14ac:dyDescent="0.2">
      <c r="A514" s="7"/>
      <c r="B514" s="7"/>
      <c r="C514" s="7"/>
      <c r="D514" s="7"/>
      <c r="E514" s="7"/>
    </row>
    <row r="515" spans="1:5" ht="15.75" customHeight="1" x14ac:dyDescent="0.2">
      <c r="A515" s="7"/>
      <c r="B515" s="7"/>
      <c r="C515" s="7"/>
      <c r="D515" s="7"/>
      <c r="E515" s="7"/>
    </row>
    <row r="516" spans="1:5" ht="15.75" customHeight="1" x14ac:dyDescent="0.2">
      <c r="A516" s="7"/>
      <c r="B516" s="7"/>
      <c r="C516" s="7"/>
      <c r="D516" s="7"/>
      <c r="E516" s="7"/>
    </row>
    <row r="517" spans="1:5" ht="15.75" customHeight="1" x14ac:dyDescent="0.2">
      <c r="A517" s="7"/>
      <c r="B517" s="7"/>
      <c r="C517" s="7"/>
      <c r="D517" s="7"/>
      <c r="E517" s="7"/>
    </row>
    <row r="518" spans="1:5" ht="15.75" customHeight="1" x14ac:dyDescent="0.2">
      <c r="A518" s="7"/>
      <c r="B518" s="7"/>
      <c r="C518" s="7"/>
      <c r="D518" s="7"/>
      <c r="E518" s="7"/>
    </row>
    <row r="519" spans="1:5" ht="15.75" customHeight="1" x14ac:dyDescent="0.2">
      <c r="A519" s="7"/>
      <c r="B519" s="7"/>
      <c r="C519" s="7"/>
      <c r="D519" s="7"/>
      <c r="E519" s="7"/>
    </row>
    <row r="520" spans="1:5" ht="15.75" customHeight="1" x14ac:dyDescent="0.2">
      <c r="A520" s="7"/>
      <c r="B520" s="7"/>
      <c r="C520" s="7"/>
      <c r="D520" s="7"/>
      <c r="E520" s="7"/>
    </row>
    <row r="521" spans="1:5" ht="15.75" customHeight="1" x14ac:dyDescent="0.2">
      <c r="A521" s="7"/>
      <c r="B521" s="7"/>
      <c r="C521" s="7"/>
      <c r="D521" s="7"/>
      <c r="E521" s="7"/>
    </row>
    <row r="522" spans="1:5" ht="15.75" customHeight="1" x14ac:dyDescent="0.2">
      <c r="A522" s="7"/>
      <c r="B522" s="7"/>
      <c r="C522" s="7"/>
      <c r="D522" s="7"/>
      <c r="E522" s="7"/>
    </row>
    <row r="523" spans="1:5" ht="15.75" customHeight="1" x14ac:dyDescent="0.2">
      <c r="A523" s="7"/>
      <c r="B523" s="7"/>
      <c r="C523" s="7"/>
      <c r="D523" s="7"/>
      <c r="E523" s="7"/>
    </row>
    <row r="524" spans="1:5" ht="15.75" customHeight="1" x14ac:dyDescent="0.2">
      <c r="A524" s="7"/>
      <c r="B524" s="7"/>
      <c r="C524" s="7"/>
      <c r="D524" s="7"/>
      <c r="E524" s="7"/>
    </row>
    <row r="525" spans="1:5" ht="15.75" customHeight="1" x14ac:dyDescent="0.2">
      <c r="A525" s="7"/>
      <c r="B525" s="7"/>
      <c r="C525" s="7"/>
      <c r="D525" s="7"/>
      <c r="E525" s="7"/>
    </row>
    <row r="526" spans="1:5" ht="15.75" customHeight="1" x14ac:dyDescent="0.2">
      <c r="A526" s="7"/>
      <c r="B526" s="7"/>
      <c r="C526" s="7"/>
      <c r="D526" s="7"/>
      <c r="E526" s="7"/>
    </row>
    <row r="527" spans="1:5" ht="15.75" customHeight="1" x14ac:dyDescent="0.2">
      <c r="A527" s="7"/>
      <c r="B527" s="7"/>
      <c r="C527" s="7"/>
      <c r="D527" s="7"/>
      <c r="E527" s="7"/>
    </row>
    <row r="528" spans="1:5" ht="15.75" customHeight="1" x14ac:dyDescent="0.2">
      <c r="A528" s="7"/>
      <c r="B528" s="7"/>
      <c r="C528" s="7"/>
      <c r="D528" s="7"/>
      <c r="E528" s="7"/>
    </row>
    <row r="529" spans="1:5" ht="15.75" customHeight="1" x14ac:dyDescent="0.2">
      <c r="A529" s="7"/>
      <c r="B529" s="7"/>
      <c r="C529" s="7"/>
      <c r="D529" s="7"/>
      <c r="E529" s="7"/>
    </row>
    <row r="530" spans="1:5" ht="15.75" customHeight="1" x14ac:dyDescent="0.2">
      <c r="A530" s="7"/>
      <c r="B530" s="7"/>
      <c r="C530" s="7"/>
      <c r="D530" s="7"/>
      <c r="E530" s="7"/>
    </row>
    <row r="531" spans="1:5" ht="15.75" customHeight="1" x14ac:dyDescent="0.2">
      <c r="A531" s="7"/>
      <c r="B531" s="7"/>
      <c r="C531" s="7"/>
      <c r="D531" s="7"/>
      <c r="E531" s="7"/>
    </row>
    <row r="532" spans="1:5" ht="15.75" customHeight="1" x14ac:dyDescent="0.2">
      <c r="A532" s="7"/>
      <c r="B532" s="7"/>
      <c r="C532" s="7"/>
      <c r="D532" s="7"/>
      <c r="E532" s="7"/>
    </row>
    <row r="533" spans="1:5" ht="15.75" customHeight="1" x14ac:dyDescent="0.2">
      <c r="A533" s="7"/>
      <c r="B533" s="7"/>
      <c r="C533" s="7"/>
      <c r="D533" s="7"/>
      <c r="E533" s="7"/>
    </row>
    <row r="534" spans="1:5" ht="15.75" customHeight="1" x14ac:dyDescent="0.2">
      <c r="A534" s="7"/>
      <c r="B534" s="7"/>
      <c r="C534" s="7"/>
      <c r="D534" s="7"/>
      <c r="E534" s="7"/>
    </row>
    <row r="535" spans="1:5" ht="15.75" customHeight="1" x14ac:dyDescent="0.2">
      <c r="A535" s="7"/>
      <c r="B535" s="7"/>
      <c r="C535" s="7"/>
      <c r="D535" s="7"/>
      <c r="E535" s="7"/>
    </row>
    <row r="536" spans="1:5" ht="15.75" customHeight="1" x14ac:dyDescent="0.2">
      <c r="A536" s="7"/>
      <c r="B536" s="7"/>
      <c r="C536" s="7"/>
      <c r="D536" s="7"/>
      <c r="E536" s="7"/>
    </row>
    <row r="537" spans="1:5" ht="15.75" customHeight="1" x14ac:dyDescent="0.2">
      <c r="A537" s="7"/>
      <c r="B537" s="7"/>
      <c r="C537" s="7"/>
      <c r="D537" s="7"/>
      <c r="E537" s="7"/>
    </row>
    <row r="538" spans="1:5" ht="15.75" customHeight="1" x14ac:dyDescent="0.2">
      <c r="A538" s="7"/>
      <c r="B538" s="7"/>
      <c r="C538" s="7"/>
      <c r="D538" s="7"/>
      <c r="E538" s="7"/>
    </row>
    <row r="539" spans="1:5" ht="15.75" customHeight="1" x14ac:dyDescent="0.2">
      <c r="A539" s="7"/>
      <c r="B539" s="7"/>
      <c r="C539" s="7"/>
      <c r="D539" s="7"/>
      <c r="E539" s="7"/>
    </row>
    <row r="540" spans="1:5" ht="15.75" customHeight="1" x14ac:dyDescent="0.2">
      <c r="A540" s="7"/>
      <c r="B540" s="7"/>
      <c r="C540" s="7"/>
      <c r="D540" s="7"/>
      <c r="E540" s="7"/>
    </row>
    <row r="541" spans="1:5" ht="15.75" customHeight="1" x14ac:dyDescent="0.2">
      <c r="A541" s="7"/>
      <c r="B541" s="7"/>
      <c r="C541" s="7"/>
      <c r="D541" s="7"/>
      <c r="E541" s="7"/>
    </row>
    <row r="542" spans="1:5" ht="15.75" customHeight="1" x14ac:dyDescent="0.2">
      <c r="A542" s="7"/>
      <c r="B542" s="7"/>
      <c r="C542" s="7"/>
      <c r="D542" s="7"/>
      <c r="E542" s="7"/>
    </row>
    <row r="543" spans="1:5" ht="15.75" customHeight="1" x14ac:dyDescent="0.2">
      <c r="A543" s="7"/>
      <c r="B543" s="7"/>
      <c r="C543" s="7"/>
      <c r="D543" s="7"/>
      <c r="E543" s="7"/>
    </row>
    <row r="544" spans="1:5" ht="15.75" customHeight="1" x14ac:dyDescent="0.2">
      <c r="A544" s="7"/>
      <c r="B544" s="7"/>
      <c r="C544" s="7"/>
      <c r="D544" s="7"/>
      <c r="E544" s="7"/>
    </row>
    <row r="545" spans="1:5" ht="15.75" customHeight="1" x14ac:dyDescent="0.2">
      <c r="A545" s="7"/>
      <c r="B545" s="7"/>
      <c r="C545" s="7"/>
      <c r="D545" s="7"/>
      <c r="E545" s="7"/>
    </row>
    <row r="546" spans="1:5" ht="15.75" customHeight="1" x14ac:dyDescent="0.2">
      <c r="A546" s="7"/>
      <c r="B546" s="7"/>
      <c r="C546" s="7"/>
      <c r="D546" s="7"/>
      <c r="E546" s="7"/>
    </row>
    <row r="547" spans="1:5" ht="15.75" customHeight="1" x14ac:dyDescent="0.2">
      <c r="A547" s="7"/>
      <c r="B547" s="7"/>
      <c r="C547" s="7"/>
      <c r="D547" s="7"/>
      <c r="E547" s="7"/>
    </row>
    <row r="548" spans="1:5" ht="15.75" customHeight="1" x14ac:dyDescent="0.2">
      <c r="A548" s="7"/>
      <c r="B548" s="7"/>
      <c r="C548" s="7"/>
      <c r="D548" s="7"/>
      <c r="E548" s="7"/>
    </row>
    <row r="549" spans="1:5" ht="15.75" customHeight="1" x14ac:dyDescent="0.2">
      <c r="A549" s="7"/>
      <c r="B549" s="7"/>
      <c r="C549" s="7"/>
      <c r="D549" s="7"/>
      <c r="E549" s="7"/>
    </row>
    <row r="550" spans="1:5" ht="15.75" customHeight="1" x14ac:dyDescent="0.2">
      <c r="A550" s="7"/>
      <c r="B550" s="7"/>
      <c r="C550" s="7"/>
      <c r="D550" s="7"/>
      <c r="E550" s="7"/>
    </row>
    <row r="551" spans="1:5" ht="15.75" customHeight="1" x14ac:dyDescent="0.2">
      <c r="A551" s="7"/>
      <c r="B551" s="7"/>
      <c r="C551" s="7"/>
      <c r="D551" s="7"/>
      <c r="E551" s="7"/>
    </row>
    <row r="552" spans="1:5" ht="15.75" customHeight="1" x14ac:dyDescent="0.2">
      <c r="A552" s="7"/>
      <c r="B552" s="7"/>
      <c r="C552" s="7"/>
      <c r="D552" s="7"/>
      <c r="E552" s="7"/>
    </row>
    <row r="553" spans="1:5" ht="15.75" customHeight="1" x14ac:dyDescent="0.2">
      <c r="A553" s="7"/>
      <c r="B553" s="7"/>
      <c r="C553" s="7"/>
      <c r="D553" s="7"/>
      <c r="E553" s="7"/>
    </row>
    <row r="554" spans="1:5" ht="15.75" customHeight="1" x14ac:dyDescent="0.2">
      <c r="A554" s="7"/>
      <c r="B554" s="7"/>
      <c r="C554" s="7"/>
      <c r="D554" s="7"/>
      <c r="E554" s="7"/>
    </row>
    <row r="555" spans="1:5" ht="15.75" customHeight="1" x14ac:dyDescent="0.2">
      <c r="A555" s="7"/>
      <c r="B555" s="7"/>
      <c r="C555" s="7"/>
      <c r="D555" s="7"/>
      <c r="E555" s="7"/>
    </row>
    <row r="556" spans="1:5" ht="15.75" customHeight="1" x14ac:dyDescent="0.2">
      <c r="A556" s="7"/>
      <c r="B556" s="7"/>
      <c r="C556" s="7"/>
      <c r="D556" s="7"/>
      <c r="E556" s="7"/>
    </row>
    <row r="557" spans="1:5" ht="15.75" customHeight="1" x14ac:dyDescent="0.2">
      <c r="A557" s="7"/>
      <c r="B557" s="7"/>
      <c r="C557" s="7"/>
      <c r="D557" s="7"/>
      <c r="E557" s="7"/>
    </row>
    <row r="558" spans="1:5" ht="15.75" customHeight="1" x14ac:dyDescent="0.2">
      <c r="A558" s="7"/>
      <c r="B558" s="7"/>
      <c r="C558" s="7"/>
      <c r="D558" s="7"/>
      <c r="E558" s="7"/>
    </row>
    <row r="559" spans="1:5" ht="15.75" customHeight="1" x14ac:dyDescent="0.2">
      <c r="A559" s="7"/>
      <c r="B559" s="7"/>
      <c r="C559" s="7"/>
      <c r="D559" s="7"/>
      <c r="E559" s="7"/>
    </row>
    <row r="560" spans="1:5" ht="15.75" customHeight="1" x14ac:dyDescent="0.2">
      <c r="A560" s="7"/>
      <c r="B560" s="7"/>
      <c r="C560" s="7"/>
      <c r="D560" s="7"/>
      <c r="E560" s="7"/>
    </row>
    <row r="561" spans="1:5" ht="15.75" customHeight="1" x14ac:dyDescent="0.2">
      <c r="A561" s="7"/>
      <c r="B561" s="7"/>
      <c r="C561" s="7"/>
      <c r="D561" s="7"/>
      <c r="E561" s="7"/>
    </row>
    <row r="562" spans="1:5" ht="15.75" customHeight="1" x14ac:dyDescent="0.2">
      <c r="A562" s="7"/>
      <c r="B562" s="7"/>
      <c r="C562" s="7"/>
      <c r="D562" s="7"/>
      <c r="E562" s="7"/>
    </row>
    <row r="563" spans="1:5" ht="15.75" customHeight="1" x14ac:dyDescent="0.2">
      <c r="A563" s="7"/>
      <c r="B563" s="7"/>
      <c r="C563" s="7"/>
      <c r="D563" s="7"/>
      <c r="E563" s="7"/>
    </row>
    <row r="564" spans="1:5" ht="15.75" customHeight="1" x14ac:dyDescent="0.2">
      <c r="A564" s="7"/>
      <c r="B564" s="7"/>
      <c r="C564" s="7"/>
      <c r="D564" s="7"/>
      <c r="E564" s="7"/>
    </row>
    <row r="565" spans="1:5" ht="15.75" customHeight="1" x14ac:dyDescent="0.2">
      <c r="A565" s="7"/>
      <c r="B565" s="7"/>
      <c r="C565" s="7"/>
      <c r="D565" s="7"/>
      <c r="E565" s="7"/>
    </row>
    <row r="566" spans="1:5" ht="15.75" customHeight="1" x14ac:dyDescent="0.2">
      <c r="A566" s="7"/>
      <c r="B566" s="7"/>
      <c r="C566" s="7"/>
      <c r="D566" s="7"/>
      <c r="E566" s="7"/>
    </row>
    <row r="567" spans="1:5" ht="15.75" customHeight="1" x14ac:dyDescent="0.2">
      <c r="A567" s="7"/>
      <c r="B567" s="7"/>
      <c r="C567" s="7"/>
      <c r="D567" s="7"/>
      <c r="E567" s="7"/>
    </row>
    <row r="568" spans="1:5" ht="15.75" customHeight="1" x14ac:dyDescent="0.2">
      <c r="A568" s="7"/>
      <c r="B568" s="7"/>
      <c r="C568" s="7"/>
      <c r="D568" s="7"/>
      <c r="E568" s="7"/>
    </row>
    <row r="569" spans="1:5" ht="15.75" customHeight="1" x14ac:dyDescent="0.2">
      <c r="A569" s="7"/>
      <c r="B569" s="7"/>
      <c r="C569" s="7"/>
      <c r="D569" s="7"/>
      <c r="E569" s="7"/>
    </row>
    <row r="570" spans="1:5" ht="15.75" customHeight="1" x14ac:dyDescent="0.2">
      <c r="A570" s="7"/>
      <c r="B570" s="7"/>
      <c r="C570" s="7"/>
      <c r="D570" s="7"/>
      <c r="E570" s="7"/>
    </row>
    <row r="571" spans="1:5" ht="15.75" customHeight="1" x14ac:dyDescent="0.2">
      <c r="A571" s="7"/>
      <c r="B571" s="7"/>
      <c r="C571" s="7"/>
      <c r="D571" s="7"/>
      <c r="E571" s="7"/>
    </row>
    <row r="572" spans="1:5" ht="15.75" customHeight="1" x14ac:dyDescent="0.2">
      <c r="A572" s="7"/>
      <c r="B572" s="7"/>
      <c r="C572" s="7"/>
      <c r="D572" s="7"/>
      <c r="E572" s="7"/>
    </row>
    <row r="573" spans="1:5" ht="15.75" customHeight="1" x14ac:dyDescent="0.2">
      <c r="A573" s="7"/>
      <c r="B573" s="7"/>
      <c r="C573" s="7"/>
      <c r="D573" s="7"/>
      <c r="E573" s="7"/>
    </row>
    <row r="574" spans="1:5" ht="15.75" customHeight="1" x14ac:dyDescent="0.2">
      <c r="A574" s="7"/>
      <c r="B574" s="7"/>
      <c r="C574" s="7"/>
      <c r="D574" s="7"/>
      <c r="E574" s="7"/>
    </row>
    <row r="575" spans="1:5" ht="15.75" customHeight="1" x14ac:dyDescent="0.2">
      <c r="A575" s="7"/>
      <c r="B575" s="7"/>
      <c r="C575" s="7"/>
      <c r="D575" s="7"/>
      <c r="E575" s="7"/>
    </row>
    <row r="576" spans="1:5" ht="15.75" customHeight="1" x14ac:dyDescent="0.2">
      <c r="A576" s="7"/>
      <c r="B576" s="7"/>
      <c r="C576" s="7"/>
      <c r="D576" s="7"/>
      <c r="E576" s="7"/>
    </row>
    <row r="577" spans="1:5" ht="15.75" customHeight="1" x14ac:dyDescent="0.2">
      <c r="A577" s="7"/>
      <c r="B577" s="7"/>
      <c r="C577" s="7"/>
      <c r="D577" s="7"/>
      <c r="E577" s="7"/>
    </row>
    <row r="578" spans="1:5" ht="15.75" customHeight="1" x14ac:dyDescent="0.2">
      <c r="A578" s="7"/>
      <c r="B578" s="7"/>
      <c r="C578" s="7"/>
      <c r="D578" s="7"/>
      <c r="E578" s="7"/>
    </row>
    <row r="579" spans="1:5" ht="15.75" customHeight="1" x14ac:dyDescent="0.2">
      <c r="A579" s="7"/>
      <c r="B579" s="7"/>
      <c r="C579" s="7"/>
      <c r="D579" s="7"/>
      <c r="E579" s="7"/>
    </row>
    <row r="580" spans="1:5" ht="15.75" customHeight="1" x14ac:dyDescent="0.2">
      <c r="A580" s="7"/>
      <c r="B580" s="7"/>
      <c r="C580" s="7"/>
      <c r="D580" s="7"/>
      <c r="E580" s="7"/>
    </row>
    <row r="581" spans="1:5" ht="15.75" customHeight="1" x14ac:dyDescent="0.2">
      <c r="A581" s="7"/>
      <c r="B581" s="7"/>
      <c r="C581" s="7"/>
      <c r="D581" s="7"/>
      <c r="E581" s="7"/>
    </row>
    <row r="582" spans="1:5" ht="15.75" customHeight="1" x14ac:dyDescent="0.2">
      <c r="A582" s="7"/>
      <c r="B582" s="7"/>
      <c r="C582" s="7"/>
      <c r="D582" s="7"/>
      <c r="E582" s="7"/>
    </row>
    <row r="583" spans="1:5" ht="15.75" customHeight="1" x14ac:dyDescent="0.2">
      <c r="A583" s="7"/>
      <c r="B583" s="7"/>
      <c r="C583" s="7"/>
      <c r="D583" s="7"/>
      <c r="E583" s="7"/>
    </row>
    <row r="584" spans="1:5" ht="15.75" customHeight="1" x14ac:dyDescent="0.2">
      <c r="A584" s="7"/>
      <c r="B584" s="7"/>
      <c r="C584" s="7"/>
      <c r="D584" s="7"/>
      <c r="E584" s="7"/>
    </row>
    <row r="585" spans="1:5" ht="15.75" customHeight="1" x14ac:dyDescent="0.2">
      <c r="A585" s="7"/>
      <c r="B585" s="7"/>
      <c r="C585" s="7"/>
      <c r="D585" s="7"/>
      <c r="E585" s="7"/>
    </row>
    <row r="586" spans="1:5" ht="15.75" customHeight="1" x14ac:dyDescent="0.2">
      <c r="A586" s="7"/>
      <c r="B586" s="7"/>
      <c r="C586" s="7"/>
      <c r="D586" s="7"/>
      <c r="E586" s="7"/>
    </row>
    <row r="587" spans="1:5" ht="15.75" customHeight="1" x14ac:dyDescent="0.2">
      <c r="A587" s="7"/>
      <c r="B587" s="7"/>
      <c r="C587" s="7"/>
      <c r="D587" s="7"/>
      <c r="E587" s="7"/>
    </row>
    <row r="588" spans="1:5" ht="15.75" customHeight="1" x14ac:dyDescent="0.2">
      <c r="A588" s="7"/>
      <c r="B588" s="7"/>
      <c r="C588" s="7"/>
      <c r="D588" s="7"/>
      <c r="E588" s="7"/>
    </row>
    <row r="589" spans="1:5" ht="15.75" customHeight="1" x14ac:dyDescent="0.2">
      <c r="A589" s="7"/>
      <c r="B589" s="7"/>
      <c r="C589" s="7"/>
      <c r="D589" s="7"/>
      <c r="E589" s="7"/>
    </row>
    <row r="590" spans="1:5" ht="15.75" customHeight="1" x14ac:dyDescent="0.2">
      <c r="A590" s="7"/>
      <c r="B590" s="7"/>
      <c r="C590" s="7"/>
      <c r="D590" s="7"/>
      <c r="E590" s="7"/>
    </row>
    <row r="591" spans="1:5" ht="15.75" customHeight="1" x14ac:dyDescent="0.2">
      <c r="A591" s="7"/>
      <c r="B591" s="7"/>
      <c r="C591" s="7"/>
      <c r="D591" s="7"/>
      <c r="E591" s="7"/>
    </row>
    <row r="592" spans="1:5" ht="15.75" customHeight="1" x14ac:dyDescent="0.2">
      <c r="A592" s="7"/>
      <c r="B592" s="7"/>
      <c r="C592" s="7"/>
      <c r="D592" s="7"/>
      <c r="E592" s="7"/>
    </row>
    <row r="593" spans="1:5" ht="15.75" customHeight="1" x14ac:dyDescent="0.2">
      <c r="A593" s="7"/>
      <c r="B593" s="7"/>
      <c r="C593" s="7"/>
      <c r="D593" s="7"/>
      <c r="E593" s="7"/>
    </row>
    <row r="594" spans="1:5" ht="15.75" customHeight="1" x14ac:dyDescent="0.2">
      <c r="A594" s="7"/>
      <c r="B594" s="7"/>
      <c r="C594" s="7"/>
      <c r="D594" s="7"/>
      <c r="E594" s="7"/>
    </row>
    <row r="595" spans="1:5" ht="15.75" customHeight="1" x14ac:dyDescent="0.2">
      <c r="A595" s="7"/>
      <c r="B595" s="7"/>
      <c r="C595" s="7"/>
      <c r="D595" s="7"/>
      <c r="E595" s="7"/>
    </row>
    <row r="596" spans="1:5" ht="15.75" customHeight="1" x14ac:dyDescent="0.2">
      <c r="A596" s="7"/>
      <c r="B596" s="7"/>
      <c r="C596" s="7"/>
      <c r="D596" s="7"/>
      <c r="E596" s="7"/>
    </row>
    <row r="597" spans="1:5" ht="15.75" customHeight="1" x14ac:dyDescent="0.2">
      <c r="A597" s="7"/>
      <c r="B597" s="7"/>
      <c r="C597" s="7"/>
      <c r="D597" s="7"/>
      <c r="E597" s="7"/>
    </row>
    <row r="598" spans="1:5" ht="15.75" customHeight="1" x14ac:dyDescent="0.2">
      <c r="A598" s="7"/>
      <c r="B598" s="7"/>
      <c r="C598" s="7"/>
      <c r="D598" s="7"/>
      <c r="E598" s="7"/>
    </row>
    <row r="599" spans="1:5" ht="15.75" customHeight="1" x14ac:dyDescent="0.2">
      <c r="A599" s="7"/>
      <c r="B599" s="7"/>
      <c r="C599" s="7"/>
      <c r="D599" s="7"/>
      <c r="E599" s="7"/>
    </row>
    <row r="600" spans="1:5" ht="15.75" customHeight="1" x14ac:dyDescent="0.2">
      <c r="A600" s="7"/>
      <c r="B600" s="7"/>
      <c r="C600" s="7"/>
      <c r="D600" s="7"/>
      <c r="E600" s="7"/>
    </row>
    <row r="601" spans="1:5" ht="15.75" customHeight="1" x14ac:dyDescent="0.2">
      <c r="A601" s="7"/>
      <c r="B601" s="7"/>
      <c r="C601" s="7"/>
      <c r="D601" s="7"/>
      <c r="E601" s="7"/>
    </row>
    <row r="602" spans="1:5" ht="15.75" customHeight="1" x14ac:dyDescent="0.2">
      <c r="A602" s="7"/>
      <c r="B602" s="7"/>
      <c r="C602" s="7"/>
      <c r="D602" s="7"/>
      <c r="E602" s="7"/>
    </row>
    <row r="603" spans="1:5" ht="15.75" customHeight="1" x14ac:dyDescent="0.2">
      <c r="A603" s="7"/>
      <c r="B603" s="7"/>
      <c r="C603" s="7"/>
      <c r="D603" s="7"/>
      <c r="E603" s="7"/>
    </row>
    <row r="604" spans="1:5" ht="15.75" customHeight="1" x14ac:dyDescent="0.2">
      <c r="A604" s="7"/>
      <c r="B604" s="7"/>
      <c r="C604" s="7"/>
      <c r="D604" s="7"/>
      <c r="E604" s="7"/>
    </row>
    <row r="605" spans="1:5" ht="15.75" customHeight="1" x14ac:dyDescent="0.2">
      <c r="A605" s="7"/>
      <c r="B605" s="7"/>
      <c r="C605" s="7"/>
      <c r="D605" s="7"/>
      <c r="E605" s="7"/>
    </row>
    <row r="606" spans="1:5" ht="15.75" customHeight="1" x14ac:dyDescent="0.2">
      <c r="A606" s="7"/>
      <c r="B606" s="7"/>
      <c r="C606" s="7"/>
      <c r="D606" s="7"/>
      <c r="E606" s="7"/>
    </row>
    <row r="607" spans="1:5" ht="15.75" customHeight="1" x14ac:dyDescent="0.2">
      <c r="A607" s="7"/>
      <c r="B607" s="7"/>
      <c r="C607" s="7"/>
      <c r="D607" s="7"/>
      <c r="E607" s="7"/>
    </row>
    <row r="608" spans="1:5" ht="15.75" customHeight="1" x14ac:dyDescent="0.2">
      <c r="A608" s="7"/>
      <c r="B608" s="7"/>
      <c r="C608" s="7"/>
      <c r="D608" s="7"/>
      <c r="E608" s="7"/>
    </row>
    <row r="609" spans="1:5" ht="15.75" customHeight="1" x14ac:dyDescent="0.2">
      <c r="A609" s="7"/>
      <c r="B609" s="7"/>
      <c r="C609" s="7"/>
      <c r="D609" s="7"/>
      <c r="E609" s="7"/>
    </row>
    <row r="610" spans="1:5" ht="15.75" customHeight="1" x14ac:dyDescent="0.2">
      <c r="A610" s="7"/>
      <c r="B610" s="7"/>
      <c r="C610" s="7"/>
      <c r="D610" s="7"/>
      <c r="E610" s="7"/>
    </row>
    <row r="611" spans="1:5" ht="15.75" customHeight="1" x14ac:dyDescent="0.2">
      <c r="A611" s="7"/>
      <c r="B611" s="7"/>
      <c r="C611" s="7"/>
      <c r="D611" s="7"/>
      <c r="E611" s="7"/>
    </row>
    <row r="612" spans="1:5" ht="15.75" customHeight="1" x14ac:dyDescent="0.2">
      <c r="A612" s="7"/>
      <c r="B612" s="7"/>
      <c r="C612" s="7"/>
      <c r="D612" s="7"/>
      <c r="E612" s="7"/>
    </row>
    <row r="613" spans="1:5" ht="15.75" customHeight="1" x14ac:dyDescent="0.2">
      <c r="A613" s="7"/>
      <c r="B613" s="7"/>
      <c r="C613" s="7"/>
      <c r="D613" s="7"/>
      <c r="E613" s="7"/>
    </row>
    <row r="614" spans="1:5" ht="15.75" customHeight="1" x14ac:dyDescent="0.2">
      <c r="A614" s="7"/>
      <c r="B614" s="7"/>
      <c r="C614" s="7"/>
      <c r="D614" s="7"/>
      <c r="E614" s="7"/>
    </row>
    <row r="615" spans="1:5" ht="15.75" customHeight="1" x14ac:dyDescent="0.2">
      <c r="A615" s="7"/>
      <c r="B615" s="7"/>
      <c r="C615" s="7"/>
      <c r="D615" s="7"/>
      <c r="E615" s="7"/>
    </row>
    <row r="616" spans="1:5" ht="15.75" customHeight="1" x14ac:dyDescent="0.2">
      <c r="A616" s="7"/>
      <c r="B616" s="7"/>
      <c r="C616" s="7"/>
      <c r="D616" s="7"/>
      <c r="E616" s="7"/>
    </row>
    <row r="617" spans="1:5" ht="15.75" customHeight="1" x14ac:dyDescent="0.2">
      <c r="A617" s="7"/>
      <c r="B617" s="7"/>
      <c r="C617" s="7"/>
      <c r="D617" s="7"/>
      <c r="E617" s="7"/>
    </row>
    <row r="618" spans="1:5" ht="15.75" customHeight="1" x14ac:dyDescent="0.2">
      <c r="A618" s="7"/>
      <c r="B618" s="7"/>
      <c r="C618" s="7"/>
      <c r="D618" s="7"/>
      <c r="E618" s="7"/>
    </row>
    <row r="619" spans="1:5" ht="15.75" customHeight="1" x14ac:dyDescent="0.2">
      <c r="A619" s="7"/>
      <c r="B619" s="7"/>
      <c r="C619" s="7"/>
      <c r="D619" s="7"/>
      <c r="E619" s="7"/>
    </row>
    <row r="620" spans="1:5" ht="15.75" customHeight="1" x14ac:dyDescent="0.2">
      <c r="A620" s="7"/>
      <c r="B620" s="7"/>
      <c r="C620" s="7"/>
      <c r="D620" s="7"/>
      <c r="E620" s="7"/>
    </row>
    <row r="621" spans="1:5" ht="15.75" customHeight="1" x14ac:dyDescent="0.2">
      <c r="A621" s="7"/>
      <c r="B621" s="7"/>
      <c r="C621" s="7"/>
      <c r="D621" s="7"/>
      <c r="E621" s="7"/>
    </row>
    <row r="622" spans="1:5" ht="15.75" customHeight="1" x14ac:dyDescent="0.2">
      <c r="A622" s="7"/>
      <c r="B622" s="7"/>
      <c r="C622" s="7"/>
      <c r="D622" s="7"/>
      <c r="E622" s="7"/>
    </row>
    <row r="623" spans="1:5" ht="15.75" customHeight="1" x14ac:dyDescent="0.2">
      <c r="A623" s="7"/>
      <c r="B623" s="7"/>
      <c r="C623" s="7"/>
      <c r="D623" s="7"/>
      <c r="E623" s="7"/>
    </row>
    <row r="624" spans="1:5" ht="15.75" customHeight="1" x14ac:dyDescent="0.2">
      <c r="A624" s="7"/>
      <c r="B624" s="7"/>
      <c r="C624" s="7"/>
      <c r="D624" s="7"/>
      <c r="E624" s="7"/>
    </row>
    <row r="625" spans="1:5" ht="15.75" customHeight="1" x14ac:dyDescent="0.2">
      <c r="A625" s="7"/>
      <c r="B625" s="7"/>
      <c r="C625" s="7"/>
      <c r="D625" s="7"/>
      <c r="E625" s="7"/>
    </row>
    <row r="626" spans="1:5" ht="15.75" customHeight="1" x14ac:dyDescent="0.2">
      <c r="A626" s="7"/>
      <c r="B626" s="7"/>
      <c r="C626" s="7"/>
      <c r="D626" s="7"/>
      <c r="E626" s="7"/>
    </row>
    <row r="627" spans="1:5" ht="15.75" customHeight="1" x14ac:dyDescent="0.2">
      <c r="A627" s="7"/>
      <c r="B627" s="7"/>
      <c r="C627" s="7"/>
      <c r="D627" s="7"/>
      <c r="E627" s="7"/>
    </row>
    <row r="628" spans="1:5" ht="15.75" customHeight="1" x14ac:dyDescent="0.2">
      <c r="A628" s="7"/>
      <c r="B628" s="7"/>
      <c r="C628" s="7"/>
      <c r="D628" s="7"/>
      <c r="E628" s="7"/>
    </row>
    <row r="629" spans="1:5" ht="15.75" customHeight="1" x14ac:dyDescent="0.2">
      <c r="A629" s="7"/>
      <c r="B629" s="7"/>
      <c r="C629" s="7"/>
      <c r="D629" s="7"/>
      <c r="E629" s="7"/>
    </row>
    <row r="630" spans="1:5" ht="15.75" customHeight="1" x14ac:dyDescent="0.2">
      <c r="A630" s="7"/>
      <c r="B630" s="7"/>
      <c r="C630" s="7"/>
      <c r="D630" s="7"/>
      <c r="E630" s="7"/>
    </row>
    <row r="631" spans="1:5" ht="15.75" customHeight="1" x14ac:dyDescent="0.2">
      <c r="A631" s="7"/>
      <c r="B631" s="7"/>
      <c r="C631" s="7"/>
      <c r="D631" s="7"/>
      <c r="E631" s="7"/>
    </row>
    <row r="632" spans="1:5" ht="15.75" customHeight="1" x14ac:dyDescent="0.2">
      <c r="A632" s="7"/>
      <c r="B632" s="7"/>
      <c r="C632" s="7"/>
      <c r="D632" s="7"/>
      <c r="E632" s="7"/>
    </row>
    <row r="633" spans="1:5" ht="15.75" customHeight="1" x14ac:dyDescent="0.2">
      <c r="A633" s="7"/>
      <c r="B633" s="7"/>
      <c r="C633" s="7"/>
      <c r="D633" s="7"/>
      <c r="E633" s="7"/>
    </row>
    <row r="634" spans="1:5" ht="15.75" customHeight="1" x14ac:dyDescent="0.2">
      <c r="A634" s="7"/>
      <c r="B634" s="7"/>
      <c r="C634" s="7"/>
      <c r="D634" s="7"/>
      <c r="E634" s="7"/>
    </row>
    <row r="635" spans="1:5" ht="15.75" customHeight="1" x14ac:dyDescent="0.2">
      <c r="A635" s="7"/>
      <c r="B635" s="7"/>
      <c r="C635" s="7"/>
      <c r="D635" s="7"/>
      <c r="E635" s="7"/>
    </row>
    <row r="636" spans="1:5" ht="15.75" customHeight="1" x14ac:dyDescent="0.2">
      <c r="A636" s="7"/>
      <c r="B636" s="7"/>
      <c r="C636" s="7"/>
      <c r="D636" s="7"/>
      <c r="E636" s="7"/>
    </row>
    <row r="637" spans="1:5" ht="15.75" customHeight="1" x14ac:dyDescent="0.2">
      <c r="A637" s="7"/>
      <c r="B637" s="7"/>
      <c r="C637" s="7"/>
      <c r="D637" s="7"/>
      <c r="E637" s="7"/>
    </row>
    <row r="638" spans="1:5" ht="15.75" customHeight="1" x14ac:dyDescent="0.2">
      <c r="A638" s="7"/>
      <c r="B638" s="7"/>
      <c r="C638" s="7"/>
      <c r="D638" s="7"/>
      <c r="E638" s="7"/>
    </row>
    <row r="639" spans="1:5" ht="15.75" customHeight="1" x14ac:dyDescent="0.2">
      <c r="A639" s="7"/>
      <c r="B639" s="7"/>
      <c r="C639" s="7"/>
      <c r="D639" s="7"/>
      <c r="E639" s="7"/>
    </row>
    <row r="640" spans="1:5" ht="15.75" customHeight="1" x14ac:dyDescent="0.2">
      <c r="A640" s="7"/>
      <c r="B640" s="7"/>
      <c r="C640" s="7"/>
      <c r="D640" s="7"/>
      <c r="E640" s="7"/>
    </row>
    <row r="641" spans="1:5" ht="15.75" customHeight="1" x14ac:dyDescent="0.2">
      <c r="A641" s="7"/>
      <c r="B641" s="7"/>
      <c r="C641" s="7"/>
      <c r="D641" s="7"/>
      <c r="E641" s="7"/>
    </row>
    <row r="642" spans="1:5" ht="15.75" customHeight="1" x14ac:dyDescent="0.2">
      <c r="A642" s="7"/>
      <c r="B642" s="7"/>
      <c r="C642" s="7"/>
      <c r="D642" s="7"/>
      <c r="E642" s="7"/>
    </row>
    <row r="643" spans="1:5" ht="15.75" customHeight="1" x14ac:dyDescent="0.2">
      <c r="A643" s="7"/>
      <c r="B643" s="7"/>
      <c r="C643" s="7"/>
      <c r="D643" s="7"/>
      <c r="E643" s="7"/>
    </row>
    <row r="644" spans="1:5" ht="15.75" customHeight="1" x14ac:dyDescent="0.2">
      <c r="A644" s="7"/>
      <c r="B644" s="7"/>
      <c r="C644" s="7"/>
      <c r="D644" s="7"/>
      <c r="E644" s="7"/>
    </row>
    <row r="645" spans="1:5" ht="15.75" customHeight="1" x14ac:dyDescent="0.2">
      <c r="A645" s="7"/>
      <c r="B645" s="7"/>
      <c r="C645" s="7"/>
      <c r="D645" s="7"/>
      <c r="E645" s="7"/>
    </row>
    <row r="646" spans="1:5" ht="15.75" customHeight="1" x14ac:dyDescent="0.2">
      <c r="A646" s="7"/>
      <c r="B646" s="7"/>
      <c r="C646" s="7"/>
      <c r="D646" s="7"/>
      <c r="E646" s="7"/>
    </row>
    <row r="647" spans="1:5" ht="15.75" customHeight="1" x14ac:dyDescent="0.2">
      <c r="A647" s="7"/>
      <c r="B647" s="7"/>
      <c r="C647" s="7"/>
      <c r="D647" s="7"/>
      <c r="E647" s="7"/>
    </row>
    <row r="648" spans="1:5" ht="15.75" customHeight="1" x14ac:dyDescent="0.2">
      <c r="A648" s="7"/>
      <c r="B648" s="7"/>
      <c r="C648" s="7"/>
      <c r="D648" s="7"/>
      <c r="E648" s="7"/>
    </row>
    <row r="649" spans="1:5" ht="15.75" customHeight="1" x14ac:dyDescent="0.2">
      <c r="A649" s="7"/>
      <c r="B649" s="7"/>
      <c r="C649" s="7"/>
      <c r="D649" s="7"/>
      <c r="E649" s="7"/>
    </row>
    <row r="650" spans="1:5" ht="15.75" customHeight="1" x14ac:dyDescent="0.2">
      <c r="A650" s="7"/>
      <c r="B650" s="7"/>
      <c r="C650" s="7"/>
      <c r="D650" s="7"/>
      <c r="E650" s="7"/>
    </row>
    <row r="651" spans="1:5" ht="15.75" customHeight="1" x14ac:dyDescent="0.2">
      <c r="A651" s="7"/>
      <c r="B651" s="7"/>
      <c r="C651" s="7"/>
      <c r="D651" s="7"/>
      <c r="E651" s="7"/>
    </row>
    <row r="652" spans="1:5" ht="15.75" customHeight="1" x14ac:dyDescent="0.2">
      <c r="A652" s="7"/>
      <c r="B652" s="7"/>
      <c r="C652" s="7"/>
      <c r="D652" s="7"/>
      <c r="E652" s="7"/>
    </row>
    <row r="653" spans="1:5" ht="15.75" customHeight="1" x14ac:dyDescent="0.2">
      <c r="A653" s="7"/>
      <c r="B653" s="7"/>
      <c r="C653" s="7"/>
      <c r="D653" s="7"/>
      <c r="E653" s="7"/>
    </row>
    <row r="654" spans="1:5" ht="15.75" customHeight="1" x14ac:dyDescent="0.2">
      <c r="A654" s="7"/>
      <c r="B654" s="7"/>
      <c r="C654" s="7"/>
      <c r="D654" s="7"/>
      <c r="E654" s="7"/>
    </row>
    <row r="655" spans="1:5" ht="15.75" customHeight="1" x14ac:dyDescent="0.2">
      <c r="A655" s="7"/>
      <c r="B655" s="7"/>
      <c r="C655" s="7"/>
      <c r="D655" s="7"/>
      <c r="E655" s="7"/>
    </row>
    <row r="656" spans="1:5" ht="15.75" customHeight="1" x14ac:dyDescent="0.2">
      <c r="A656" s="7"/>
      <c r="B656" s="7"/>
      <c r="C656" s="7"/>
      <c r="D656" s="7"/>
      <c r="E656" s="7"/>
    </row>
    <row r="657" spans="1:5" ht="15.75" customHeight="1" x14ac:dyDescent="0.2">
      <c r="A657" s="7"/>
      <c r="B657" s="7"/>
      <c r="C657" s="7"/>
      <c r="D657" s="7"/>
      <c r="E657" s="7"/>
    </row>
    <row r="658" spans="1:5" ht="15.75" customHeight="1" x14ac:dyDescent="0.2">
      <c r="A658" s="7"/>
      <c r="B658" s="7"/>
      <c r="C658" s="7"/>
      <c r="D658" s="7"/>
      <c r="E658" s="7"/>
    </row>
    <row r="659" spans="1:5" ht="15.75" customHeight="1" x14ac:dyDescent="0.2">
      <c r="A659" s="7"/>
      <c r="B659" s="7"/>
      <c r="C659" s="7"/>
      <c r="D659" s="7"/>
      <c r="E659" s="7"/>
    </row>
    <row r="660" spans="1:5" ht="15.75" customHeight="1" x14ac:dyDescent="0.2">
      <c r="A660" s="7"/>
      <c r="B660" s="7"/>
      <c r="C660" s="7"/>
      <c r="D660" s="7"/>
      <c r="E660" s="7"/>
    </row>
    <row r="661" spans="1:5" ht="15.75" customHeight="1" x14ac:dyDescent="0.2">
      <c r="A661" s="7"/>
      <c r="B661" s="7"/>
      <c r="C661" s="7"/>
      <c r="D661" s="7"/>
      <c r="E661" s="7"/>
    </row>
    <row r="662" spans="1:5" ht="15.75" customHeight="1" x14ac:dyDescent="0.2">
      <c r="A662" s="7"/>
      <c r="B662" s="7"/>
      <c r="C662" s="7"/>
      <c r="D662" s="7"/>
      <c r="E662" s="7"/>
    </row>
    <row r="663" spans="1:5" ht="15.75" customHeight="1" x14ac:dyDescent="0.2">
      <c r="A663" s="7"/>
      <c r="B663" s="7"/>
      <c r="C663" s="7"/>
      <c r="D663" s="7"/>
      <c r="E663" s="7"/>
    </row>
    <row r="664" spans="1:5" ht="15.75" customHeight="1" x14ac:dyDescent="0.2">
      <c r="A664" s="7"/>
      <c r="B664" s="7"/>
      <c r="C664" s="7"/>
      <c r="D664" s="7"/>
      <c r="E664" s="7"/>
    </row>
    <row r="665" spans="1:5" ht="15.75" customHeight="1" x14ac:dyDescent="0.2">
      <c r="A665" s="7"/>
      <c r="B665" s="7"/>
      <c r="C665" s="7"/>
      <c r="D665" s="7"/>
      <c r="E665" s="7"/>
    </row>
    <row r="666" spans="1:5" ht="15.75" customHeight="1" x14ac:dyDescent="0.2">
      <c r="A666" s="7"/>
      <c r="B666" s="7"/>
      <c r="C666" s="7"/>
      <c r="D666" s="7"/>
      <c r="E666" s="7"/>
    </row>
    <row r="667" spans="1:5" ht="15.75" customHeight="1" x14ac:dyDescent="0.2">
      <c r="A667" s="7"/>
      <c r="B667" s="7"/>
      <c r="C667" s="7"/>
      <c r="D667" s="7"/>
      <c r="E667" s="7"/>
    </row>
    <row r="668" spans="1:5" ht="15.75" customHeight="1" x14ac:dyDescent="0.2">
      <c r="A668" s="7"/>
      <c r="B668" s="7"/>
      <c r="C668" s="7"/>
      <c r="D668" s="7"/>
      <c r="E668" s="7"/>
    </row>
    <row r="669" spans="1:5" ht="15.75" customHeight="1" x14ac:dyDescent="0.2">
      <c r="A669" s="7"/>
      <c r="B669" s="7"/>
      <c r="C669" s="7"/>
      <c r="D669" s="7"/>
      <c r="E669" s="7"/>
    </row>
    <row r="670" spans="1:5" ht="15.75" customHeight="1" x14ac:dyDescent="0.2">
      <c r="A670" s="7"/>
      <c r="B670" s="7"/>
      <c r="C670" s="7"/>
      <c r="D670" s="7"/>
      <c r="E670" s="7"/>
    </row>
    <row r="671" spans="1:5" ht="15.75" customHeight="1" x14ac:dyDescent="0.2">
      <c r="A671" s="7"/>
      <c r="B671" s="7"/>
      <c r="C671" s="7"/>
      <c r="D671" s="7"/>
      <c r="E671" s="7"/>
    </row>
    <row r="672" spans="1:5" ht="15.75" customHeight="1" x14ac:dyDescent="0.2">
      <c r="A672" s="7"/>
      <c r="B672" s="7"/>
      <c r="C672" s="7"/>
      <c r="D672" s="7"/>
      <c r="E672" s="7"/>
    </row>
    <row r="673" spans="1:5" ht="15.75" customHeight="1" x14ac:dyDescent="0.2">
      <c r="A673" s="7"/>
      <c r="B673" s="7"/>
      <c r="C673" s="7"/>
      <c r="D673" s="7"/>
      <c r="E673" s="7"/>
    </row>
    <row r="674" spans="1:5" ht="15.75" customHeight="1" x14ac:dyDescent="0.2">
      <c r="A674" s="7"/>
      <c r="B674" s="7"/>
      <c r="C674" s="7"/>
      <c r="D674" s="7"/>
      <c r="E674" s="7"/>
    </row>
    <row r="675" spans="1:5" ht="15.75" customHeight="1" x14ac:dyDescent="0.2">
      <c r="A675" s="7"/>
      <c r="B675" s="7"/>
      <c r="C675" s="7"/>
      <c r="D675" s="7"/>
      <c r="E675" s="7"/>
    </row>
    <row r="676" spans="1:5" ht="15.75" customHeight="1" x14ac:dyDescent="0.2">
      <c r="A676" s="7"/>
      <c r="B676" s="7"/>
      <c r="C676" s="7"/>
      <c r="D676" s="7"/>
      <c r="E676" s="7"/>
    </row>
    <row r="677" spans="1:5" ht="15.75" customHeight="1" x14ac:dyDescent="0.2">
      <c r="A677" s="7"/>
      <c r="B677" s="7"/>
      <c r="C677" s="7"/>
      <c r="D677" s="7"/>
      <c r="E677" s="7"/>
    </row>
    <row r="678" spans="1:5" ht="15.75" customHeight="1" x14ac:dyDescent="0.2">
      <c r="A678" s="7"/>
      <c r="B678" s="7"/>
      <c r="C678" s="7"/>
      <c r="D678" s="7"/>
      <c r="E678" s="7"/>
    </row>
    <row r="679" spans="1:5" ht="15.75" customHeight="1" x14ac:dyDescent="0.2">
      <c r="A679" s="7"/>
      <c r="B679" s="7"/>
      <c r="C679" s="7"/>
      <c r="D679" s="7"/>
      <c r="E679" s="7"/>
    </row>
    <row r="680" spans="1:5" ht="15.75" customHeight="1" x14ac:dyDescent="0.2">
      <c r="A680" s="7"/>
      <c r="B680" s="7"/>
      <c r="C680" s="7"/>
      <c r="D680" s="7"/>
      <c r="E680" s="7"/>
    </row>
    <row r="681" spans="1:5" ht="15.75" customHeight="1" x14ac:dyDescent="0.2">
      <c r="A681" s="7"/>
      <c r="B681" s="7"/>
      <c r="C681" s="7"/>
      <c r="D681" s="7"/>
      <c r="E681" s="7"/>
    </row>
    <row r="682" spans="1:5" ht="15.75" customHeight="1" x14ac:dyDescent="0.2">
      <c r="A682" s="7"/>
      <c r="B682" s="7"/>
      <c r="C682" s="7"/>
      <c r="D682" s="7"/>
      <c r="E682" s="7"/>
    </row>
    <row r="683" spans="1:5" ht="15.75" customHeight="1" x14ac:dyDescent="0.2">
      <c r="A683" s="7"/>
      <c r="B683" s="7"/>
      <c r="C683" s="7"/>
      <c r="D683" s="7"/>
      <c r="E683" s="7"/>
    </row>
    <row r="684" spans="1:5" ht="15.75" customHeight="1" x14ac:dyDescent="0.2">
      <c r="A684" s="7"/>
      <c r="B684" s="7"/>
      <c r="C684" s="7"/>
      <c r="D684" s="7"/>
      <c r="E684" s="7"/>
    </row>
    <row r="685" spans="1:5" ht="15.75" customHeight="1" x14ac:dyDescent="0.2">
      <c r="A685" s="7"/>
      <c r="B685" s="7"/>
      <c r="C685" s="7"/>
      <c r="D685" s="7"/>
      <c r="E685" s="7"/>
    </row>
    <row r="686" spans="1:5" ht="15.75" customHeight="1" x14ac:dyDescent="0.2">
      <c r="A686" s="7"/>
      <c r="B686" s="7"/>
      <c r="C686" s="7"/>
      <c r="D686" s="7"/>
      <c r="E686" s="7"/>
    </row>
    <row r="687" spans="1:5" ht="15.75" customHeight="1" x14ac:dyDescent="0.2">
      <c r="A687" s="7"/>
      <c r="B687" s="7"/>
      <c r="C687" s="7"/>
      <c r="D687" s="7"/>
      <c r="E687" s="7"/>
    </row>
    <row r="688" spans="1:5" ht="15.75" customHeight="1" x14ac:dyDescent="0.2">
      <c r="A688" s="7"/>
      <c r="B688" s="7"/>
      <c r="C688" s="7"/>
      <c r="D688" s="7"/>
      <c r="E688" s="7"/>
    </row>
    <row r="689" spans="1:5" ht="15.75" customHeight="1" x14ac:dyDescent="0.2">
      <c r="A689" s="7"/>
      <c r="B689" s="7"/>
      <c r="C689" s="7"/>
      <c r="D689" s="7"/>
      <c r="E689" s="7"/>
    </row>
    <row r="690" spans="1:5" ht="15.75" customHeight="1" x14ac:dyDescent="0.2">
      <c r="A690" s="7"/>
      <c r="B690" s="7"/>
      <c r="C690" s="7"/>
      <c r="D690" s="7"/>
      <c r="E690" s="7"/>
    </row>
    <row r="691" spans="1:5" ht="15.75" customHeight="1" x14ac:dyDescent="0.2">
      <c r="A691" s="7"/>
      <c r="B691" s="7"/>
      <c r="C691" s="7"/>
      <c r="D691" s="7"/>
      <c r="E691" s="7"/>
    </row>
    <row r="692" spans="1:5" ht="15.75" customHeight="1" x14ac:dyDescent="0.2">
      <c r="A692" s="7"/>
      <c r="B692" s="7"/>
      <c r="C692" s="7"/>
      <c r="D692" s="7"/>
      <c r="E692" s="7"/>
    </row>
    <row r="693" spans="1:5" ht="15.75" customHeight="1" x14ac:dyDescent="0.2">
      <c r="A693" s="7"/>
      <c r="B693" s="7"/>
      <c r="C693" s="7"/>
      <c r="D693" s="7"/>
      <c r="E693" s="7"/>
    </row>
    <row r="694" spans="1:5" ht="15.75" customHeight="1" x14ac:dyDescent="0.2">
      <c r="A694" s="7"/>
      <c r="B694" s="7"/>
      <c r="C694" s="7"/>
      <c r="D694" s="7"/>
      <c r="E694" s="7"/>
    </row>
    <row r="695" spans="1:5" ht="15.75" customHeight="1" x14ac:dyDescent="0.2">
      <c r="A695" s="7"/>
      <c r="B695" s="7"/>
      <c r="C695" s="7"/>
      <c r="D695" s="7"/>
      <c r="E695" s="7"/>
    </row>
    <row r="696" spans="1:5" ht="15.75" customHeight="1" x14ac:dyDescent="0.2">
      <c r="A696" s="7"/>
      <c r="B696" s="7"/>
      <c r="C696" s="7"/>
      <c r="D696" s="7"/>
      <c r="E696" s="7"/>
    </row>
    <row r="697" spans="1:5" ht="15.75" customHeight="1" x14ac:dyDescent="0.2">
      <c r="A697" s="7"/>
      <c r="B697" s="7"/>
      <c r="C697" s="7"/>
      <c r="D697" s="7"/>
      <c r="E697" s="7"/>
    </row>
    <row r="698" spans="1:5" ht="15.75" customHeight="1" x14ac:dyDescent="0.2">
      <c r="A698" s="7"/>
      <c r="B698" s="7"/>
      <c r="C698" s="7"/>
      <c r="D698" s="7"/>
      <c r="E698" s="7"/>
    </row>
    <row r="699" spans="1:5" ht="15.75" customHeight="1" x14ac:dyDescent="0.2">
      <c r="A699" s="7"/>
      <c r="B699" s="7"/>
      <c r="C699" s="7"/>
      <c r="D699" s="7"/>
      <c r="E699" s="7"/>
    </row>
    <row r="700" spans="1:5" ht="15.75" customHeight="1" x14ac:dyDescent="0.2">
      <c r="A700" s="7"/>
      <c r="B700" s="7"/>
      <c r="C700" s="7"/>
      <c r="D700" s="7"/>
      <c r="E700" s="7"/>
    </row>
    <row r="701" spans="1:5" ht="15.75" customHeight="1" x14ac:dyDescent="0.2">
      <c r="A701" s="7"/>
      <c r="B701" s="7"/>
      <c r="C701" s="7"/>
      <c r="D701" s="7"/>
      <c r="E701" s="7"/>
    </row>
    <row r="702" spans="1:5" ht="15.75" customHeight="1" x14ac:dyDescent="0.2">
      <c r="A702" s="7"/>
      <c r="B702" s="7"/>
      <c r="C702" s="7"/>
      <c r="D702" s="7"/>
      <c r="E702" s="7"/>
    </row>
    <row r="703" spans="1:5" ht="15.75" customHeight="1" x14ac:dyDescent="0.2">
      <c r="A703" s="7"/>
      <c r="B703" s="7"/>
      <c r="C703" s="7"/>
      <c r="D703" s="7"/>
      <c r="E703" s="7"/>
    </row>
    <row r="704" spans="1:5" ht="15.75" customHeight="1" x14ac:dyDescent="0.2">
      <c r="A704" s="7"/>
      <c r="B704" s="7"/>
      <c r="C704" s="7"/>
      <c r="D704" s="7"/>
      <c r="E704" s="7"/>
    </row>
    <row r="705" spans="1:5" ht="15.75" customHeight="1" x14ac:dyDescent="0.2">
      <c r="A705" s="7"/>
      <c r="B705" s="7"/>
      <c r="C705" s="7"/>
      <c r="D705" s="7"/>
      <c r="E705" s="7"/>
    </row>
    <row r="706" spans="1:5" ht="15.75" customHeight="1" x14ac:dyDescent="0.2">
      <c r="A706" s="7"/>
      <c r="B706" s="7"/>
      <c r="C706" s="7"/>
      <c r="D706" s="7"/>
      <c r="E706" s="7"/>
    </row>
    <row r="707" spans="1:5" ht="15.75" customHeight="1" x14ac:dyDescent="0.2">
      <c r="A707" s="7"/>
      <c r="B707" s="7"/>
      <c r="C707" s="7"/>
      <c r="D707" s="7"/>
      <c r="E707" s="7"/>
    </row>
    <row r="708" spans="1:5" ht="15.75" customHeight="1" x14ac:dyDescent="0.2">
      <c r="A708" s="7"/>
      <c r="B708" s="7"/>
      <c r="C708" s="7"/>
      <c r="D708" s="7"/>
      <c r="E708" s="7"/>
    </row>
    <row r="709" spans="1:5" ht="15.75" customHeight="1" x14ac:dyDescent="0.2">
      <c r="A709" s="7"/>
      <c r="B709" s="7"/>
      <c r="C709" s="7"/>
      <c r="D709" s="7"/>
      <c r="E709" s="7"/>
    </row>
    <row r="710" spans="1:5" ht="15.75" customHeight="1" x14ac:dyDescent="0.2">
      <c r="A710" s="7"/>
      <c r="B710" s="7"/>
      <c r="C710" s="7"/>
      <c r="D710" s="7"/>
      <c r="E710" s="7"/>
    </row>
    <row r="711" spans="1:5" ht="15.75" customHeight="1" x14ac:dyDescent="0.2">
      <c r="A711" s="7"/>
      <c r="B711" s="7"/>
      <c r="C711" s="7"/>
      <c r="D711" s="7"/>
      <c r="E711" s="7"/>
    </row>
    <row r="712" spans="1:5" ht="15.75" customHeight="1" x14ac:dyDescent="0.2">
      <c r="A712" s="7"/>
      <c r="B712" s="7"/>
      <c r="C712" s="7"/>
      <c r="D712" s="7"/>
      <c r="E712" s="7"/>
    </row>
    <row r="713" spans="1:5" ht="15.75" customHeight="1" x14ac:dyDescent="0.2">
      <c r="A713" s="7"/>
      <c r="B713" s="7"/>
      <c r="C713" s="7"/>
      <c r="D713" s="7"/>
      <c r="E713" s="7"/>
    </row>
    <row r="714" spans="1:5" ht="15.75" customHeight="1" x14ac:dyDescent="0.2">
      <c r="A714" s="7"/>
      <c r="B714" s="7"/>
      <c r="C714" s="7"/>
      <c r="D714" s="7"/>
      <c r="E714" s="7"/>
    </row>
    <row r="715" spans="1:5" ht="15.75" customHeight="1" x14ac:dyDescent="0.2">
      <c r="A715" s="7"/>
      <c r="B715" s="7"/>
      <c r="C715" s="7"/>
      <c r="D715" s="7"/>
      <c r="E715" s="7"/>
    </row>
    <row r="716" spans="1:5" ht="15.75" customHeight="1" x14ac:dyDescent="0.2">
      <c r="A716" s="7"/>
      <c r="B716" s="7"/>
      <c r="C716" s="7"/>
      <c r="D716" s="7"/>
      <c r="E716" s="7"/>
    </row>
    <row r="717" spans="1:5" ht="15.75" customHeight="1" x14ac:dyDescent="0.2">
      <c r="A717" s="7"/>
      <c r="B717" s="7"/>
      <c r="C717" s="7"/>
      <c r="D717" s="7"/>
      <c r="E717" s="7"/>
    </row>
    <row r="718" spans="1:5" ht="15.75" customHeight="1" x14ac:dyDescent="0.2">
      <c r="A718" s="7"/>
      <c r="B718" s="7"/>
      <c r="C718" s="7"/>
      <c r="D718" s="7"/>
      <c r="E718" s="7"/>
    </row>
    <row r="719" spans="1:5" ht="15.75" customHeight="1" x14ac:dyDescent="0.2">
      <c r="A719" s="7"/>
      <c r="B719" s="7"/>
      <c r="C719" s="7"/>
      <c r="D719" s="7"/>
      <c r="E719" s="7"/>
    </row>
    <row r="720" spans="1:5" ht="15.75" customHeight="1" x14ac:dyDescent="0.2">
      <c r="A720" s="7"/>
      <c r="B720" s="7"/>
      <c r="C720" s="7"/>
      <c r="D720" s="7"/>
      <c r="E720" s="7"/>
    </row>
    <row r="721" spans="1:5" ht="15.75" customHeight="1" x14ac:dyDescent="0.2">
      <c r="A721" s="7"/>
      <c r="B721" s="7"/>
      <c r="C721" s="7"/>
      <c r="D721" s="7"/>
      <c r="E721" s="7"/>
    </row>
    <row r="722" spans="1:5" ht="15.75" customHeight="1" x14ac:dyDescent="0.2">
      <c r="A722" s="7"/>
      <c r="B722" s="7"/>
      <c r="C722" s="7"/>
      <c r="D722" s="7"/>
      <c r="E722" s="7"/>
    </row>
    <row r="723" spans="1:5" ht="15.75" customHeight="1" x14ac:dyDescent="0.2">
      <c r="A723" s="7"/>
      <c r="B723" s="7"/>
      <c r="C723" s="7"/>
      <c r="D723" s="7"/>
      <c r="E723" s="7"/>
    </row>
    <row r="724" spans="1:5" ht="15.75" customHeight="1" x14ac:dyDescent="0.2">
      <c r="A724" s="7"/>
      <c r="B724" s="7"/>
      <c r="C724" s="7"/>
      <c r="D724" s="7"/>
      <c r="E724" s="7"/>
    </row>
    <row r="725" spans="1:5" ht="15.75" customHeight="1" x14ac:dyDescent="0.2">
      <c r="A725" s="7"/>
      <c r="B725" s="7"/>
      <c r="C725" s="7"/>
      <c r="D725" s="7"/>
      <c r="E725" s="7"/>
    </row>
    <row r="726" spans="1:5" ht="15.75" customHeight="1" x14ac:dyDescent="0.2">
      <c r="A726" s="7"/>
      <c r="B726" s="7"/>
      <c r="C726" s="7"/>
      <c r="D726" s="7"/>
      <c r="E726" s="7"/>
    </row>
    <row r="727" spans="1:5" ht="15.75" customHeight="1" x14ac:dyDescent="0.2">
      <c r="A727" s="7"/>
      <c r="B727" s="7"/>
      <c r="C727" s="7"/>
      <c r="D727" s="7"/>
      <c r="E727" s="7"/>
    </row>
    <row r="728" spans="1:5" ht="15.75" customHeight="1" x14ac:dyDescent="0.2">
      <c r="A728" s="7"/>
      <c r="B728" s="7"/>
      <c r="C728" s="7"/>
      <c r="D728" s="7"/>
      <c r="E728" s="7"/>
    </row>
    <row r="729" spans="1:5" ht="15.75" customHeight="1" x14ac:dyDescent="0.2">
      <c r="A729" s="7"/>
      <c r="B729" s="7"/>
      <c r="C729" s="7"/>
      <c r="D729" s="7"/>
      <c r="E729" s="7"/>
    </row>
    <row r="730" spans="1:5" ht="15.75" customHeight="1" x14ac:dyDescent="0.2">
      <c r="A730" s="7"/>
      <c r="B730" s="7"/>
      <c r="C730" s="7"/>
      <c r="D730" s="7"/>
      <c r="E730" s="7"/>
    </row>
    <row r="731" spans="1:5" ht="15.75" customHeight="1" x14ac:dyDescent="0.2">
      <c r="A731" s="7"/>
      <c r="B731" s="7"/>
      <c r="C731" s="7"/>
      <c r="D731" s="7"/>
      <c r="E731" s="7"/>
    </row>
    <row r="732" spans="1:5" ht="15.75" customHeight="1" x14ac:dyDescent="0.2">
      <c r="A732" s="7"/>
      <c r="B732" s="7"/>
      <c r="C732" s="7"/>
      <c r="D732" s="7"/>
      <c r="E732" s="7"/>
    </row>
    <row r="733" spans="1:5" ht="15.75" customHeight="1" x14ac:dyDescent="0.2">
      <c r="A733" s="7"/>
      <c r="B733" s="7"/>
      <c r="C733" s="7"/>
      <c r="D733" s="7"/>
      <c r="E733" s="7"/>
    </row>
    <row r="734" spans="1:5" ht="15.75" customHeight="1" x14ac:dyDescent="0.2">
      <c r="A734" s="7"/>
      <c r="B734" s="7"/>
      <c r="C734" s="7"/>
      <c r="D734" s="7"/>
      <c r="E734" s="7"/>
    </row>
    <row r="735" spans="1:5" ht="15.75" customHeight="1" x14ac:dyDescent="0.2">
      <c r="A735" s="7"/>
      <c r="B735" s="7"/>
      <c r="C735" s="7"/>
      <c r="D735" s="7"/>
      <c r="E735" s="7"/>
    </row>
    <row r="736" spans="1:5" ht="15.75" customHeight="1" x14ac:dyDescent="0.2">
      <c r="A736" s="7"/>
      <c r="B736" s="7"/>
      <c r="C736" s="7"/>
      <c r="D736" s="7"/>
      <c r="E736" s="7"/>
    </row>
    <row r="737" spans="1:5" ht="15.75" customHeight="1" x14ac:dyDescent="0.2">
      <c r="A737" s="7"/>
      <c r="B737" s="7"/>
      <c r="C737" s="7"/>
      <c r="D737" s="7"/>
      <c r="E737" s="7"/>
    </row>
    <row r="738" spans="1:5" ht="15.75" customHeight="1" x14ac:dyDescent="0.2">
      <c r="A738" s="7"/>
      <c r="B738" s="7"/>
      <c r="C738" s="7"/>
      <c r="D738" s="7"/>
      <c r="E738" s="7"/>
    </row>
    <row r="739" spans="1:5" ht="15.75" customHeight="1" x14ac:dyDescent="0.2">
      <c r="A739" s="7"/>
      <c r="B739" s="7"/>
      <c r="C739" s="7"/>
      <c r="D739" s="7"/>
      <c r="E739" s="7"/>
    </row>
    <row r="740" spans="1:5" ht="15.75" customHeight="1" x14ac:dyDescent="0.2">
      <c r="A740" s="7"/>
      <c r="B740" s="7"/>
      <c r="C740" s="7"/>
      <c r="D740" s="7"/>
      <c r="E740" s="7"/>
    </row>
    <row r="741" spans="1:5" ht="15.75" customHeight="1" x14ac:dyDescent="0.2">
      <c r="A741" s="7"/>
      <c r="B741" s="7"/>
      <c r="C741" s="7"/>
      <c r="D741" s="7"/>
      <c r="E741" s="7"/>
    </row>
    <row r="742" spans="1:5" ht="15.75" customHeight="1" x14ac:dyDescent="0.2">
      <c r="A742" s="7"/>
      <c r="B742" s="7"/>
      <c r="C742" s="7"/>
      <c r="D742" s="7"/>
      <c r="E742" s="7"/>
    </row>
    <row r="743" spans="1:5" ht="15.75" customHeight="1" x14ac:dyDescent="0.2">
      <c r="A743" s="7"/>
      <c r="B743" s="7"/>
      <c r="C743" s="7"/>
      <c r="D743" s="7"/>
      <c r="E743" s="7"/>
    </row>
    <row r="744" spans="1:5" ht="15.75" customHeight="1" x14ac:dyDescent="0.2">
      <c r="A744" s="7"/>
      <c r="B744" s="7"/>
      <c r="C744" s="7"/>
      <c r="D744" s="7"/>
      <c r="E744" s="7"/>
    </row>
    <row r="745" spans="1:5" ht="15.75" customHeight="1" x14ac:dyDescent="0.2">
      <c r="A745" s="7"/>
      <c r="B745" s="7"/>
      <c r="C745" s="7"/>
      <c r="D745" s="7"/>
      <c r="E745" s="7"/>
    </row>
    <row r="746" spans="1:5" ht="15.75" customHeight="1" x14ac:dyDescent="0.2">
      <c r="A746" s="7"/>
      <c r="B746" s="7"/>
      <c r="C746" s="7"/>
      <c r="D746" s="7"/>
      <c r="E746" s="7"/>
    </row>
    <row r="747" spans="1:5" ht="15.75" customHeight="1" x14ac:dyDescent="0.2">
      <c r="A747" s="7"/>
      <c r="B747" s="7"/>
      <c r="C747" s="7"/>
      <c r="D747" s="7"/>
      <c r="E747" s="7"/>
    </row>
    <row r="748" spans="1:5" ht="15.75" customHeight="1" x14ac:dyDescent="0.2">
      <c r="A748" s="7"/>
      <c r="B748" s="7"/>
      <c r="C748" s="7"/>
      <c r="D748" s="7"/>
      <c r="E748" s="7"/>
    </row>
    <row r="749" spans="1:5" ht="15.75" customHeight="1" x14ac:dyDescent="0.2">
      <c r="A749" s="7"/>
      <c r="B749" s="7"/>
      <c r="C749" s="7"/>
      <c r="D749" s="7"/>
      <c r="E749" s="7"/>
    </row>
    <row r="750" spans="1:5" ht="15.75" customHeight="1" x14ac:dyDescent="0.2">
      <c r="A750" s="7"/>
      <c r="B750" s="7"/>
      <c r="C750" s="7"/>
      <c r="D750" s="7"/>
      <c r="E750" s="7"/>
    </row>
    <row r="751" spans="1:5" ht="15.75" customHeight="1" x14ac:dyDescent="0.2">
      <c r="A751" s="7"/>
      <c r="B751" s="7"/>
      <c r="C751" s="7"/>
      <c r="D751" s="7"/>
      <c r="E751" s="7"/>
    </row>
    <row r="752" spans="1:5" ht="15.75" customHeight="1" x14ac:dyDescent="0.2">
      <c r="A752" s="7"/>
      <c r="B752" s="7"/>
      <c r="C752" s="7"/>
      <c r="D752" s="7"/>
      <c r="E752" s="7"/>
    </row>
    <row r="753" spans="1:5" ht="15.75" customHeight="1" x14ac:dyDescent="0.2">
      <c r="A753" s="7"/>
      <c r="B753" s="7"/>
      <c r="C753" s="7"/>
      <c r="D753" s="7"/>
      <c r="E753" s="7"/>
    </row>
    <row r="754" spans="1:5" ht="15.75" customHeight="1" x14ac:dyDescent="0.2">
      <c r="A754" s="7"/>
      <c r="B754" s="7"/>
      <c r="C754" s="7"/>
      <c r="D754" s="7"/>
      <c r="E754" s="7"/>
    </row>
    <row r="755" spans="1:5" ht="15.75" customHeight="1" x14ac:dyDescent="0.2">
      <c r="A755" s="7"/>
      <c r="B755" s="7"/>
      <c r="C755" s="7"/>
      <c r="D755" s="7"/>
      <c r="E755" s="7"/>
    </row>
    <row r="756" spans="1:5" ht="15.75" customHeight="1" x14ac:dyDescent="0.2">
      <c r="A756" s="7"/>
      <c r="B756" s="7"/>
      <c r="C756" s="7"/>
      <c r="D756" s="7"/>
      <c r="E756" s="7"/>
    </row>
    <row r="757" spans="1:5" ht="15.75" customHeight="1" x14ac:dyDescent="0.2">
      <c r="A757" s="7"/>
      <c r="B757" s="7"/>
      <c r="C757" s="7"/>
      <c r="D757" s="7"/>
      <c r="E757" s="7"/>
    </row>
    <row r="758" spans="1:5" ht="15.75" customHeight="1" x14ac:dyDescent="0.2">
      <c r="A758" s="7"/>
      <c r="B758" s="7"/>
      <c r="C758" s="7"/>
      <c r="D758" s="7"/>
      <c r="E758" s="7"/>
    </row>
    <row r="759" spans="1:5" ht="15.75" customHeight="1" x14ac:dyDescent="0.2">
      <c r="A759" s="7"/>
      <c r="B759" s="7"/>
      <c r="C759" s="7"/>
      <c r="D759" s="7"/>
      <c r="E759" s="7"/>
    </row>
    <row r="760" spans="1:5" ht="15.75" customHeight="1" x14ac:dyDescent="0.2">
      <c r="A760" s="7"/>
      <c r="B760" s="7"/>
      <c r="C760" s="7"/>
      <c r="D760" s="7"/>
      <c r="E760" s="7"/>
    </row>
    <row r="761" spans="1:5" ht="15.75" customHeight="1" x14ac:dyDescent="0.2">
      <c r="A761" s="7"/>
      <c r="B761" s="7"/>
      <c r="C761" s="7"/>
      <c r="D761" s="7"/>
      <c r="E761" s="7"/>
    </row>
    <row r="762" spans="1:5" ht="15.75" customHeight="1" x14ac:dyDescent="0.2">
      <c r="A762" s="7"/>
      <c r="B762" s="7"/>
      <c r="C762" s="7"/>
      <c r="D762" s="7"/>
      <c r="E762" s="7"/>
    </row>
    <row r="763" spans="1:5" ht="15.75" customHeight="1" x14ac:dyDescent="0.2">
      <c r="A763" s="7"/>
      <c r="B763" s="7"/>
      <c r="C763" s="7"/>
      <c r="D763" s="7"/>
      <c r="E763" s="7"/>
    </row>
    <row r="764" spans="1:5" ht="15.75" customHeight="1" x14ac:dyDescent="0.2">
      <c r="A764" s="7"/>
      <c r="B764" s="7"/>
      <c r="C764" s="7"/>
      <c r="D764" s="7"/>
      <c r="E764" s="7"/>
    </row>
    <row r="765" spans="1:5" ht="15.75" customHeight="1" x14ac:dyDescent="0.2">
      <c r="A765" s="7"/>
      <c r="B765" s="7"/>
      <c r="C765" s="7"/>
      <c r="D765" s="7"/>
      <c r="E765" s="7"/>
    </row>
    <row r="766" spans="1:5" ht="15.75" customHeight="1" x14ac:dyDescent="0.2">
      <c r="A766" s="7"/>
      <c r="B766" s="7"/>
      <c r="C766" s="7"/>
      <c r="D766" s="7"/>
      <c r="E766" s="7"/>
    </row>
    <row r="767" spans="1:5" ht="15.75" customHeight="1" x14ac:dyDescent="0.2">
      <c r="A767" s="7"/>
      <c r="B767" s="7"/>
      <c r="C767" s="7"/>
      <c r="D767" s="7"/>
      <c r="E767" s="7"/>
    </row>
    <row r="768" spans="1:5" ht="15.75" customHeight="1" x14ac:dyDescent="0.2">
      <c r="A768" s="7"/>
      <c r="B768" s="7"/>
      <c r="C768" s="7"/>
      <c r="D768" s="7"/>
      <c r="E768" s="7"/>
    </row>
    <row r="769" spans="1:5" ht="15.75" customHeight="1" x14ac:dyDescent="0.2">
      <c r="A769" s="7"/>
      <c r="B769" s="7"/>
      <c r="C769" s="7"/>
      <c r="D769" s="7"/>
      <c r="E769" s="7"/>
    </row>
    <row r="770" spans="1:5" ht="15.75" customHeight="1" x14ac:dyDescent="0.2">
      <c r="A770" s="7"/>
      <c r="B770" s="7"/>
      <c r="C770" s="7"/>
      <c r="D770" s="7"/>
      <c r="E770" s="7"/>
    </row>
    <row r="771" spans="1:5" ht="15.75" customHeight="1" x14ac:dyDescent="0.2">
      <c r="A771" s="7"/>
      <c r="B771" s="7"/>
      <c r="C771" s="7"/>
      <c r="D771" s="7"/>
      <c r="E771" s="7"/>
    </row>
    <row r="772" spans="1:5" ht="15.75" customHeight="1" x14ac:dyDescent="0.2">
      <c r="A772" s="7"/>
      <c r="B772" s="7"/>
      <c r="C772" s="7"/>
      <c r="D772" s="7"/>
      <c r="E772" s="7"/>
    </row>
    <row r="773" spans="1:5" ht="15.75" customHeight="1" x14ac:dyDescent="0.2">
      <c r="A773" s="7"/>
      <c r="B773" s="7"/>
      <c r="C773" s="7"/>
      <c r="D773" s="7"/>
      <c r="E773" s="7"/>
    </row>
    <row r="774" spans="1:5" ht="15.75" customHeight="1" x14ac:dyDescent="0.2">
      <c r="A774" s="7"/>
      <c r="B774" s="7"/>
      <c r="C774" s="7"/>
      <c r="D774" s="7"/>
      <c r="E774" s="7"/>
    </row>
    <row r="775" spans="1:5" ht="15.75" customHeight="1" x14ac:dyDescent="0.2">
      <c r="A775" s="7"/>
      <c r="B775" s="7"/>
      <c r="C775" s="7"/>
      <c r="D775" s="7"/>
      <c r="E775" s="7"/>
    </row>
    <row r="776" spans="1:5" ht="15.75" customHeight="1" x14ac:dyDescent="0.2">
      <c r="A776" s="7"/>
      <c r="B776" s="7"/>
      <c r="C776" s="7"/>
      <c r="D776" s="7"/>
      <c r="E776" s="7"/>
    </row>
    <row r="777" spans="1:5" ht="15.75" customHeight="1" x14ac:dyDescent="0.2">
      <c r="A777" s="7"/>
      <c r="B777" s="7"/>
      <c r="C777" s="7"/>
      <c r="D777" s="7"/>
      <c r="E777" s="7"/>
    </row>
    <row r="778" spans="1:5" ht="15.75" customHeight="1" x14ac:dyDescent="0.2">
      <c r="A778" s="7"/>
      <c r="B778" s="7"/>
      <c r="C778" s="7"/>
      <c r="D778" s="7"/>
      <c r="E778" s="7"/>
    </row>
    <row r="779" spans="1:5" ht="15.75" customHeight="1" x14ac:dyDescent="0.2">
      <c r="A779" s="7"/>
      <c r="B779" s="7"/>
      <c r="C779" s="7"/>
      <c r="D779" s="7"/>
      <c r="E779" s="7"/>
    </row>
    <row r="780" spans="1:5" ht="15.75" customHeight="1" x14ac:dyDescent="0.2">
      <c r="A780" s="7"/>
      <c r="B780" s="7"/>
      <c r="C780" s="7"/>
      <c r="D780" s="7"/>
      <c r="E780" s="7"/>
    </row>
    <row r="781" spans="1:5" ht="15.75" customHeight="1" x14ac:dyDescent="0.2">
      <c r="A781" s="7"/>
      <c r="B781" s="7"/>
      <c r="C781" s="7"/>
      <c r="D781" s="7"/>
      <c r="E781" s="7"/>
    </row>
    <row r="782" spans="1:5" ht="15.75" customHeight="1" x14ac:dyDescent="0.2">
      <c r="A782" s="7"/>
      <c r="B782" s="7"/>
      <c r="C782" s="7"/>
      <c r="D782" s="7"/>
      <c r="E782" s="7"/>
    </row>
    <row r="783" spans="1:5" ht="15.75" customHeight="1" x14ac:dyDescent="0.2">
      <c r="A783" s="7"/>
      <c r="B783" s="7"/>
      <c r="C783" s="7"/>
      <c r="D783" s="7"/>
      <c r="E783" s="7"/>
    </row>
    <row r="784" spans="1:5" ht="15.75" customHeight="1" x14ac:dyDescent="0.2">
      <c r="A784" s="7"/>
      <c r="B784" s="7"/>
      <c r="C784" s="7"/>
      <c r="D784" s="7"/>
      <c r="E784" s="7"/>
    </row>
    <row r="785" spans="1:5" ht="15.75" customHeight="1" x14ac:dyDescent="0.2">
      <c r="A785" s="7"/>
      <c r="B785" s="7"/>
      <c r="C785" s="7"/>
      <c r="D785" s="7"/>
      <c r="E785" s="7"/>
    </row>
    <row r="786" spans="1:5" ht="15.75" customHeight="1" x14ac:dyDescent="0.2">
      <c r="A786" s="7"/>
      <c r="B786" s="7"/>
      <c r="C786" s="7"/>
      <c r="D786" s="7"/>
      <c r="E786" s="7"/>
    </row>
    <row r="787" spans="1:5" ht="15.75" customHeight="1" x14ac:dyDescent="0.2">
      <c r="A787" s="7"/>
      <c r="B787" s="7"/>
      <c r="C787" s="7"/>
      <c r="D787" s="7"/>
      <c r="E787" s="7"/>
    </row>
    <row r="788" spans="1:5" ht="15.75" customHeight="1" x14ac:dyDescent="0.2">
      <c r="A788" s="7"/>
      <c r="B788" s="7"/>
      <c r="C788" s="7"/>
      <c r="D788" s="7"/>
      <c r="E788" s="7"/>
    </row>
    <row r="789" spans="1:5" ht="15.75" customHeight="1" x14ac:dyDescent="0.2">
      <c r="A789" s="7"/>
      <c r="B789" s="7"/>
      <c r="C789" s="7"/>
      <c r="D789" s="7"/>
      <c r="E789" s="7"/>
    </row>
    <row r="790" spans="1:5" ht="15.75" customHeight="1" x14ac:dyDescent="0.2">
      <c r="A790" s="7"/>
      <c r="B790" s="7"/>
      <c r="C790" s="7"/>
      <c r="D790" s="7"/>
      <c r="E790" s="7"/>
    </row>
    <row r="791" spans="1:5" ht="15.75" customHeight="1" x14ac:dyDescent="0.2">
      <c r="A791" s="7"/>
      <c r="B791" s="7"/>
      <c r="C791" s="7"/>
      <c r="D791" s="7"/>
      <c r="E791" s="7"/>
    </row>
    <row r="792" spans="1:5" ht="15.75" customHeight="1" x14ac:dyDescent="0.2">
      <c r="A792" s="7"/>
      <c r="B792" s="7"/>
      <c r="C792" s="7"/>
      <c r="D792" s="7"/>
      <c r="E792" s="7"/>
    </row>
    <row r="793" spans="1:5" ht="15.75" customHeight="1" x14ac:dyDescent="0.2">
      <c r="A793" s="7"/>
      <c r="B793" s="7"/>
      <c r="C793" s="7"/>
      <c r="D793" s="7"/>
      <c r="E793" s="7"/>
    </row>
    <row r="794" spans="1:5" ht="15.75" customHeight="1" x14ac:dyDescent="0.2">
      <c r="A794" s="7"/>
      <c r="B794" s="7"/>
      <c r="C794" s="7"/>
      <c r="D794" s="7"/>
      <c r="E794" s="7"/>
    </row>
    <row r="795" spans="1:5" ht="15.75" customHeight="1" x14ac:dyDescent="0.2">
      <c r="A795" s="7"/>
      <c r="B795" s="7"/>
      <c r="C795" s="7"/>
      <c r="D795" s="7"/>
      <c r="E795" s="7"/>
    </row>
    <row r="796" spans="1:5" ht="15.75" customHeight="1" x14ac:dyDescent="0.2">
      <c r="A796" s="7"/>
      <c r="B796" s="7"/>
      <c r="C796" s="7"/>
      <c r="D796" s="7"/>
      <c r="E796" s="7"/>
    </row>
    <row r="797" spans="1:5" ht="15.75" customHeight="1" x14ac:dyDescent="0.2">
      <c r="A797" s="7"/>
      <c r="B797" s="7"/>
      <c r="C797" s="7"/>
      <c r="D797" s="7"/>
      <c r="E797" s="7"/>
    </row>
    <row r="798" spans="1:5" ht="15.75" customHeight="1" x14ac:dyDescent="0.2">
      <c r="A798" s="7"/>
      <c r="B798" s="7"/>
      <c r="C798" s="7"/>
      <c r="D798" s="7"/>
      <c r="E798" s="7"/>
    </row>
    <row r="799" spans="1:5" ht="15.75" customHeight="1" x14ac:dyDescent="0.2">
      <c r="A799" s="7"/>
      <c r="B799" s="7"/>
      <c r="C799" s="7"/>
      <c r="D799" s="7"/>
      <c r="E799" s="7"/>
    </row>
    <row r="800" spans="1:5" ht="15.75" customHeight="1" x14ac:dyDescent="0.2">
      <c r="A800" s="7"/>
      <c r="B800" s="7"/>
      <c r="C800" s="7"/>
      <c r="D800" s="7"/>
      <c r="E800" s="7"/>
    </row>
    <row r="801" spans="1:5" ht="15.75" customHeight="1" x14ac:dyDescent="0.2">
      <c r="A801" s="7"/>
      <c r="B801" s="7"/>
      <c r="C801" s="7"/>
      <c r="D801" s="7"/>
      <c r="E801" s="7"/>
    </row>
    <row r="802" spans="1:5" ht="15.75" customHeight="1" x14ac:dyDescent="0.2">
      <c r="A802" s="7"/>
      <c r="B802" s="7"/>
      <c r="C802" s="7"/>
      <c r="D802" s="7"/>
      <c r="E802" s="7"/>
    </row>
    <row r="803" spans="1:5" ht="15.75" customHeight="1" x14ac:dyDescent="0.2">
      <c r="A803" s="7"/>
      <c r="B803" s="7"/>
      <c r="C803" s="7"/>
      <c r="D803" s="7"/>
      <c r="E803" s="7"/>
    </row>
    <row r="804" spans="1:5" ht="15.75" customHeight="1" x14ac:dyDescent="0.2">
      <c r="A804" s="7"/>
      <c r="B804" s="7"/>
      <c r="C804" s="7"/>
      <c r="D804" s="7"/>
      <c r="E804" s="7"/>
    </row>
    <row r="805" spans="1:5" ht="15.75" customHeight="1" x14ac:dyDescent="0.2">
      <c r="A805" s="7"/>
      <c r="B805" s="7"/>
      <c r="C805" s="7"/>
      <c r="D805" s="7"/>
      <c r="E805" s="7"/>
    </row>
    <row r="806" spans="1:5" ht="15.75" customHeight="1" x14ac:dyDescent="0.2">
      <c r="A806" s="7"/>
      <c r="B806" s="7"/>
      <c r="C806" s="7"/>
      <c r="D806" s="7"/>
      <c r="E806" s="7"/>
    </row>
    <row r="807" spans="1:5" ht="15.75" customHeight="1" x14ac:dyDescent="0.2">
      <c r="A807" s="7"/>
      <c r="B807" s="7"/>
      <c r="C807" s="7"/>
      <c r="D807" s="7"/>
      <c r="E807" s="7"/>
    </row>
    <row r="808" spans="1:5" ht="15.75" customHeight="1" x14ac:dyDescent="0.2">
      <c r="A808" s="7"/>
      <c r="B808" s="7"/>
      <c r="C808" s="7"/>
      <c r="D808" s="7"/>
      <c r="E808" s="7"/>
    </row>
    <row r="809" spans="1:5" ht="15.75" customHeight="1" x14ac:dyDescent="0.2">
      <c r="A809" s="7"/>
      <c r="B809" s="7"/>
      <c r="C809" s="7"/>
      <c r="D809" s="7"/>
      <c r="E809" s="7"/>
    </row>
    <row r="810" spans="1:5" ht="15.75" customHeight="1" x14ac:dyDescent="0.2">
      <c r="A810" s="7"/>
      <c r="B810" s="7"/>
      <c r="C810" s="7"/>
      <c r="D810" s="7"/>
      <c r="E810" s="7"/>
    </row>
    <row r="811" spans="1:5" ht="15.75" customHeight="1" x14ac:dyDescent="0.2">
      <c r="A811" s="7"/>
      <c r="B811" s="7"/>
      <c r="C811" s="7"/>
      <c r="D811" s="7"/>
      <c r="E811" s="7"/>
    </row>
    <row r="812" spans="1:5" ht="15.75" customHeight="1" x14ac:dyDescent="0.2">
      <c r="A812" s="7"/>
      <c r="B812" s="7"/>
      <c r="C812" s="7"/>
      <c r="D812" s="7"/>
      <c r="E812" s="7"/>
    </row>
    <row r="813" spans="1:5" ht="15.75" customHeight="1" x14ac:dyDescent="0.2">
      <c r="A813" s="7"/>
      <c r="B813" s="7"/>
      <c r="C813" s="7"/>
      <c r="D813" s="7"/>
      <c r="E813" s="7"/>
    </row>
    <row r="814" spans="1:5" ht="15.75" customHeight="1" x14ac:dyDescent="0.2">
      <c r="A814" s="7"/>
      <c r="B814" s="7"/>
      <c r="C814" s="7"/>
      <c r="D814" s="7"/>
      <c r="E814" s="7"/>
    </row>
    <row r="815" spans="1:5" ht="15.75" customHeight="1" x14ac:dyDescent="0.2">
      <c r="A815" s="7"/>
      <c r="B815" s="7"/>
      <c r="C815" s="7"/>
      <c r="D815" s="7"/>
      <c r="E815" s="7"/>
    </row>
    <row r="816" spans="1:5" ht="15.75" customHeight="1" x14ac:dyDescent="0.2">
      <c r="A816" s="7"/>
      <c r="B816" s="7"/>
      <c r="C816" s="7"/>
      <c r="D816" s="7"/>
      <c r="E816" s="7"/>
    </row>
    <row r="817" spans="1:5" ht="15.75" customHeight="1" x14ac:dyDescent="0.2">
      <c r="A817" s="7"/>
      <c r="B817" s="7"/>
      <c r="C817" s="7"/>
      <c r="D817" s="7"/>
      <c r="E817" s="7"/>
    </row>
    <row r="818" spans="1:5" ht="15.75" customHeight="1" x14ac:dyDescent="0.2">
      <c r="A818" s="7"/>
      <c r="B818" s="7"/>
      <c r="C818" s="7"/>
      <c r="D818" s="7"/>
      <c r="E818" s="7"/>
    </row>
    <row r="819" spans="1:5" ht="15.75" customHeight="1" x14ac:dyDescent="0.2">
      <c r="A819" s="7"/>
      <c r="B819" s="7"/>
      <c r="C819" s="7"/>
      <c r="D819" s="7"/>
      <c r="E819" s="7"/>
    </row>
    <row r="820" spans="1:5" ht="15.75" customHeight="1" x14ac:dyDescent="0.2">
      <c r="A820" s="7"/>
      <c r="B820" s="7"/>
      <c r="C820" s="7"/>
      <c r="D820" s="7"/>
      <c r="E820" s="7"/>
    </row>
    <row r="821" spans="1:5" ht="15.75" customHeight="1" x14ac:dyDescent="0.2">
      <c r="A821" s="7"/>
      <c r="B821" s="7"/>
      <c r="C821" s="7"/>
      <c r="D821" s="7"/>
      <c r="E821" s="7"/>
    </row>
    <row r="822" spans="1:5" ht="15.75" customHeight="1" x14ac:dyDescent="0.2">
      <c r="A822" s="7"/>
      <c r="B822" s="7"/>
      <c r="C822" s="7"/>
      <c r="D822" s="7"/>
      <c r="E822" s="7"/>
    </row>
    <row r="823" spans="1:5" ht="15.75" customHeight="1" x14ac:dyDescent="0.2">
      <c r="A823" s="7"/>
      <c r="B823" s="7"/>
      <c r="C823" s="7"/>
      <c r="D823" s="7"/>
      <c r="E823" s="7"/>
    </row>
    <row r="824" spans="1:5" ht="15.75" customHeight="1" x14ac:dyDescent="0.2">
      <c r="A824" s="7"/>
      <c r="B824" s="7"/>
      <c r="C824" s="7"/>
      <c r="D824" s="7"/>
      <c r="E824" s="7"/>
    </row>
    <row r="825" spans="1:5" ht="15.75" customHeight="1" x14ac:dyDescent="0.2">
      <c r="A825" s="7"/>
      <c r="B825" s="7"/>
      <c r="C825" s="7"/>
      <c r="D825" s="7"/>
      <c r="E825" s="7"/>
    </row>
    <row r="826" spans="1:5" ht="15.75" customHeight="1" x14ac:dyDescent="0.2">
      <c r="A826" s="7"/>
      <c r="B826" s="7"/>
      <c r="C826" s="7"/>
      <c r="D826" s="7"/>
      <c r="E826" s="7"/>
    </row>
    <row r="827" spans="1:5" ht="15.75" customHeight="1" x14ac:dyDescent="0.2">
      <c r="A827" s="7"/>
      <c r="B827" s="7"/>
      <c r="C827" s="7"/>
      <c r="D827" s="7"/>
      <c r="E827" s="7"/>
    </row>
    <row r="828" spans="1:5" ht="15.75" customHeight="1" x14ac:dyDescent="0.2">
      <c r="A828" s="7"/>
      <c r="B828" s="7"/>
      <c r="C828" s="7"/>
      <c r="D828" s="7"/>
      <c r="E828" s="7"/>
    </row>
    <row r="829" spans="1:5" ht="15.75" customHeight="1" x14ac:dyDescent="0.2">
      <c r="A829" s="7"/>
      <c r="B829" s="7"/>
      <c r="C829" s="7"/>
      <c r="D829" s="7"/>
      <c r="E829" s="7"/>
    </row>
    <row r="830" spans="1:5" ht="15.75" customHeight="1" x14ac:dyDescent="0.2">
      <c r="A830" s="7"/>
      <c r="B830" s="7"/>
      <c r="C830" s="7"/>
      <c r="D830" s="7"/>
      <c r="E830" s="7"/>
    </row>
    <row r="831" spans="1:5" ht="15.75" customHeight="1" x14ac:dyDescent="0.2">
      <c r="A831" s="7"/>
      <c r="B831" s="7"/>
      <c r="C831" s="7"/>
      <c r="D831" s="7"/>
      <c r="E831" s="7"/>
    </row>
    <row r="832" spans="1:5" ht="15.75" customHeight="1" x14ac:dyDescent="0.2">
      <c r="A832" s="7"/>
      <c r="B832" s="7"/>
      <c r="C832" s="7"/>
      <c r="D832" s="7"/>
      <c r="E832" s="7"/>
    </row>
    <row r="833" spans="1:5" ht="15.75" customHeight="1" x14ac:dyDescent="0.2">
      <c r="A833" s="7"/>
      <c r="B833" s="7"/>
      <c r="C833" s="7"/>
      <c r="D833" s="7"/>
      <c r="E833" s="7"/>
    </row>
    <row r="834" spans="1:5" ht="15.75" customHeight="1" x14ac:dyDescent="0.2">
      <c r="A834" s="7"/>
      <c r="B834" s="7"/>
      <c r="C834" s="7"/>
      <c r="D834" s="7"/>
      <c r="E834" s="7"/>
    </row>
    <row r="835" spans="1:5" ht="15.75" customHeight="1" x14ac:dyDescent="0.2">
      <c r="A835" s="7"/>
      <c r="B835" s="7"/>
      <c r="C835" s="7"/>
      <c r="D835" s="7"/>
      <c r="E835" s="7"/>
    </row>
    <row r="836" spans="1:5" ht="15.75" customHeight="1" x14ac:dyDescent="0.2">
      <c r="A836" s="7"/>
      <c r="B836" s="7"/>
      <c r="C836" s="7"/>
      <c r="D836" s="7"/>
      <c r="E836" s="7"/>
    </row>
    <row r="837" spans="1:5" ht="15.75" customHeight="1" x14ac:dyDescent="0.2">
      <c r="A837" s="7"/>
      <c r="B837" s="7"/>
      <c r="C837" s="7"/>
      <c r="D837" s="7"/>
      <c r="E837" s="7"/>
    </row>
    <row r="838" spans="1:5" ht="15.75" customHeight="1" x14ac:dyDescent="0.2">
      <c r="A838" s="7"/>
      <c r="B838" s="7"/>
      <c r="C838" s="7"/>
      <c r="D838" s="7"/>
      <c r="E838" s="7"/>
    </row>
    <row r="839" spans="1:5" ht="15.75" customHeight="1" x14ac:dyDescent="0.2">
      <c r="A839" s="7"/>
      <c r="B839" s="7"/>
      <c r="C839" s="7"/>
      <c r="D839" s="7"/>
      <c r="E839" s="7"/>
    </row>
    <row r="840" spans="1:5" ht="15.75" customHeight="1" x14ac:dyDescent="0.2">
      <c r="A840" s="7"/>
      <c r="B840" s="7"/>
      <c r="C840" s="7"/>
      <c r="D840" s="7"/>
      <c r="E840" s="7"/>
    </row>
    <row r="841" spans="1:5" ht="15.75" customHeight="1" x14ac:dyDescent="0.2">
      <c r="A841" s="7"/>
      <c r="B841" s="7"/>
      <c r="C841" s="7"/>
      <c r="D841" s="7"/>
      <c r="E841" s="7"/>
    </row>
    <row r="842" spans="1:5" ht="15.75" customHeight="1" x14ac:dyDescent="0.2">
      <c r="A842" s="7"/>
      <c r="B842" s="7"/>
      <c r="C842" s="7"/>
      <c r="D842" s="7"/>
      <c r="E842" s="7"/>
    </row>
    <row r="843" spans="1:5" ht="15.75" customHeight="1" x14ac:dyDescent="0.2">
      <c r="A843" s="7"/>
      <c r="B843" s="7"/>
      <c r="C843" s="7"/>
      <c r="D843" s="7"/>
      <c r="E843" s="7"/>
    </row>
    <row r="844" spans="1:5" ht="15.75" customHeight="1" x14ac:dyDescent="0.2">
      <c r="A844" s="7"/>
      <c r="B844" s="7"/>
      <c r="C844" s="7"/>
      <c r="D844" s="7"/>
      <c r="E844" s="7"/>
    </row>
    <row r="845" spans="1:5" ht="15.75" customHeight="1" x14ac:dyDescent="0.2">
      <c r="A845" s="7"/>
      <c r="B845" s="7"/>
      <c r="C845" s="7"/>
      <c r="D845" s="7"/>
      <c r="E845" s="7"/>
    </row>
    <row r="846" spans="1:5" ht="15.75" customHeight="1" x14ac:dyDescent="0.2">
      <c r="A846" s="7"/>
      <c r="B846" s="7"/>
      <c r="C846" s="7"/>
      <c r="D846" s="7"/>
      <c r="E846" s="7"/>
    </row>
    <row r="847" spans="1:5" ht="15.75" customHeight="1" x14ac:dyDescent="0.2">
      <c r="A847" s="7"/>
      <c r="B847" s="7"/>
      <c r="C847" s="7"/>
      <c r="D847" s="7"/>
      <c r="E847" s="7"/>
    </row>
    <row r="848" spans="1:5" ht="15.75" customHeight="1" x14ac:dyDescent="0.2">
      <c r="A848" s="7"/>
      <c r="B848" s="7"/>
      <c r="C848" s="7"/>
      <c r="D848" s="7"/>
      <c r="E848" s="7"/>
    </row>
    <row r="849" spans="1:5" ht="15.75" customHeight="1" x14ac:dyDescent="0.2">
      <c r="A849" s="7"/>
      <c r="B849" s="7"/>
      <c r="C849" s="7"/>
      <c r="D849" s="7"/>
      <c r="E849" s="7"/>
    </row>
    <row r="850" spans="1:5" ht="15.75" customHeight="1" x14ac:dyDescent="0.2">
      <c r="A850" s="7"/>
      <c r="B850" s="7"/>
      <c r="C850" s="7"/>
      <c r="D850" s="7"/>
      <c r="E850" s="7"/>
    </row>
    <row r="851" spans="1:5" ht="15.75" customHeight="1" x14ac:dyDescent="0.2">
      <c r="A851" s="7"/>
      <c r="B851" s="7"/>
      <c r="C851" s="7"/>
      <c r="D851" s="7"/>
      <c r="E851" s="7"/>
    </row>
    <row r="852" spans="1:5" ht="15.75" customHeight="1" x14ac:dyDescent="0.2">
      <c r="A852" s="7"/>
      <c r="B852" s="7"/>
      <c r="C852" s="7"/>
      <c r="D852" s="7"/>
      <c r="E852" s="7"/>
    </row>
    <row r="853" spans="1:5" ht="15.75" customHeight="1" x14ac:dyDescent="0.2">
      <c r="A853" s="7"/>
      <c r="B853" s="7"/>
      <c r="C853" s="7"/>
      <c r="D853" s="7"/>
      <c r="E853" s="7"/>
    </row>
    <row r="854" spans="1:5" ht="15.75" customHeight="1" x14ac:dyDescent="0.2">
      <c r="A854" s="7"/>
      <c r="B854" s="7"/>
      <c r="C854" s="7"/>
      <c r="D854" s="7"/>
      <c r="E854" s="7"/>
    </row>
    <row r="855" spans="1:5" ht="15.75" customHeight="1" x14ac:dyDescent="0.2">
      <c r="A855" s="7"/>
      <c r="B855" s="7"/>
      <c r="C855" s="7"/>
      <c r="D855" s="7"/>
      <c r="E855" s="7"/>
    </row>
    <row r="856" spans="1:5" ht="15.75" customHeight="1" x14ac:dyDescent="0.2">
      <c r="A856" s="7"/>
      <c r="B856" s="7"/>
      <c r="C856" s="7"/>
      <c r="D856" s="7"/>
      <c r="E856" s="7"/>
    </row>
    <row r="857" spans="1:5" ht="15.75" customHeight="1" x14ac:dyDescent="0.2">
      <c r="A857" s="7"/>
      <c r="B857" s="7"/>
      <c r="C857" s="7"/>
      <c r="D857" s="7"/>
      <c r="E857" s="7"/>
    </row>
    <row r="858" spans="1:5" ht="15.75" customHeight="1" x14ac:dyDescent="0.2">
      <c r="A858" s="7"/>
      <c r="B858" s="7"/>
      <c r="C858" s="7"/>
      <c r="D858" s="7"/>
      <c r="E858" s="7"/>
    </row>
    <row r="859" spans="1:5" ht="15.75" customHeight="1" x14ac:dyDescent="0.2">
      <c r="A859" s="7"/>
      <c r="B859" s="7"/>
      <c r="C859" s="7"/>
      <c r="D859" s="7"/>
      <c r="E859" s="7"/>
    </row>
    <row r="860" spans="1:5" ht="15.75" customHeight="1" x14ac:dyDescent="0.2">
      <c r="A860" s="7"/>
      <c r="B860" s="7"/>
      <c r="C860" s="7"/>
      <c r="D860" s="7"/>
      <c r="E860" s="7"/>
    </row>
    <row r="861" spans="1:5" ht="15.75" customHeight="1" x14ac:dyDescent="0.2">
      <c r="A861" s="7"/>
      <c r="B861" s="7"/>
      <c r="C861" s="7"/>
      <c r="D861" s="7"/>
      <c r="E861" s="7"/>
    </row>
    <row r="862" spans="1:5" ht="15.75" customHeight="1" x14ac:dyDescent="0.2">
      <c r="A862" s="7"/>
      <c r="B862" s="7"/>
      <c r="C862" s="7"/>
      <c r="D862" s="7"/>
      <c r="E862" s="7"/>
    </row>
    <row r="863" spans="1:5" ht="15.75" customHeight="1" x14ac:dyDescent="0.2">
      <c r="A863" s="7"/>
      <c r="B863" s="7"/>
      <c r="C863" s="7"/>
      <c r="D863" s="7"/>
      <c r="E863" s="7"/>
    </row>
    <row r="864" spans="1:5" ht="15.75" customHeight="1" x14ac:dyDescent="0.2">
      <c r="A864" s="7"/>
      <c r="B864" s="7"/>
      <c r="C864" s="7"/>
      <c r="D864" s="7"/>
      <c r="E864" s="7"/>
    </row>
    <row r="865" spans="1:5" ht="15.75" customHeight="1" x14ac:dyDescent="0.2">
      <c r="A865" s="7"/>
      <c r="B865" s="7"/>
      <c r="C865" s="7"/>
      <c r="D865" s="7"/>
      <c r="E865" s="7"/>
    </row>
    <row r="866" spans="1:5" ht="15.75" customHeight="1" x14ac:dyDescent="0.2">
      <c r="A866" s="7"/>
      <c r="B866" s="7"/>
      <c r="C866" s="7"/>
      <c r="D866" s="7"/>
      <c r="E866" s="7"/>
    </row>
    <row r="867" spans="1:5" ht="15.75" customHeight="1" x14ac:dyDescent="0.2">
      <c r="A867" s="7"/>
      <c r="B867" s="7"/>
      <c r="C867" s="7"/>
      <c r="D867" s="7"/>
      <c r="E867" s="7"/>
    </row>
    <row r="868" spans="1:5" ht="15.75" customHeight="1" x14ac:dyDescent="0.2">
      <c r="A868" s="7"/>
      <c r="B868" s="7"/>
      <c r="C868" s="7"/>
      <c r="D868" s="7"/>
      <c r="E868" s="7"/>
    </row>
    <row r="869" spans="1:5" ht="15.75" customHeight="1" x14ac:dyDescent="0.2">
      <c r="A869" s="7"/>
      <c r="B869" s="7"/>
      <c r="C869" s="7"/>
      <c r="D869" s="7"/>
      <c r="E869" s="7"/>
    </row>
    <row r="870" spans="1:5" ht="15.75" customHeight="1" x14ac:dyDescent="0.2">
      <c r="A870" s="7"/>
      <c r="B870" s="7"/>
      <c r="C870" s="7"/>
      <c r="D870" s="7"/>
      <c r="E870" s="7"/>
    </row>
    <row r="871" spans="1:5" ht="15.75" customHeight="1" x14ac:dyDescent="0.2">
      <c r="A871" s="7"/>
      <c r="B871" s="7"/>
      <c r="C871" s="7"/>
      <c r="D871" s="7"/>
      <c r="E871" s="7"/>
    </row>
    <row r="872" spans="1:5" ht="15.75" customHeight="1" x14ac:dyDescent="0.2">
      <c r="A872" s="7"/>
      <c r="B872" s="7"/>
      <c r="C872" s="7"/>
      <c r="D872" s="7"/>
      <c r="E872" s="7"/>
    </row>
    <row r="873" spans="1:5" ht="15.75" customHeight="1" x14ac:dyDescent="0.2">
      <c r="A873" s="7"/>
      <c r="B873" s="7"/>
      <c r="C873" s="7"/>
      <c r="D873" s="7"/>
      <c r="E873" s="7"/>
    </row>
    <row r="874" spans="1:5" ht="15.75" customHeight="1" x14ac:dyDescent="0.2">
      <c r="A874" s="7"/>
      <c r="B874" s="7"/>
      <c r="C874" s="7"/>
      <c r="D874" s="7"/>
      <c r="E874" s="7"/>
    </row>
    <row r="875" spans="1:5" ht="15.75" customHeight="1" x14ac:dyDescent="0.2">
      <c r="A875" s="7"/>
      <c r="B875" s="7"/>
      <c r="C875" s="7"/>
      <c r="D875" s="7"/>
      <c r="E875" s="7"/>
    </row>
    <row r="876" spans="1:5" ht="15.75" customHeight="1" x14ac:dyDescent="0.2">
      <c r="A876" s="7"/>
      <c r="B876" s="7"/>
      <c r="C876" s="7"/>
      <c r="D876" s="7"/>
      <c r="E876" s="7"/>
    </row>
    <row r="877" spans="1:5" ht="15.75" customHeight="1" x14ac:dyDescent="0.2">
      <c r="A877" s="7"/>
      <c r="B877" s="7"/>
      <c r="C877" s="7"/>
      <c r="D877" s="7"/>
      <c r="E877" s="7"/>
    </row>
    <row r="878" spans="1:5" ht="15.75" customHeight="1" x14ac:dyDescent="0.2">
      <c r="A878" s="7"/>
      <c r="B878" s="7"/>
      <c r="C878" s="7"/>
      <c r="D878" s="7"/>
      <c r="E878" s="7"/>
    </row>
    <row r="879" spans="1:5" ht="15.75" customHeight="1" x14ac:dyDescent="0.2">
      <c r="A879" s="7"/>
      <c r="B879" s="7"/>
      <c r="C879" s="7"/>
      <c r="D879" s="7"/>
      <c r="E879" s="7"/>
    </row>
    <row r="880" spans="1:5" ht="15.75" customHeight="1" x14ac:dyDescent="0.2">
      <c r="A880" s="7"/>
      <c r="B880" s="7"/>
      <c r="C880" s="7"/>
      <c r="D880" s="7"/>
      <c r="E880" s="7"/>
    </row>
    <row r="881" spans="1:5" ht="15.75" customHeight="1" x14ac:dyDescent="0.2">
      <c r="A881" s="7"/>
      <c r="B881" s="7"/>
      <c r="C881" s="7"/>
      <c r="D881" s="7"/>
      <c r="E881" s="7"/>
    </row>
    <row r="882" spans="1:5" ht="15.75" customHeight="1" x14ac:dyDescent="0.2">
      <c r="A882" s="7"/>
      <c r="B882" s="7"/>
      <c r="C882" s="7"/>
      <c r="D882" s="7"/>
      <c r="E882" s="7"/>
    </row>
    <row r="883" spans="1:5" ht="15.75" customHeight="1" x14ac:dyDescent="0.2">
      <c r="A883" s="7"/>
      <c r="B883" s="7"/>
      <c r="C883" s="7"/>
      <c r="D883" s="7"/>
      <c r="E883" s="7"/>
    </row>
    <row r="884" spans="1:5" ht="15.75" customHeight="1" x14ac:dyDescent="0.2">
      <c r="A884" s="7"/>
      <c r="B884" s="7"/>
      <c r="C884" s="7"/>
      <c r="D884" s="7"/>
      <c r="E884" s="7"/>
    </row>
    <row r="885" spans="1:5" ht="15.75" customHeight="1" x14ac:dyDescent="0.2">
      <c r="A885" s="7"/>
      <c r="B885" s="7"/>
      <c r="C885" s="7"/>
      <c r="D885" s="7"/>
      <c r="E885" s="7"/>
    </row>
    <row r="886" spans="1:5" ht="15.75" customHeight="1" x14ac:dyDescent="0.2">
      <c r="A886" s="7"/>
      <c r="B886" s="7"/>
      <c r="C886" s="7"/>
      <c r="D886" s="7"/>
      <c r="E886" s="7"/>
    </row>
    <row r="887" spans="1:5" ht="15.75" customHeight="1" x14ac:dyDescent="0.2">
      <c r="A887" s="7"/>
      <c r="B887" s="7"/>
      <c r="C887" s="7"/>
      <c r="D887" s="7"/>
      <c r="E887" s="7"/>
    </row>
    <row r="888" spans="1:5" ht="15.75" customHeight="1" x14ac:dyDescent="0.2">
      <c r="A888" s="7"/>
      <c r="B888" s="7"/>
      <c r="C888" s="7"/>
      <c r="D888" s="7"/>
      <c r="E888" s="7"/>
    </row>
    <row r="889" spans="1:5" ht="15.75" customHeight="1" x14ac:dyDescent="0.2">
      <c r="A889" s="7"/>
      <c r="B889" s="7"/>
      <c r="C889" s="7"/>
      <c r="D889" s="7"/>
      <c r="E889" s="7"/>
    </row>
    <row r="890" spans="1:5" ht="15.75" customHeight="1" x14ac:dyDescent="0.2">
      <c r="A890" s="7"/>
      <c r="B890" s="7"/>
      <c r="C890" s="7"/>
      <c r="D890" s="7"/>
      <c r="E890" s="7"/>
    </row>
    <row r="891" spans="1:5" ht="15.75" customHeight="1" x14ac:dyDescent="0.2">
      <c r="A891" s="7"/>
      <c r="B891" s="7"/>
      <c r="C891" s="7"/>
      <c r="D891" s="7"/>
      <c r="E891" s="7"/>
    </row>
    <row r="892" spans="1:5" ht="15.75" customHeight="1" x14ac:dyDescent="0.2">
      <c r="A892" s="7"/>
      <c r="B892" s="7"/>
      <c r="C892" s="7"/>
      <c r="D892" s="7"/>
      <c r="E892" s="7"/>
    </row>
    <row r="893" spans="1:5" ht="15.75" customHeight="1" x14ac:dyDescent="0.2">
      <c r="A893" s="7"/>
      <c r="B893" s="7"/>
      <c r="C893" s="7"/>
      <c r="D893" s="7"/>
      <c r="E893" s="7"/>
    </row>
    <row r="894" spans="1:5" ht="15.75" customHeight="1" x14ac:dyDescent="0.2">
      <c r="A894" s="7"/>
      <c r="B894" s="7"/>
      <c r="C894" s="7"/>
      <c r="D894" s="7"/>
      <c r="E894" s="7"/>
    </row>
    <row r="895" spans="1:5" ht="15.75" customHeight="1" x14ac:dyDescent="0.2">
      <c r="A895" s="7"/>
      <c r="B895" s="7"/>
      <c r="C895" s="7"/>
      <c r="D895" s="7"/>
      <c r="E895" s="7"/>
    </row>
    <row r="896" spans="1:5" ht="15.75" customHeight="1" x14ac:dyDescent="0.2">
      <c r="A896" s="7"/>
      <c r="B896" s="7"/>
      <c r="C896" s="7"/>
      <c r="D896" s="7"/>
      <c r="E896" s="7"/>
    </row>
    <row r="897" spans="1:5" ht="15.75" customHeight="1" x14ac:dyDescent="0.2">
      <c r="A897" s="7"/>
      <c r="B897" s="7"/>
      <c r="C897" s="7"/>
      <c r="D897" s="7"/>
      <c r="E897" s="7"/>
    </row>
    <row r="898" spans="1:5" ht="15.75" customHeight="1" x14ac:dyDescent="0.2">
      <c r="A898" s="7"/>
      <c r="B898" s="7"/>
      <c r="C898" s="7"/>
      <c r="D898" s="7"/>
      <c r="E898" s="7"/>
    </row>
    <row r="899" spans="1:5" ht="15.75" customHeight="1" x14ac:dyDescent="0.2">
      <c r="A899" s="7"/>
      <c r="B899" s="7"/>
      <c r="C899" s="7"/>
      <c r="D899" s="7"/>
      <c r="E899" s="7"/>
    </row>
    <row r="900" spans="1:5" ht="15.75" customHeight="1" x14ac:dyDescent="0.2">
      <c r="A900" s="7"/>
      <c r="B900" s="7"/>
      <c r="C900" s="7"/>
      <c r="D900" s="7"/>
      <c r="E900" s="7"/>
    </row>
    <row r="901" spans="1:5" ht="15.75" customHeight="1" x14ac:dyDescent="0.2">
      <c r="A901" s="7"/>
      <c r="B901" s="7"/>
      <c r="C901" s="7"/>
      <c r="D901" s="7"/>
      <c r="E901" s="7"/>
    </row>
    <row r="902" spans="1:5" ht="15.75" customHeight="1" x14ac:dyDescent="0.2">
      <c r="A902" s="7"/>
      <c r="B902" s="7"/>
      <c r="C902" s="7"/>
      <c r="D902" s="7"/>
      <c r="E902" s="7"/>
    </row>
    <row r="903" spans="1:5" ht="15.75" customHeight="1" x14ac:dyDescent="0.2">
      <c r="A903" s="7"/>
      <c r="B903" s="7"/>
      <c r="C903" s="7"/>
      <c r="D903" s="7"/>
      <c r="E903" s="7"/>
    </row>
    <row r="904" spans="1:5" ht="15.75" customHeight="1" x14ac:dyDescent="0.2">
      <c r="A904" s="7"/>
      <c r="B904" s="7"/>
      <c r="C904" s="7"/>
      <c r="D904" s="7"/>
      <c r="E904" s="7"/>
    </row>
    <row r="905" spans="1:5" ht="15.75" customHeight="1" x14ac:dyDescent="0.2">
      <c r="A905" s="7"/>
      <c r="B905" s="7"/>
      <c r="C905" s="7"/>
      <c r="D905" s="7"/>
      <c r="E905" s="7"/>
    </row>
    <row r="906" spans="1:5" ht="15.75" customHeight="1" x14ac:dyDescent="0.2">
      <c r="A906" s="7"/>
      <c r="B906" s="7"/>
      <c r="C906" s="7"/>
      <c r="D906" s="7"/>
      <c r="E906" s="7"/>
    </row>
    <row r="907" spans="1:5" ht="15.75" customHeight="1" x14ac:dyDescent="0.2">
      <c r="A907" s="7"/>
      <c r="B907" s="7"/>
      <c r="C907" s="7"/>
      <c r="D907" s="7"/>
      <c r="E907" s="7"/>
    </row>
    <row r="908" spans="1:5" ht="15.75" customHeight="1" x14ac:dyDescent="0.2">
      <c r="A908" s="7"/>
      <c r="B908" s="7"/>
      <c r="C908" s="7"/>
      <c r="D908" s="7"/>
      <c r="E908" s="7"/>
    </row>
    <row r="909" spans="1:5" ht="15.75" customHeight="1" x14ac:dyDescent="0.2">
      <c r="A909" s="7"/>
      <c r="B909" s="7"/>
      <c r="C909" s="7"/>
      <c r="D909" s="7"/>
      <c r="E909" s="7"/>
    </row>
    <row r="910" spans="1:5" ht="15.75" customHeight="1" x14ac:dyDescent="0.2">
      <c r="A910" s="7"/>
      <c r="B910" s="7"/>
      <c r="C910" s="7"/>
      <c r="D910" s="7"/>
      <c r="E910" s="7"/>
    </row>
    <row r="911" spans="1:5" ht="15.75" customHeight="1" x14ac:dyDescent="0.2">
      <c r="A911" s="7"/>
      <c r="B911" s="7"/>
      <c r="C911" s="7"/>
      <c r="D911" s="7"/>
      <c r="E911" s="7"/>
    </row>
    <row r="912" spans="1:5" ht="15.75" customHeight="1" x14ac:dyDescent="0.2">
      <c r="A912" s="7"/>
      <c r="B912" s="7"/>
      <c r="C912" s="7"/>
      <c r="D912" s="7"/>
      <c r="E912" s="7"/>
    </row>
    <row r="913" spans="1:5" ht="15.75" customHeight="1" x14ac:dyDescent="0.2">
      <c r="A913" s="7"/>
      <c r="B913" s="7"/>
      <c r="C913" s="7"/>
      <c r="D913" s="7"/>
      <c r="E913" s="7"/>
    </row>
    <row r="914" spans="1:5" ht="15.75" customHeight="1" x14ac:dyDescent="0.2">
      <c r="A914" s="7"/>
      <c r="B914" s="7"/>
      <c r="C914" s="7"/>
      <c r="D914" s="7"/>
      <c r="E914" s="7"/>
    </row>
    <row r="915" spans="1:5" ht="15.75" customHeight="1" x14ac:dyDescent="0.2">
      <c r="A915" s="7"/>
      <c r="B915" s="7"/>
      <c r="C915" s="7"/>
      <c r="D915" s="7"/>
      <c r="E915" s="7"/>
    </row>
    <row r="916" spans="1:5" ht="15.75" customHeight="1" x14ac:dyDescent="0.2">
      <c r="A916" s="7"/>
      <c r="B916" s="7"/>
      <c r="C916" s="7"/>
      <c r="D916" s="7"/>
      <c r="E916" s="7"/>
    </row>
    <row r="917" spans="1:5" ht="15.75" customHeight="1" x14ac:dyDescent="0.2">
      <c r="A917" s="7"/>
      <c r="B917" s="7"/>
      <c r="C917" s="7"/>
      <c r="D917" s="7"/>
      <c r="E917" s="7"/>
    </row>
    <row r="918" spans="1:5" ht="15.75" customHeight="1" x14ac:dyDescent="0.2">
      <c r="A918" s="7"/>
      <c r="B918" s="7"/>
      <c r="C918" s="7"/>
      <c r="D918" s="7"/>
      <c r="E918" s="7"/>
    </row>
    <row r="919" spans="1:5" ht="15.75" customHeight="1" x14ac:dyDescent="0.2">
      <c r="A919" s="7"/>
      <c r="B919" s="7"/>
      <c r="C919" s="7"/>
      <c r="D919" s="7"/>
      <c r="E919" s="7"/>
    </row>
    <row r="920" spans="1:5" ht="15.75" customHeight="1" x14ac:dyDescent="0.2">
      <c r="A920" s="7"/>
      <c r="B920" s="7"/>
      <c r="C920" s="7"/>
      <c r="D920" s="7"/>
      <c r="E920" s="7"/>
    </row>
    <row r="921" spans="1:5" ht="15.75" customHeight="1" x14ac:dyDescent="0.2">
      <c r="A921" s="7"/>
      <c r="B921" s="7"/>
      <c r="C921" s="7"/>
      <c r="D921" s="7"/>
      <c r="E921" s="7"/>
    </row>
    <row r="922" spans="1:5" ht="15.75" customHeight="1" x14ac:dyDescent="0.2">
      <c r="A922" s="7"/>
      <c r="B922" s="7"/>
      <c r="C922" s="7"/>
      <c r="D922" s="7"/>
      <c r="E922" s="7"/>
    </row>
    <row r="923" spans="1:5" ht="15.75" customHeight="1" x14ac:dyDescent="0.2">
      <c r="A923" s="7"/>
      <c r="B923" s="7"/>
      <c r="C923" s="7"/>
      <c r="D923" s="7"/>
      <c r="E923" s="7"/>
    </row>
    <row r="924" spans="1:5" ht="15.75" customHeight="1" x14ac:dyDescent="0.2">
      <c r="A924" s="7"/>
      <c r="B924" s="7"/>
      <c r="C924" s="7"/>
      <c r="D924" s="7"/>
      <c r="E924" s="7"/>
    </row>
    <row r="925" spans="1:5" ht="15.75" customHeight="1" x14ac:dyDescent="0.2">
      <c r="A925" s="7"/>
      <c r="B925" s="7"/>
      <c r="C925" s="7"/>
      <c r="D925" s="7"/>
      <c r="E925" s="7"/>
    </row>
    <row r="926" spans="1:5" ht="15.75" customHeight="1" x14ac:dyDescent="0.2">
      <c r="A926" s="7"/>
      <c r="B926" s="7"/>
      <c r="C926" s="7"/>
      <c r="D926" s="7"/>
      <c r="E926" s="7"/>
    </row>
    <row r="927" spans="1:5" ht="15.75" customHeight="1" x14ac:dyDescent="0.2">
      <c r="A927" s="7"/>
      <c r="B927" s="7"/>
      <c r="C927" s="7"/>
      <c r="D927" s="7"/>
      <c r="E927" s="7"/>
    </row>
    <row r="928" spans="1:5" ht="15.75" customHeight="1" x14ac:dyDescent="0.2">
      <c r="A928" s="7"/>
      <c r="B928" s="7"/>
      <c r="C928" s="7"/>
      <c r="D928" s="7"/>
      <c r="E928" s="7"/>
    </row>
    <row r="929" spans="1:5" ht="15.75" customHeight="1" x14ac:dyDescent="0.2">
      <c r="A929" s="7"/>
      <c r="B929" s="7"/>
      <c r="C929" s="7"/>
      <c r="D929" s="7"/>
      <c r="E929" s="7"/>
    </row>
    <row r="930" spans="1:5" ht="15.75" customHeight="1" x14ac:dyDescent="0.2">
      <c r="A930" s="7"/>
      <c r="B930" s="7"/>
      <c r="C930" s="7"/>
      <c r="D930" s="7"/>
      <c r="E930" s="7"/>
    </row>
    <row r="931" spans="1:5" ht="15.75" customHeight="1" x14ac:dyDescent="0.2">
      <c r="A931" s="7"/>
      <c r="B931" s="7"/>
      <c r="C931" s="7"/>
      <c r="D931" s="7"/>
      <c r="E931" s="7"/>
    </row>
    <row r="932" spans="1:5" ht="15.75" customHeight="1" x14ac:dyDescent="0.2">
      <c r="A932" s="7"/>
      <c r="B932" s="7"/>
      <c r="C932" s="7"/>
      <c r="D932" s="7"/>
      <c r="E932" s="7"/>
    </row>
    <row r="933" spans="1:5" ht="15.75" customHeight="1" x14ac:dyDescent="0.2">
      <c r="A933" s="7"/>
      <c r="B933" s="7"/>
      <c r="C933" s="7"/>
      <c r="D933" s="7"/>
      <c r="E933" s="7"/>
    </row>
    <row r="934" spans="1:5" ht="15.75" customHeight="1" x14ac:dyDescent="0.2">
      <c r="A934" s="7"/>
      <c r="B934" s="7"/>
      <c r="C934" s="7"/>
      <c r="D934" s="7"/>
      <c r="E934" s="7"/>
    </row>
    <row r="935" spans="1:5" ht="15.75" customHeight="1" x14ac:dyDescent="0.2">
      <c r="A935" s="7"/>
      <c r="B935" s="7"/>
      <c r="C935" s="7"/>
      <c r="D935" s="7"/>
      <c r="E935" s="7"/>
    </row>
    <row r="936" spans="1:5" ht="15.75" customHeight="1" x14ac:dyDescent="0.2">
      <c r="A936" s="7"/>
      <c r="B936" s="7"/>
      <c r="C936" s="7"/>
      <c r="D936" s="7"/>
      <c r="E936" s="7"/>
    </row>
    <row r="937" spans="1:5" ht="15.75" customHeight="1" x14ac:dyDescent="0.2">
      <c r="A937" s="7"/>
      <c r="B937" s="7"/>
      <c r="C937" s="7"/>
      <c r="D937" s="7"/>
      <c r="E937" s="7"/>
    </row>
    <row r="938" spans="1:5" ht="15.75" customHeight="1" x14ac:dyDescent="0.2">
      <c r="A938" s="7"/>
      <c r="B938" s="7"/>
      <c r="C938" s="7"/>
      <c r="D938" s="7"/>
      <c r="E938" s="7"/>
    </row>
    <row r="939" spans="1:5" ht="15.75" customHeight="1" x14ac:dyDescent="0.2">
      <c r="A939" s="7"/>
      <c r="B939" s="7"/>
      <c r="C939" s="7"/>
      <c r="D939" s="7"/>
      <c r="E939" s="7"/>
    </row>
    <row r="940" spans="1:5" ht="15.75" customHeight="1" x14ac:dyDescent="0.2">
      <c r="A940" s="7"/>
      <c r="B940" s="7"/>
      <c r="C940" s="7"/>
      <c r="D940" s="7"/>
      <c r="E940" s="7"/>
    </row>
    <row r="941" spans="1:5" ht="15.75" customHeight="1" x14ac:dyDescent="0.2">
      <c r="A941" s="7"/>
      <c r="B941" s="7"/>
      <c r="C941" s="7"/>
      <c r="D941" s="7"/>
      <c r="E941" s="7"/>
    </row>
    <row r="942" spans="1:5" ht="15.75" customHeight="1" x14ac:dyDescent="0.2">
      <c r="A942" s="7"/>
      <c r="B942" s="7"/>
      <c r="C942" s="7"/>
      <c r="D942" s="7"/>
      <c r="E942" s="7"/>
    </row>
    <row r="943" spans="1:5" ht="15.75" customHeight="1" x14ac:dyDescent="0.2">
      <c r="A943" s="7"/>
      <c r="B943" s="7"/>
      <c r="C943" s="7"/>
      <c r="D943" s="7"/>
      <c r="E943" s="7"/>
    </row>
    <row r="944" spans="1:5" ht="15.75" customHeight="1" x14ac:dyDescent="0.2">
      <c r="A944" s="7"/>
      <c r="B944" s="7"/>
      <c r="C944" s="7"/>
      <c r="D944" s="7"/>
      <c r="E944" s="7"/>
    </row>
    <row r="945" spans="1:5" ht="15.75" customHeight="1" x14ac:dyDescent="0.2">
      <c r="A945" s="7"/>
      <c r="B945" s="7"/>
      <c r="C945" s="7"/>
      <c r="D945" s="7"/>
      <c r="E945" s="7"/>
    </row>
    <row r="946" spans="1:5" ht="15.75" customHeight="1" x14ac:dyDescent="0.2">
      <c r="A946" s="7"/>
      <c r="B946" s="7"/>
      <c r="C946" s="7"/>
      <c r="D946" s="7"/>
      <c r="E946" s="7"/>
    </row>
    <row r="947" spans="1:5" ht="15.75" customHeight="1" x14ac:dyDescent="0.2">
      <c r="A947" s="7"/>
      <c r="B947" s="7"/>
      <c r="C947" s="7"/>
      <c r="D947" s="7"/>
      <c r="E947" s="7"/>
    </row>
    <row r="948" spans="1:5" ht="15.75" customHeight="1" x14ac:dyDescent="0.2">
      <c r="A948" s="7"/>
      <c r="B948" s="7"/>
      <c r="C948" s="7"/>
      <c r="D948" s="7"/>
      <c r="E948" s="7"/>
    </row>
    <row r="949" spans="1:5" ht="15.75" customHeight="1" x14ac:dyDescent="0.2">
      <c r="A949" s="7"/>
      <c r="B949" s="7"/>
      <c r="C949" s="7"/>
      <c r="D949" s="7"/>
      <c r="E949" s="7"/>
    </row>
    <row r="950" spans="1:5" ht="15.75" customHeight="1" x14ac:dyDescent="0.2">
      <c r="A950" s="7"/>
      <c r="B950" s="7"/>
      <c r="C950" s="7"/>
      <c r="D950" s="7"/>
      <c r="E950" s="7"/>
    </row>
    <row r="951" spans="1:5" ht="15.75" customHeight="1" x14ac:dyDescent="0.2">
      <c r="A951" s="7"/>
      <c r="B951" s="7"/>
      <c r="C951" s="7"/>
      <c r="D951" s="7"/>
      <c r="E951" s="7"/>
    </row>
    <row r="952" spans="1:5" ht="15.75" customHeight="1" x14ac:dyDescent="0.2">
      <c r="A952" s="7"/>
      <c r="B952" s="7"/>
      <c r="C952" s="7"/>
      <c r="D952" s="7"/>
      <c r="E952" s="7"/>
    </row>
    <row r="953" spans="1:5" ht="15.75" customHeight="1" x14ac:dyDescent="0.2">
      <c r="A953" s="7"/>
      <c r="B953" s="7"/>
      <c r="C953" s="7"/>
      <c r="D953" s="7"/>
      <c r="E953" s="7"/>
    </row>
    <row r="954" spans="1:5" ht="15.75" customHeight="1" x14ac:dyDescent="0.2">
      <c r="A954" s="7"/>
      <c r="B954" s="7"/>
      <c r="C954" s="7"/>
      <c r="D954" s="7"/>
      <c r="E954" s="7"/>
    </row>
    <row r="955" spans="1:5" ht="15.75" customHeight="1" x14ac:dyDescent="0.2">
      <c r="A955" s="7"/>
      <c r="B955" s="7"/>
      <c r="C955" s="7"/>
      <c r="D955" s="7"/>
      <c r="E955" s="7"/>
    </row>
    <row r="956" spans="1:5" ht="15.75" customHeight="1" x14ac:dyDescent="0.2">
      <c r="A956" s="7"/>
      <c r="B956" s="7"/>
      <c r="C956" s="7"/>
      <c r="D956" s="7"/>
      <c r="E956" s="7"/>
    </row>
    <row r="957" spans="1:5" ht="15.75" customHeight="1" x14ac:dyDescent="0.2">
      <c r="A957" s="7"/>
      <c r="B957" s="7"/>
      <c r="C957" s="7"/>
      <c r="D957" s="7"/>
      <c r="E957" s="7"/>
    </row>
    <row r="958" spans="1:5" ht="15.75" customHeight="1" x14ac:dyDescent="0.2">
      <c r="A958" s="7"/>
      <c r="B958" s="7"/>
      <c r="C958" s="7"/>
      <c r="D958" s="7"/>
      <c r="E958" s="7"/>
    </row>
    <row r="959" spans="1:5" ht="15.75" customHeight="1" x14ac:dyDescent="0.2">
      <c r="A959" s="7"/>
      <c r="B959" s="7"/>
      <c r="C959" s="7"/>
      <c r="D959" s="7"/>
      <c r="E959" s="7"/>
    </row>
    <row r="960" spans="1:5" ht="15.75" customHeight="1" x14ac:dyDescent="0.2">
      <c r="A960" s="7"/>
      <c r="B960" s="7"/>
      <c r="C960" s="7"/>
      <c r="D960" s="7"/>
      <c r="E960" s="7"/>
    </row>
    <row r="961" spans="1:5" ht="15.75" customHeight="1" x14ac:dyDescent="0.2">
      <c r="A961" s="7"/>
      <c r="B961" s="7"/>
      <c r="C961" s="7"/>
      <c r="D961" s="7"/>
      <c r="E961" s="7"/>
    </row>
    <row r="962" spans="1:5" ht="15.75" customHeight="1" x14ac:dyDescent="0.2">
      <c r="A962" s="7"/>
      <c r="B962" s="7"/>
      <c r="C962" s="7"/>
      <c r="D962" s="7"/>
      <c r="E962" s="7"/>
    </row>
    <row r="963" spans="1:5" ht="15.75" customHeight="1" x14ac:dyDescent="0.2">
      <c r="A963" s="7"/>
      <c r="B963" s="7"/>
      <c r="C963" s="7"/>
      <c r="D963" s="7"/>
      <c r="E963" s="7"/>
    </row>
    <row r="964" spans="1:5" ht="15.75" customHeight="1" x14ac:dyDescent="0.2">
      <c r="A964" s="7"/>
      <c r="B964" s="7"/>
      <c r="C964" s="7"/>
      <c r="D964" s="7"/>
      <c r="E964" s="7"/>
    </row>
    <row r="965" spans="1:5" ht="15.75" customHeight="1" x14ac:dyDescent="0.2">
      <c r="A965" s="7"/>
      <c r="B965" s="7"/>
      <c r="C965" s="7"/>
      <c r="D965" s="7"/>
      <c r="E965" s="7"/>
    </row>
    <row r="966" spans="1:5" ht="15.75" customHeight="1" x14ac:dyDescent="0.2">
      <c r="A966" s="7"/>
      <c r="B966" s="7"/>
      <c r="C966" s="7"/>
      <c r="D966" s="7"/>
      <c r="E966" s="7"/>
    </row>
    <row r="967" spans="1:5" ht="15.75" customHeight="1" x14ac:dyDescent="0.2">
      <c r="A967" s="7"/>
      <c r="B967" s="7"/>
      <c r="C967" s="7"/>
      <c r="D967" s="7"/>
      <c r="E967" s="7"/>
    </row>
    <row r="968" spans="1:5" ht="15.75" customHeight="1" x14ac:dyDescent="0.2">
      <c r="A968" s="7"/>
      <c r="B968" s="7"/>
      <c r="C968" s="7"/>
      <c r="D968" s="7"/>
      <c r="E968" s="7"/>
    </row>
    <row r="969" spans="1:5" ht="15.75" customHeight="1" x14ac:dyDescent="0.2">
      <c r="A969" s="7"/>
      <c r="B969" s="7"/>
      <c r="C969" s="7"/>
      <c r="D969" s="7"/>
      <c r="E969" s="7"/>
    </row>
    <row r="970" spans="1:5" ht="15.75" customHeight="1" x14ac:dyDescent="0.2">
      <c r="A970" s="7"/>
      <c r="B970" s="7"/>
      <c r="C970" s="7"/>
      <c r="D970" s="7"/>
      <c r="E970" s="7"/>
    </row>
    <row r="971" spans="1:5" ht="15.75" customHeight="1" x14ac:dyDescent="0.2">
      <c r="A971" s="7"/>
      <c r="B971" s="7"/>
      <c r="C971" s="7"/>
      <c r="D971" s="7"/>
      <c r="E971" s="7"/>
    </row>
    <row r="972" spans="1:5" ht="15.75" customHeight="1" x14ac:dyDescent="0.2">
      <c r="A972" s="7"/>
      <c r="B972" s="7"/>
      <c r="C972" s="7"/>
      <c r="D972" s="7"/>
      <c r="E972" s="7"/>
    </row>
    <row r="973" spans="1:5" ht="15.75" customHeight="1" x14ac:dyDescent="0.2">
      <c r="A973" s="7"/>
      <c r="B973" s="7"/>
      <c r="C973" s="7"/>
      <c r="D973" s="7"/>
      <c r="E973" s="7"/>
    </row>
    <row r="974" spans="1:5" ht="15.75" customHeight="1" x14ac:dyDescent="0.2">
      <c r="A974" s="7"/>
      <c r="B974" s="7"/>
      <c r="C974" s="7"/>
      <c r="D974" s="7"/>
      <c r="E974" s="7"/>
    </row>
    <row r="975" spans="1:5" ht="15.75" customHeight="1" x14ac:dyDescent="0.2">
      <c r="A975" s="7"/>
      <c r="B975" s="7"/>
      <c r="C975" s="7"/>
      <c r="D975" s="7"/>
      <c r="E975" s="7"/>
    </row>
    <row r="976" spans="1:5" ht="15.75" customHeight="1" x14ac:dyDescent="0.2">
      <c r="A976" s="7"/>
      <c r="B976" s="7"/>
      <c r="C976" s="7"/>
      <c r="D976" s="7"/>
      <c r="E976" s="7"/>
    </row>
    <row r="977" spans="1:5" ht="15.75" customHeight="1" x14ac:dyDescent="0.2">
      <c r="A977" s="7"/>
      <c r="B977" s="7"/>
      <c r="C977" s="7"/>
      <c r="D977" s="7"/>
      <c r="E977" s="7"/>
    </row>
    <row r="978" spans="1:5" ht="15.75" customHeight="1" x14ac:dyDescent="0.2">
      <c r="A978" s="7"/>
      <c r="B978" s="7"/>
      <c r="C978" s="7"/>
      <c r="D978" s="7"/>
      <c r="E978" s="7"/>
    </row>
    <row r="979" spans="1:5" ht="15.75" customHeight="1" x14ac:dyDescent="0.2">
      <c r="A979" s="7"/>
      <c r="B979" s="7"/>
      <c r="C979" s="7"/>
      <c r="D979" s="7"/>
      <c r="E979" s="7"/>
    </row>
    <row r="980" spans="1:5" ht="15.75" customHeight="1" x14ac:dyDescent="0.2">
      <c r="A980" s="7"/>
      <c r="B980" s="7"/>
      <c r="C980" s="7"/>
      <c r="D980" s="7"/>
      <c r="E980" s="7"/>
    </row>
    <row r="981" spans="1:5" ht="15.75" customHeight="1" x14ac:dyDescent="0.2">
      <c r="A981" s="7"/>
      <c r="B981" s="7"/>
      <c r="C981" s="7"/>
      <c r="D981" s="7"/>
      <c r="E981" s="7"/>
    </row>
    <row r="982" spans="1:5" ht="15.75" customHeight="1" x14ac:dyDescent="0.2">
      <c r="A982" s="7"/>
      <c r="B982" s="7"/>
      <c r="C982" s="7"/>
      <c r="D982" s="7"/>
      <c r="E982" s="7"/>
    </row>
    <row r="983" spans="1:5" ht="15.75" customHeight="1" x14ac:dyDescent="0.2">
      <c r="A983" s="7"/>
      <c r="B983" s="7"/>
      <c r="C983" s="7"/>
      <c r="D983" s="7"/>
      <c r="E983" s="7"/>
    </row>
    <row r="984" spans="1:5" ht="15.75" customHeight="1" x14ac:dyDescent="0.2">
      <c r="A984" s="7"/>
      <c r="B984" s="7"/>
      <c r="C984" s="7"/>
      <c r="D984" s="7"/>
      <c r="E984" s="7"/>
    </row>
    <row r="985" spans="1:5" ht="15.75" customHeight="1" x14ac:dyDescent="0.2">
      <c r="A985" s="7"/>
      <c r="B985" s="7"/>
      <c r="C985" s="7"/>
      <c r="D985" s="7"/>
      <c r="E985" s="7"/>
    </row>
    <row r="986" spans="1:5" ht="15.75" customHeight="1" x14ac:dyDescent="0.2">
      <c r="A986" s="7"/>
      <c r="B986" s="7"/>
      <c r="C986" s="7"/>
      <c r="D986" s="7"/>
      <c r="E986" s="7"/>
    </row>
    <row r="987" spans="1:5" ht="15.75" customHeight="1" x14ac:dyDescent="0.2">
      <c r="A987" s="7"/>
      <c r="B987" s="7"/>
      <c r="C987" s="7"/>
      <c r="D987" s="7"/>
      <c r="E987" s="7"/>
    </row>
    <row r="988" spans="1:5" ht="15.75" customHeight="1" x14ac:dyDescent="0.2">
      <c r="A988" s="7"/>
      <c r="B988" s="7"/>
      <c r="C988" s="7"/>
      <c r="D988" s="7"/>
      <c r="E988" s="7"/>
    </row>
    <row r="989" spans="1:5" ht="15.75" customHeight="1" x14ac:dyDescent="0.2">
      <c r="A989" s="7"/>
      <c r="B989" s="7"/>
      <c r="C989" s="7"/>
      <c r="D989" s="7"/>
      <c r="E989" s="7"/>
    </row>
    <row r="990" spans="1:5" ht="15.75" customHeight="1" x14ac:dyDescent="0.2">
      <c r="A990" s="7"/>
      <c r="B990" s="7"/>
      <c r="C990" s="7"/>
      <c r="D990" s="7"/>
      <c r="E990" s="7"/>
    </row>
    <row r="991" spans="1:5" ht="15.75" customHeight="1" x14ac:dyDescent="0.2">
      <c r="A991" s="7"/>
      <c r="B991" s="7"/>
      <c r="C991" s="7"/>
      <c r="D991" s="7"/>
      <c r="E991" s="7"/>
    </row>
    <row r="992" spans="1:5" ht="15.75" customHeight="1" x14ac:dyDescent="0.2">
      <c r="A992" s="7"/>
      <c r="B992" s="7"/>
      <c r="C992" s="7"/>
      <c r="D992" s="7"/>
      <c r="E992" s="7"/>
    </row>
    <row r="993" spans="1:5" ht="15.75" customHeight="1" x14ac:dyDescent="0.2">
      <c r="A993" s="7"/>
      <c r="B993" s="7"/>
      <c r="C993" s="7"/>
      <c r="D993" s="7"/>
      <c r="E993" s="7"/>
    </row>
    <row r="994" spans="1:5" ht="15.75" customHeight="1" x14ac:dyDescent="0.2">
      <c r="A994" s="7"/>
      <c r="B994" s="7"/>
      <c r="C994" s="7"/>
      <c r="D994" s="7"/>
      <c r="E994" s="7"/>
    </row>
    <row r="995" spans="1:5" ht="15.75" customHeight="1" x14ac:dyDescent="0.2">
      <c r="A995" s="7"/>
      <c r="B995" s="7"/>
      <c r="C995" s="7"/>
      <c r="D995" s="7"/>
      <c r="E995" s="7"/>
    </row>
    <row r="996" spans="1:5" ht="15.75" customHeight="1" x14ac:dyDescent="0.2">
      <c r="A996" s="7"/>
      <c r="B996" s="7"/>
      <c r="C996" s="7"/>
      <c r="D996" s="7"/>
      <c r="E996" s="7"/>
    </row>
    <row r="997" spans="1:5" ht="15.75" customHeight="1" x14ac:dyDescent="0.2">
      <c r="A997" s="7"/>
      <c r="B997" s="7"/>
      <c r="C997" s="7"/>
      <c r="D997" s="7"/>
      <c r="E997" s="7"/>
    </row>
    <row r="998" spans="1:5" ht="15.75" customHeight="1" x14ac:dyDescent="0.2">
      <c r="A998" s="7"/>
      <c r="B998" s="7"/>
      <c r="C998" s="7"/>
      <c r="D998" s="7"/>
      <c r="E998" s="7"/>
    </row>
    <row r="999" spans="1:5" ht="15.75" customHeight="1" x14ac:dyDescent="0.2">
      <c r="A999" s="7"/>
      <c r="B999" s="7"/>
      <c r="C999" s="7"/>
      <c r="D999" s="7"/>
      <c r="E999" s="7"/>
    </row>
    <row r="1000" spans="1:5" ht="15.75" customHeight="1" x14ac:dyDescent="0.2">
      <c r="A1000" s="7"/>
      <c r="B1000" s="7"/>
      <c r="C1000" s="7"/>
      <c r="D1000" s="7"/>
      <c r="E1000" s="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4E4E8"/>
  </sheetPr>
  <dimension ref="A1:B1000"/>
  <sheetViews>
    <sheetView workbookViewId="0"/>
  </sheetViews>
  <sheetFormatPr defaultColWidth="12.5703125" defaultRowHeight="15" customHeight="1" x14ac:dyDescent="0.2"/>
  <cols>
    <col min="1" max="2" width="10.140625" customWidth="1"/>
    <col min="3" max="26" width="7.5703125" customWidth="1"/>
  </cols>
  <sheetData>
    <row r="1" spans="1:2" ht="12.75" customHeight="1" x14ac:dyDescent="0.2">
      <c r="A1" s="8" t="s">
        <v>5</v>
      </c>
      <c r="B1" s="9" t="s">
        <v>6</v>
      </c>
    </row>
    <row r="2" spans="1:2" ht="12.75" customHeight="1" x14ac:dyDescent="0.2">
      <c r="A2" s="10">
        <v>1</v>
      </c>
      <c r="B2" s="2" t="s">
        <v>7</v>
      </c>
    </row>
    <row r="3" spans="1:2" ht="12.75" customHeight="1" x14ac:dyDescent="0.2">
      <c r="A3" s="10">
        <v>2</v>
      </c>
      <c r="B3" s="2" t="s">
        <v>8</v>
      </c>
    </row>
    <row r="4" spans="1:2" ht="12.75" customHeight="1" x14ac:dyDescent="0.2">
      <c r="A4" s="10">
        <v>3</v>
      </c>
      <c r="B4" s="2" t="s">
        <v>9</v>
      </c>
    </row>
    <row r="5" spans="1:2" ht="12.75" customHeight="1" x14ac:dyDescent="0.2">
      <c r="A5" s="10">
        <v>4</v>
      </c>
      <c r="B5" s="2" t="s">
        <v>10</v>
      </c>
    </row>
    <row r="6" spans="1:2" ht="12.75" customHeight="1" x14ac:dyDescent="0.2">
      <c r="A6" s="10"/>
      <c r="B6" s="10"/>
    </row>
    <row r="7" spans="1:2" ht="12.75" customHeight="1" x14ac:dyDescent="0.2">
      <c r="A7" s="10"/>
      <c r="B7" s="10"/>
    </row>
    <row r="8" spans="1:2" ht="12.75" customHeight="1" x14ac:dyDescent="0.2">
      <c r="A8" s="10"/>
      <c r="B8" s="10"/>
    </row>
    <row r="9" spans="1:2" ht="12.75" customHeight="1" x14ac:dyDescent="0.2">
      <c r="A9" s="10"/>
      <c r="B9" s="10"/>
    </row>
    <row r="10" spans="1:2" ht="12.75" customHeight="1" x14ac:dyDescent="0.2">
      <c r="A10" s="10"/>
      <c r="B10" s="10"/>
    </row>
    <row r="11" spans="1:2" ht="12.75" customHeight="1" x14ac:dyDescent="0.2">
      <c r="A11" s="10"/>
      <c r="B11" s="10"/>
    </row>
    <row r="12" spans="1:2" ht="12.75" customHeight="1" x14ac:dyDescent="0.2">
      <c r="A12" s="10"/>
      <c r="B12" s="10"/>
    </row>
    <row r="13" spans="1:2" ht="12.75" customHeight="1" x14ac:dyDescent="0.2">
      <c r="A13" s="10"/>
      <c r="B13" s="10"/>
    </row>
    <row r="14" spans="1:2" ht="12.75" customHeight="1" x14ac:dyDescent="0.2">
      <c r="A14" s="10"/>
      <c r="B14" s="10"/>
    </row>
    <row r="15" spans="1:2" ht="12.75" customHeight="1" x14ac:dyDescent="0.2">
      <c r="A15" s="10"/>
      <c r="B15" s="10"/>
    </row>
    <row r="16" spans="1:2" ht="12.75" customHeight="1" x14ac:dyDescent="0.2">
      <c r="A16" s="10"/>
      <c r="B16" s="10"/>
    </row>
    <row r="17" spans="1:2" ht="12.75" customHeight="1" x14ac:dyDescent="0.2">
      <c r="A17" s="10"/>
      <c r="B17" s="10"/>
    </row>
    <row r="18" spans="1:2" ht="12.75" customHeight="1" x14ac:dyDescent="0.2">
      <c r="A18" s="10"/>
      <c r="B18" s="10"/>
    </row>
    <row r="19" spans="1:2" ht="12.75" customHeight="1" x14ac:dyDescent="0.2">
      <c r="A19" s="10"/>
      <c r="B19" s="10"/>
    </row>
    <row r="20" spans="1:2" ht="12.75" customHeight="1" x14ac:dyDescent="0.2">
      <c r="A20" s="10"/>
      <c r="B20" s="10"/>
    </row>
    <row r="21" spans="1:2" ht="12.75" customHeight="1" x14ac:dyDescent="0.2">
      <c r="A21" s="10"/>
      <c r="B21" s="10"/>
    </row>
    <row r="22" spans="1:2" ht="12.75" customHeight="1" x14ac:dyDescent="0.2">
      <c r="A22" s="10"/>
      <c r="B22" s="10"/>
    </row>
    <row r="23" spans="1:2" ht="12.75" customHeight="1" x14ac:dyDescent="0.2">
      <c r="A23" s="10"/>
      <c r="B23" s="10"/>
    </row>
    <row r="24" spans="1:2" ht="12.75" customHeight="1" x14ac:dyDescent="0.2">
      <c r="A24" s="10"/>
      <c r="B24" s="10"/>
    </row>
    <row r="25" spans="1:2" ht="12.75" customHeight="1" x14ac:dyDescent="0.2">
      <c r="A25" s="10"/>
      <c r="B25" s="10"/>
    </row>
    <row r="26" spans="1:2" ht="12.75" customHeight="1" x14ac:dyDescent="0.2">
      <c r="A26" s="10"/>
      <c r="B26" s="10"/>
    </row>
    <row r="27" spans="1:2" ht="12.75" customHeight="1" x14ac:dyDescent="0.2">
      <c r="A27" s="10"/>
      <c r="B27" s="10"/>
    </row>
    <row r="28" spans="1:2" ht="12.75" customHeight="1" x14ac:dyDescent="0.2">
      <c r="A28" s="10"/>
      <c r="B28" s="10"/>
    </row>
    <row r="29" spans="1:2" ht="12.75" customHeight="1" x14ac:dyDescent="0.2">
      <c r="A29" s="10"/>
      <c r="B29" s="10"/>
    </row>
    <row r="30" spans="1:2" ht="12.75" customHeight="1" x14ac:dyDescent="0.2">
      <c r="A30" s="10"/>
      <c r="B30" s="10"/>
    </row>
    <row r="31" spans="1:2" ht="12.75" customHeight="1" x14ac:dyDescent="0.2">
      <c r="A31" s="10"/>
      <c r="B31" s="10"/>
    </row>
    <row r="32" spans="1:2" ht="12.75" customHeight="1" x14ac:dyDescent="0.2">
      <c r="A32" s="10"/>
      <c r="B32" s="10"/>
    </row>
    <row r="33" spans="1:2" ht="12.75" customHeight="1" x14ac:dyDescent="0.2">
      <c r="A33" s="10"/>
      <c r="B33" s="10"/>
    </row>
    <row r="34" spans="1:2" ht="12.75" customHeight="1" x14ac:dyDescent="0.2">
      <c r="A34" s="10"/>
      <c r="B34" s="10"/>
    </row>
    <row r="35" spans="1:2" ht="12.75" customHeight="1" x14ac:dyDescent="0.2">
      <c r="A35" s="10"/>
      <c r="B35" s="10"/>
    </row>
    <row r="36" spans="1:2" ht="12.75" customHeight="1" x14ac:dyDescent="0.2">
      <c r="A36" s="10"/>
      <c r="B36" s="10"/>
    </row>
    <row r="37" spans="1:2" ht="12.75" customHeight="1" x14ac:dyDescent="0.2">
      <c r="A37" s="10"/>
      <c r="B37" s="10"/>
    </row>
    <row r="38" spans="1:2" ht="12.75" customHeight="1" x14ac:dyDescent="0.2">
      <c r="A38" s="10"/>
      <c r="B38" s="10"/>
    </row>
    <row r="39" spans="1:2" ht="12.75" customHeight="1" x14ac:dyDescent="0.2">
      <c r="A39" s="10"/>
      <c r="B39" s="10"/>
    </row>
    <row r="40" spans="1:2" ht="12.75" customHeight="1" x14ac:dyDescent="0.2">
      <c r="A40" s="10"/>
      <c r="B40" s="10"/>
    </row>
    <row r="41" spans="1:2" ht="12.75" customHeight="1" x14ac:dyDescent="0.2">
      <c r="A41" s="10"/>
      <c r="B41" s="10"/>
    </row>
    <row r="42" spans="1:2" ht="12.75" customHeight="1" x14ac:dyDescent="0.2">
      <c r="A42" s="10"/>
      <c r="B42" s="10"/>
    </row>
    <row r="43" spans="1:2" ht="12.75" customHeight="1" x14ac:dyDescent="0.2">
      <c r="A43" s="10"/>
      <c r="B43" s="10"/>
    </row>
    <row r="44" spans="1:2" ht="12.75" customHeight="1" x14ac:dyDescent="0.2">
      <c r="A44" s="10"/>
      <c r="B44" s="10"/>
    </row>
    <row r="45" spans="1:2" ht="12.75" customHeight="1" x14ac:dyDescent="0.2">
      <c r="A45" s="10"/>
      <c r="B45" s="10"/>
    </row>
    <row r="46" spans="1:2" ht="12.75" customHeight="1" x14ac:dyDescent="0.2">
      <c r="A46" s="10"/>
      <c r="B46" s="10"/>
    </row>
    <row r="47" spans="1:2" ht="12.75" customHeight="1" x14ac:dyDescent="0.2">
      <c r="A47" s="10"/>
      <c r="B47" s="10"/>
    </row>
    <row r="48" spans="1:2" ht="12.75" customHeight="1" x14ac:dyDescent="0.2">
      <c r="A48" s="10"/>
      <c r="B48" s="10"/>
    </row>
    <row r="49" spans="1:2" ht="12.75" customHeight="1" x14ac:dyDescent="0.2">
      <c r="A49" s="10"/>
      <c r="B49" s="10"/>
    </row>
    <row r="50" spans="1:2" ht="12.75" customHeight="1" x14ac:dyDescent="0.2">
      <c r="A50" s="10"/>
      <c r="B50" s="10"/>
    </row>
    <row r="51" spans="1:2" ht="12.75" customHeight="1" x14ac:dyDescent="0.2">
      <c r="A51" s="10"/>
      <c r="B51" s="10"/>
    </row>
    <row r="52" spans="1:2" ht="12.75" customHeight="1" x14ac:dyDescent="0.2">
      <c r="A52" s="10"/>
      <c r="B52" s="10"/>
    </row>
    <row r="53" spans="1:2" ht="12.75" customHeight="1" x14ac:dyDescent="0.2">
      <c r="A53" s="10"/>
      <c r="B53" s="10"/>
    </row>
    <row r="54" spans="1:2" ht="12.75" customHeight="1" x14ac:dyDescent="0.2">
      <c r="A54" s="10"/>
      <c r="B54" s="10"/>
    </row>
    <row r="55" spans="1:2" ht="12.75" customHeight="1" x14ac:dyDescent="0.2">
      <c r="A55" s="10"/>
      <c r="B55" s="10"/>
    </row>
    <row r="56" spans="1:2" ht="12.75" customHeight="1" x14ac:dyDescent="0.2">
      <c r="A56" s="10"/>
      <c r="B56" s="10"/>
    </row>
    <row r="57" spans="1:2" ht="12.75" customHeight="1" x14ac:dyDescent="0.2">
      <c r="A57" s="10"/>
      <c r="B57" s="10"/>
    </row>
    <row r="58" spans="1:2" ht="12.75" customHeight="1" x14ac:dyDescent="0.2">
      <c r="A58" s="10"/>
      <c r="B58" s="10"/>
    </row>
    <row r="59" spans="1:2" ht="12.75" customHeight="1" x14ac:dyDescent="0.2">
      <c r="A59" s="10"/>
      <c r="B59" s="10"/>
    </row>
    <row r="60" spans="1:2" ht="12.75" customHeight="1" x14ac:dyDescent="0.2">
      <c r="A60" s="10"/>
      <c r="B60" s="10"/>
    </row>
    <row r="61" spans="1:2" ht="12.75" customHeight="1" x14ac:dyDescent="0.2">
      <c r="A61" s="10"/>
      <c r="B61" s="10"/>
    </row>
    <row r="62" spans="1:2" ht="12.75" customHeight="1" x14ac:dyDescent="0.2">
      <c r="A62" s="10"/>
      <c r="B62" s="10"/>
    </row>
    <row r="63" spans="1:2" ht="12.75" customHeight="1" x14ac:dyDescent="0.2">
      <c r="A63" s="10"/>
      <c r="B63" s="10"/>
    </row>
    <row r="64" spans="1:2" ht="12.75" customHeight="1" x14ac:dyDescent="0.2">
      <c r="A64" s="10"/>
      <c r="B64" s="10"/>
    </row>
    <row r="65" spans="1:2" ht="12.75" customHeight="1" x14ac:dyDescent="0.2">
      <c r="A65" s="10"/>
      <c r="B65" s="10"/>
    </row>
    <row r="66" spans="1:2" ht="12.75" customHeight="1" x14ac:dyDescent="0.2">
      <c r="A66" s="10"/>
      <c r="B66" s="10"/>
    </row>
    <row r="67" spans="1:2" ht="12.75" customHeight="1" x14ac:dyDescent="0.2">
      <c r="A67" s="10"/>
      <c r="B67" s="10"/>
    </row>
    <row r="68" spans="1:2" ht="12.75" customHeight="1" x14ac:dyDescent="0.2">
      <c r="A68" s="10"/>
      <c r="B68" s="10"/>
    </row>
    <row r="69" spans="1:2" ht="12.75" customHeight="1" x14ac:dyDescent="0.2">
      <c r="A69" s="10"/>
      <c r="B69" s="10"/>
    </row>
    <row r="70" spans="1:2" ht="12.75" customHeight="1" x14ac:dyDescent="0.2">
      <c r="A70" s="10"/>
      <c r="B70" s="10"/>
    </row>
    <row r="71" spans="1:2" ht="12.75" customHeight="1" x14ac:dyDescent="0.2">
      <c r="A71" s="10"/>
      <c r="B71" s="10"/>
    </row>
    <row r="72" spans="1:2" ht="12.75" customHeight="1" x14ac:dyDescent="0.2">
      <c r="A72" s="10"/>
      <c r="B72" s="10"/>
    </row>
    <row r="73" spans="1:2" ht="12.75" customHeight="1" x14ac:dyDescent="0.2">
      <c r="A73" s="10"/>
      <c r="B73" s="10"/>
    </row>
    <row r="74" spans="1:2" ht="12.75" customHeight="1" x14ac:dyDescent="0.2">
      <c r="A74" s="10"/>
      <c r="B74" s="10"/>
    </row>
    <row r="75" spans="1:2" ht="12.75" customHeight="1" x14ac:dyDescent="0.2">
      <c r="A75" s="10"/>
      <c r="B75" s="10"/>
    </row>
    <row r="76" spans="1:2" ht="12.75" customHeight="1" x14ac:dyDescent="0.2">
      <c r="A76" s="10"/>
      <c r="B76" s="10"/>
    </row>
    <row r="77" spans="1:2" ht="12.75" customHeight="1" x14ac:dyDescent="0.2">
      <c r="A77" s="10"/>
      <c r="B77" s="10"/>
    </row>
    <row r="78" spans="1:2" ht="12.75" customHeight="1" x14ac:dyDescent="0.2">
      <c r="A78" s="10"/>
      <c r="B78" s="10"/>
    </row>
    <row r="79" spans="1:2" ht="12.75" customHeight="1" x14ac:dyDescent="0.2">
      <c r="A79" s="10"/>
      <c r="B79" s="10"/>
    </row>
    <row r="80" spans="1:2" ht="12.75" customHeight="1" x14ac:dyDescent="0.2">
      <c r="A80" s="10"/>
      <c r="B80" s="10"/>
    </row>
    <row r="81" spans="1:2" ht="12.75" customHeight="1" x14ac:dyDescent="0.2">
      <c r="A81" s="10"/>
      <c r="B81" s="10"/>
    </row>
    <row r="82" spans="1:2" ht="12.75" customHeight="1" x14ac:dyDescent="0.2">
      <c r="A82" s="10"/>
      <c r="B82" s="10"/>
    </row>
    <row r="83" spans="1:2" ht="12.75" customHeight="1" x14ac:dyDescent="0.2">
      <c r="A83" s="10"/>
      <c r="B83" s="10"/>
    </row>
    <row r="84" spans="1:2" ht="12.75" customHeight="1" x14ac:dyDescent="0.2">
      <c r="A84" s="10"/>
      <c r="B84" s="10"/>
    </row>
    <row r="85" spans="1:2" ht="12.75" customHeight="1" x14ac:dyDescent="0.2">
      <c r="A85" s="10"/>
      <c r="B85" s="10"/>
    </row>
    <row r="86" spans="1:2" ht="12.75" customHeight="1" x14ac:dyDescent="0.2">
      <c r="A86" s="10"/>
      <c r="B86" s="10"/>
    </row>
    <row r="87" spans="1:2" ht="12.75" customHeight="1" x14ac:dyDescent="0.2">
      <c r="A87" s="10"/>
      <c r="B87" s="10"/>
    </row>
    <row r="88" spans="1:2" ht="12.75" customHeight="1" x14ac:dyDescent="0.2">
      <c r="A88" s="10"/>
      <c r="B88" s="10"/>
    </row>
    <row r="89" spans="1:2" ht="12.75" customHeight="1" x14ac:dyDescent="0.2">
      <c r="A89" s="10"/>
      <c r="B89" s="10"/>
    </row>
    <row r="90" spans="1:2" ht="12.75" customHeight="1" x14ac:dyDescent="0.2">
      <c r="A90" s="10"/>
      <c r="B90" s="10"/>
    </row>
    <row r="91" spans="1:2" ht="12.75" customHeight="1" x14ac:dyDescent="0.2">
      <c r="A91" s="10"/>
      <c r="B91" s="10"/>
    </row>
    <row r="92" spans="1:2" ht="12.75" customHeight="1" x14ac:dyDescent="0.2">
      <c r="A92" s="10"/>
      <c r="B92" s="10"/>
    </row>
    <row r="93" spans="1:2" ht="12.75" customHeight="1" x14ac:dyDescent="0.2">
      <c r="A93" s="10"/>
      <c r="B93" s="10"/>
    </row>
    <row r="94" spans="1:2" ht="12.75" customHeight="1" x14ac:dyDescent="0.2">
      <c r="A94" s="10"/>
      <c r="B94" s="10"/>
    </row>
    <row r="95" spans="1:2" ht="12.75" customHeight="1" x14ac:dyDescent="0.2">
      <c r="A95" s="10"/>
      <c r="B95" s="10"/>
    </row>
    <row r="96" spans="1:2" ht="12.75" customHeight="1" x14ac:dyDescent="0.2">
      <c r="A96" s="10"/>
      <c r="B96" s="10"/>
    </row>
    <row r="97" spans="1:2" ht="12.75" customHeight="1" x14ac:dyDescent="0.2">
      <c r="A97" s="10"/>
      <c r="B97" s="10"/>
    </row>
    <row r="98" spans="1:2" ht="12.75" customHeight="1" x14ac:dyDescent="0.2">
      <c r="A98" s="10"/>
      <c r="B98" s="10"/>
    </row>
    <row r="99" spans="1:2" ht="12.75" customHeight="1" x14ac:dyDescent="0.2">
      <c r="A99" s="10"/>
      <c r="B99" s="10"/>
    </row>
    <row r="100" spans="1:2" ht="12.75" customHeight="1" x14ac:dyDescent="0.2">
      <c r="A100" s="10"/>
      <c r="B100" s="10"/>
    </row>
    <row r="101" spans="1:2" ht="12.75" customHeight="1" x14ac:dyDescent="0.2">
      <c r="A101" s="10"/>
      <c r="B101" s="10"/>
    </row>
    <row r="102" spans="1:2" ht="12.75" customHeight="1" x14ac:dyDescent="0.2">
      <c r="A102" s="10"/>
      <c r="B102" s="10"/>
    </row>
    <row r="103" spans="1:2" ht="12.75" customHeight="1" x14ac:dyDescent="0.2">
      <c r="A103" s="10"/>
      <c r="B103" s="10"/>
    </row>
    <row r="104" spans="1:2" ht="12.75" customHeight="1" x14ac:dyDescent="0.2">
      <c r="A104" s="10"/>
      <c r="B104" s="10"/>
    </row>
    <row r="105" spans="1:2" ht="12.75" customHeight="1" x14ac:dyDescent="0.2">
      <c r="A105" s="10"/>
      <c r="B105" s="10"/>
    </row>
    <row r="106" spans="1:2" ht="12.75" customHeight="1" x14ac:dyDescent="0.2">
      <c r="A106" s="10"/>
      <c r="B106" s="10"/>
    </row>
    <row r="107" spans="1:2" ht="12.75" customHeight="1" x14ac:dyDescent="0.2">
      <c r="A107" s="10"/>
      <c r="B107" s="10"/>
    </row>
    <row r="108" spans="1:2" ht="12.75" customHeight="1" x14ac:dyDescent="0.2">
      <c r="A108" s="10"/>
      <c r="B108" s="10"/>
    </row>
    <row r="109" spans="1:2" ht="12.75" customHeight="1" x14ac:dyDescent="0.2">
      <c r="A109" s="10"/>
      <c r="B109" s="10"/>
    </row>
    <row r="110" spans="1:2" ht="12.75" customHeight="1" x14ac:dyDescent="0.2">
      <c r="A110" s="10"/>
      <c r="B110" s="10"/>
    </row>
    <row r="111" spans="1:2" ht="12.75" customHeight="1" x14ac:dyDescent="0.2">
      <c r="A111" s="10"/>
      <c r="B111" s="10"/>
    </row>
    <row r="112" spans="1:2" ht="12.75" customHeight="1" x14ac:dyDescent="0.2">
      <c r="A112" s="10"/>
      <c r="B112" s="10"/>
    </row>
    <row r="113" spans="1:2" ht="12.75" customHeight="1" x14ac:dyDescent="0.2">
      <c r="A113" s="10"/>
      <c r="B113" s="10"/>
    </row>
    <row r="114" spans="1:2" ht="12.75" customHeight="1" x14ac:dyDescent="0.2">
      <c r="A114" s="10"/>
      <c r="B114" s="10"/>
    </row>
    <row r="115" spans="1:2" ht="12.75" customHeight="1" x14ac:dyDescent="0.2">
      <c r="A115" s="10"/>
      <c r="B115" s="10"/>
    </row>
    <row r="116" spans="1:2" ht="12.75" customHeight="1" x14ac:dyDescent="0.2">
      <c r="A116" s="10"/>
      <c r="B116" s="10"/>
    </row>
    <row r="117" spans="1:2" ht="12.75" customHeight="1" x14ac:dyDescent="0.2">
      <c r="A117" s="10"/>
      <c r="B117" s="10"/>
    </row>
    <row r="118" spans="1:2" ht="12.75" customHeight="1" x14ac:dyDescent="0.2">
      <c r="A118" s="10"/>
      <c r="B118" s="10"/>
    </row>
    <row r="119" spans="1:2" ht="12.75" customHeight="1" x14ac:dyDescent="0.2">
      <c r="A119" s="10"/>
      <c r="B119" s="10"/>
    </row>
    <row r="120" spans="1:2" ht="12.75" customHeight="1" x14ac:dyDescent="0.2">
      <c r="A120" s="10"/>
      <c r="B120" s="10"/>
    </row>
    <row r="121" spans="1:2" ht="12.75" customHeight="1" x14ac:dyDescent="0.2">
      <c r="A121" s="10"/>
      <c r="B121" s="10"/>
    </row>
    <row r="122" spans="1:2" ht="12.75" customHeight="1" x14ac:dyDescent="0.2">
      <c r="A122" s="10"/>
      <c r="B122" s="10"/>
    </row>
    <row r="123" spans="1:2" ht="12.75" customHeight="1" x14ac:dyDescent="0.2">
      <c r="A123" s="10"/>
      <c r="B123" s="10"/>
    </row>
    <row r="124" spans="1:2" ht="12.75" customHeight="1" x14ac:dyDescent="0.2">
      <c r="A124" s="10"/>
      <c r="B124" s="10"/>
    </row>
    <row r="125" spans="1:2" ht="12.75" customHeight="1" x14ac:dyDescent="0.2">
      <c r="A125" s="10"/>
      <c r="B125" s="10"/>
    </row>
    <row r="126" spans="1:2" ht="12.75" customHeight="1" x14ac:dyDescent="0.2">
      <c r="A126" s="10"/>
      <c r="B126" s="10"/>
    </row>
    <row r="127" spans="1:2" ht="12.75" customHeight="1" x14ac:dyDescent="0.2">
      <c r="A127" s="10"/>
      <c r="B127" s="10"/>
    </row>
    <row r="128" spans="1:2" ht="12.75" customHeight="1" x14ac:dyDescent="0.2">
      <c r="A128" s="10"/>
      <c r="B128" s="10"/>
    </row>
    <row r="129" spans="1:2" ht="12.75" customHeight="1" x14ac:dyDescent="0.2">
      <c r="A129" s="10"/>
      <c r="B129" s="10"/>
    </row>
    <row r="130" spans="1:2" ht="12.75" customHeight="1" x14ac:dyDescent="0.2">
      <c r="A130" s="10"/>
      <c r="B130" s="10"/>
    </row>
    <row r="131" spans="1:2" ht="12.75" customHeight="1" x14ac:dyDescent="0.2">
      <c r="A131" s="10"/>
      <c r="B131" s="10"/>
    </row>
    <row r="132" spans="1:2" ht="12.75" customHeight="1" x14ac:dyDescent="0.2">
      <c r="A132" s="10"/>
      <c r="B132" s="10"/>
    </row>
    <row r="133" spans="1:2" ht="12.75" customHeight="1" x14ac:dyDescent="0.2">
      <c r="A133" s="10"/>
      <c r="B133" s="10"/>
    </row>
    <row r="134" spans="1:2" ht="12.75" customHeight="1" x14ac:dyDescent="0.2">
      <c r="A134" s="10"/>
      <c r="B134" s="10"/>
    </row>
    <row r="135" spans="1:2" ht="12.75" customHeight="1" x14ac:dyDescent="0.2">
      <c r="A135" s="10"/>
      <c r="B135" s="10"/>
    </row>
    <row r="136" spans="1:2" ht="12.75" customHeight="1" x14ac:dyDescent="0.2">
      <c r="A136" s="10"/>
      <c r="B136" s="10"/>
    </row>
    <row r="137" spans="1:2" ht="12.75" customHeight="1" x14ac:dyDescent="0.2">
      <c r="A137" s="10"/>
      <c r="B137" s="10"/>
    </row>
    <row r="138" spans="1:2" ht="12.75" customHeight="1" x14ac:dyDescent="0.2">
      <c r="A138" s="10"/>
      <c r="B138" s="10"/>
    </row>
    <row r="139" spans="1:2" ht="12.75" customHeight="1" x14ac:dyDescent="0.2">
      <c r="A139" s="10"/>
      <c r="B139" s="10"/>
    </row>
    <row r="140" spans="1:2" ht="12.75" customHeight="1" x14ac:dyDescent="0.2">
      <c r="A140" s="10"/>
      <c r="B140" s="10"/>
    </row>
    <row r="141" spans="1:2" ht="12.75" customHeight="1" x14ac:dyDescent="0.2">
      <c r="A141" s="10"/>
      <c r="B141" s="10"/>
    </row>
    <row r="142" spans="1:2" ht="12.75" customHeight="1" x14ac:dyDescent="0.2">
      <c r="A142" s="10"/>
      <c r="B142" s="10"/>
    </row>
    <row r="143" spans="1:2" ht="12.75" customHeight="1" x14ac:dyDescent="0.2">
      <c r="A143" s="10"/>
      <c r="B143" s="10"/>
    </row>
    <row r="144" spans="1:2" ht="12.75" customHeight="1" x14ac:dyDescent="0.2">
      <c r="A144" s="10"/>
      <c r="B144" s="10"/>
    </row>
    <row r="145" spans="1:2" ht="12.75" customHeight="1" x14ac:dyDescent="0.2">
      <c r="A145" s="10"/>
      <c r="B145" s="10"/>
    </row>
    <row r="146" spans="1:2" ht="12.75" customHeight="1" x14ac:dyDescent="0.2">
      <c r="A146" s="10"/>
      <c r="B146" s="10"/>
    </row>
    <row r="147" spans="1:2" ht="12.75" customHeight="1" x14ac:dyDescent="0.2">
      <c r="A147" s="10"/>
      <c r="B147" s="10"/>
    </row>
    <row r="148" spans="1:2" ht="12.75" customHeight="1" x14ac:dyDescent="0.2">
      <c r="A148" s="10"/>
      <c r="B148" s="10"/>
    </row>
    <row r="149" spans="1:2" ht="12.75" customHeight="1" x14ac:dyDescent="0.2">
      <c r="A149" s="10"/>
      <c r="B149" s="10"/>
    </row>
    <row r="150" spans="1:2" ht="12.75" customHeight="1" x14ac:dyDescent="0.2">
      <c r="A150" s="10"/>
      <c r="B150" s="10"/>
    </row>
    <row r="151" spans="1:2" ht="12.75" customHeight="1" x14ac:dyDescent="0.2">
      <c r="A151" s="10"/>
      <c r="B151" s="10"/>
    </row>
    <row r="152" spans="1:2" ht="12.75" customHeight="1" x14ac:dyDescent="0.2">
      <c r="A152" s="10"/>
      <c r="B152" s="10"/>
    </row>
    <row r="153" spans="1:2" ht="12.75" customHeight="1" x14ac:dyDescent="0.2">
      <c r="A153" s="10"/>
      <c r="B153" s="10"/>
    </row>
    <row r="154" spans="1:2" ht="12.75" customHeight="1" x14ac:dyDescent="0.2">
      <c r="A154" s="10"/>
      <c r="B154" s="10"/>
    </row>
    <row r="155" spans="1:2" ht="12.75" customHeight="1" x14ac:dyDescent="0.2">
      <c r="A155" s="10"/>
      <c r="B155" s="10"/>
    </row>
    <row r="156" spans="1:2" ht="12.75" customHeight="1" x14ac:dyDescent="0.2">
      <c r="A156" s="10"/>
      <c r="B156" s="10"/>
    </row>
    <row r="157" spans="1:2" ht="12.75" customHeight="1" x14ac:dyDescent="0.2">
      <c r="A157" s="10"/>
      <c r="B157" s="10"/>
    </row>
    <row r="158" spans="1:2" ht="12.75" customHeight="1" x14ac:dyDescent="0.2">
      <c r="A158" s="10"/>
      <c r="B158" s="10"/>
    </row>
    <row r="159" spans="1:2" ht="12.75" customHeight="1" x14ac:dyDescent="0.2">
      <c r="A159" s="10"/>
      <c r="B159" s="10"/>
    </row>
    <row r="160" spans="1:2" ht="12.75" customHeight="1" x14ac:dyDescent="0.2">
      <c r="A160" s="10"/>
      <c r="B160" s="10"/>
    </row>
    <row r="161" spans="1:2" ht="12.75" customHeight="1" x14ac:dyDescent="0.2">
      <c r="A161" s="10"/>
      <c r="B161" s="10"/>
    </row>
    <row r="162" spans="1:2" ht="12.75" customHeight="1" x14ac:dyDescent="0.2">
      <c r="A162" s="10"/>
      <c r="B162" s="10"/>
    </row>
    <row r="163" spans="1:2" ht="12.75" customHeight="1" x14ac:dyDescent="0.2">
      <c r="A163" s="10"/>
      <c r="B163" s="10"/>
    </row>
    <row r="164" spans="1:2" ht="12.75" customHeight="1" x14ac:dyDescent="0.2">
      <c r="A164" s="10"/>
      <c r="B164" s="10"/>
    </row>
    <row r="165" spans="1:2" ht="12.75" customHeight="1" x14ac:dyDescent="0.2">
      <c r="A165" s="10"/>
      <c r="B165" s="10"/>
    </row>
    <row r="166" spans="1:2" ht="12.75" customHeight="1" x14ac:dyDescent="0.2">
      <c r="A166" s="10"/>
      <c r="B166" s="10"/>
    </row>
    <row r="167" spans="1:2" ht="12.75" customHeight="1" x14ac:dyDescent="0.2">
      <c r="A167" s="10"/>
      <c r="B167" s="10"/>
    </row>
    <row r="168" spans="1:2" ht="12.75" customHeight="1" x14ac:dyDescent="0.2">
      <c r="A168" s="10"/>
      <c r="B168" s="10"/>
    </row>
    <row r="169" spans="1:2" ht="12.75" customHeight="1" x14ac:dyDescent="0.2">
      <c r="A169" s="10"/>
      <c r="B169" s="10"/>
    </row>
    <row r="170" spans="1:2" ht="12.75" customHeight="1" x14ac:dyDescent="0.2">
      <c r="A170" s="10"/>
      <c r="B170" s="10"/>
    </row>
    <row r="171" spans="1:2" ht="12.75" customHeight="1" x14ac:dyDescent="0.2">
      <c r="A171" s="10"/>
      <c r="B171" s="10"/>
    </row>
    <row r="172" spans="1:2" ht="12.75" customHeight="1" x14ac:dyDescent="0.2">
      <c r="A172" s="10"/>
      <c r="B172" s="10"/>
    </row>
    <row r="173" spans="1:2" ht="12.75" customHeight="1" x14ac:dyDescent="0.2">
      <c r="A173" s="10"/>
      <c r="B173" s="10"/>
    </row>
    <row r="174" spans="1:2" ht="12.75" customHeight="1" x14ac:dyDescent="0.2">
      <c r="A174" s="10"/>
      <c r="B174" s="10"/>
    </row>
    <row r="175" spans="1:2" ht="12.75" customHeight="1" x14ac:dyDescent="0.2">
      <c r="A175" s="10"/>
      <c r="B175" s="10"/>
    </row>
    <row r="176" spans="1:2" ht="12.75" customHeight="1" x14ac:dyDescent="0.2">
      <c r="A176" s="10"/>
      <c r="B176" s="10"/>
    </row>
    <row r="177" spans="1:2" ht="12.75" customHeight="1" x14ac:dyDescent="0.2">
      <c r="A177" s="10"/>
      <c r="B177" s="10"/>
    </row>
    <row r="178" spans="1:2" ht="12.75" customHeight="1" x14ac:dyDescent="0.2">
      <c r="A178" s="10"/>
      <c r="B178" s="10"/>
    </row>
    <row r="179" spans="1:2" ht="12.75" customHeight="1" x14ac:dyDescent="0.2">
      <c r="A179" s="10"/>
      <c r="B179" s="10"/>
    </row>
    <row r="180" spans="1:2" ht="12.75" customHeight="1" x14ac:dyDescent="0.2">
      <c r="A180" s="10"/>
      <c r="B180" s="10"/>
    </row>
    <row r="181" spans="1:2" ht="12.75" customHeight="1" x14ac:dyDescent="0.2">
      <c r="A181" s="10"/>
      <c r="B181" s="10"/>
    </row>
    <row r="182" spans="1:2" ht="12.75" customHeight="1" x14ac:dyDescent="0.2">
      <c r="A182" s="10"/>
      <c r="B182" s="10"/>
    </row>
    <row r="183" spans="1:2" ht="12.75" customHeight="1" x14ac:dyDescent="0.2">
      <c r="A183" s="10"/>
      <c r="B183" s="10"/>
    </row>
    <row r="184" spans="1:2" ht="12.75" customHeight="1" x14ac:dyDescent="0.2">
      <c r="A184" s="10"/>
      <c r="B184" s="10"/>
    </row>
    <row r="185" spans="1:2" ht="12.75" customHeight="1" x14ac:dyDescent="0.2">
      <c r="A185" s="10"/>
      <c r="B185" s="10"/>
    </row>
    <row r="186" spans="1:2" ht="12.75" customHeight="1" x14ac:dyDescent="0.2">
      <c r="A186" s="10"/>
      <c r="B186" s="10"/>
    </row>
    <row r="187" spans="1:2" ht="12.75" customHeight="1" x14ac:dyDescent="0.2">
      <c r="A187" s="10"/>
      <c r="B187" s="10"/>
    </row>
    <row r="188" spans="1:2" ht="12.75" customHeight="1" x14ac:dyDescent="0.2">
      <c r="A188" s="10"/>
      <c r="B188" s="10"/>
    </row>
    <row r="189" spans="1:2" ht="12.75" customHeight="1" x14ac:dyDescent="0.2">
      <c r="A189" s="10"/>
      <c r="B189" s="10"/>
    </row>
    <row r="190" spans="1:2" ht="12.75" customHeight="1" x14ac:dyDescent="0.2">
      <c r="A190" s="10"/>
      <c r="B190" s="10"/>
    </row>
    <row r="191" spans="1:2" ht="12.75" customHeight="1" x14ac:dyDescent="0.2">
      <c r="A191" s="10"/>
      <c r="B191" s="10"/>
    </row>
    <row r="192" spans="1:2" ht="12.75" customHeight="1" x14ac:dyDescent="0.2">
      <c r="A192" s="10"/>
      <c r="B192" s="10"/>
    </row>
    <row r="193" spans="1:2" ht="12.75" customHeight="1" x14ac:dyDescent="0.2">
      <c r="A193" s="10"/>
      <c r="B193" s="10"/>
    </row>
    <row r="194" spans="1:2" ht="12.75" customHeight="1" x14ac:dyDescent="0.2">
      <c r="A194" s="10"/>
      <c r="B194" s="10"/>
    </row>
    <row r="195" spans="1:2" ht="12.75" customHeight="1" x14ac:dyDescent="0.2">
      <c r="A195" s="10"/>
      <c r="B195" s="10"/>
    </row>
    <row r="196" spans="1:2" ht="12.75" customHeight="1" x14ac:dyDescent="0.2">
      <c r="A196" s="10"/>
      <c r="B196" s="10"/>
    </row>
    <row r="197" spans="1:2" ht="12.75" customHeight="1" x14ac:dyDescent="0.2">
      <c r="A197" s="10"/>
      <c r="B197" s="10"/>
    </row>
    <row r="198" spans="1:2" ht="12.75" customHeight="1" x14ac:dyDescent="0.2">
      <c r="A198" s="10"/>
      <c r="B198" s="10"/>
    </row>
    <row r="199" spans="1:2" ht="12.75" customHeight="1" x14ac:dyDescent="0.2">
      <c r="A199" s="10"/>
      <c r="B199" s="10"/>
    </row>
    <row r="200" spans="1:2" ht="12.75" customHeight="1" x14ac:dyDescent="0.2">
      <c r="A200" s="10"/>
      <c r="B200" s="10"/>
    </row>
    <row r="201" spans="1:2" ht="12.75" customHeight="1" x14ac:dyDescent="0.2">
      <c r="A201" s="10"/>
      <c r="B201" s="10"/>
    </row>
    <row r="202" spans="1:2" ht="12.75" customHeight="1" x14ac:dyDescent="0.2">
      <c r="A202" s="10"/>
      <c r="B202" s="10"/>
    </row>
    <row r="203" spans="1:2" ht="12.75" customHeight="1" x14ac:dyDescent="0.2">
      <c r="A203" s="10"/>
      <c r="B203" s="10"/>
    </row>
    <row r="204" spans="1:2" ht="12.75" customHeight="1" x14ac:dyDescent="0.2">
      <c r="A204" s="10"/>
      <c r="B204" s="10"/>
    </row>
    <row r="205" spans="1:2" ht="12.75" customHeight="1" x14ac:dyDescent="0.2">
      <c r="A205" s="10"/>
      <c r="B205" s="10"/>
    </row>
    <row r="206" spans="1:2" ht="12.75" customHeight="1" x14ac:dyDescent="0.2">
      <c r="A206" s="10"/>
      <c r="B206" s="10"/>
    </row>
    <row r="207" spans="1:2" ht="12.75" customHeight="1" x14ac:dyDescent="0.2">
      <c r="A207" s="10"/>
      <c r="B207" s="10"/>
    </row>
    <row r="208" spans="1:2" ht="12.75" customHeight="1" x14ac:dyDescent="0.2">
      <c r="A208" s="10"/>
      <c r="B208" s="10"/>
    </row>
    <row r="209" spans="1:2" ht="12.75" customHeight="1" x14ac:dyDescent="0.2">
      <c r="A209" s="10"/>
      <c r="B209" s="10"/>
    </row>
    <row r="210" spans="1:2" ht="12.75" customHeight="1" x14ac:dyDescent="0.2">
      <c r="A210" s="10"/>
      <c r="B210" s="10"/>
    </row>
    <row r="211" spans="1:2" ht="12.75" customHeight="1" x14ac:dyDescent="0.2">
      <c r="A211" s="10"/>
      <c r="B211" s="10"/>
    </row>
    <row r="212" spans="1:2" ht="12.75" customHeight="1" x14ac:dyDescent="0.2">
      <c r="A212" s="10"/>
      <c r="B212" s="10"/>
    </row>
    <row r="213" spans="1:2" ht="12.75" customHeight="1" x14ac:dyDescent="0.2">
      <c r="A213" s="10"/>
      <c r="B213" s="10"/>
    </row>
    <row r="214" spans="1:2" ht="12.75" customHeight="1" x14ac:dyDescent="0.2">
      <c r="A214" s="10"/>
      <c r="B214" s="10"/>
    </row>
    <row r="215" spans="1:2" ht="12.75" customHeight="1" x14ac:dyDescent="0.2">
      <c r="A215" s="10"/>
      <c r="B215" s="10"/>
    </row>
    <row r="216" spans="1:2" ht="12.75" customHeight="1" x14ac:dyDescent="0.2">
      <c r="A216" s="10"/>
      <c r="B216" s="10"/>
    </row>
    <row r="217" spans="1:2" ht="12.75" customHeight="1" x14ac:dyDescent="0.2">
      <c r="A217" s="10"/>
      <c r="B217" s="10"/>
    </row>
    <row r="218" spans="1:2" ht="12.75" customHeight="1" x14ac:dyDescent="0.2">
      <c r="A218" s="10"/>
      <c r="B218" s="10"/>
    </row>
    <row r="219" spans="1:2" ht="12.75" customHeight="1" x14ac:dyDescent="0.2">
      <c r="A219" s="10"/>
      <c r="B219" s="10"/>
    </row>
    <row r="220" spans="1:2" ht="12.75" customHeight="1" x14ac:dyDescent="0.2">
      <c r="A220" s="10"/>
      <c r="B220" s="10"/>
    </row>
    <row r="221" spans="1:2" ht="12.75" customHeight="1" x14ac:dyDescent="0.2">
      <c r="A221" s="10"/>
      <c r="B221" s="10"/>
    </row>
    <row r="222" spans="1:2" ht="12.75" customHeight="1" x14ac:dyDescent="0.2">
      <c r="A222" s="10"/>
      <c r="B222" s="10"/>
    </row>
    <row r="223" spans="1:2" ht="12.75" customHeight="1" x14ac:dyDescent="0.2">
      <c r="A223" s="10"/>
      <c r="B223" s="10"/>
    </row>
    <row r="224" spans="1:2" ht="12.75" customHeight="1" x14ac:dyDescent="0.2">
      <c r="A224" s="10"/>
      <c r="B224" s="10"/>
    </row>
    <row r="225" spans="1:2" ht="12.75" customHeight="1" x14ac:dyDescent="0.2">
      <c r="A225" s="10"/>
      <c r="B225" s="10"/>
    </row>
    <row r="226" spans="1:2" ht="12.75" customHeight="1" x14ac:dyDescent="0.2">
      <c r="A226" s="10"/>
      <c r="B226" s="10"/>
    </row>
    <row r="227" spans="1:2" ht="12.75" customHeight="1" x14ac:dyDescent="0.2">
      <c r="A227" s="10"/>
      <c r="B227" s="10"/>
    </row>
    <row r="228" spans="1:2" ht="12.75" customHeight="1" x14ac:dyDescent="0.2">
      <c r="A228" s="10"/>
      <c r="B228" s="10"/>
    </row>
    <row r="229" spans="1:2" ht="12.75" customHeight="1" x14ac:dyDescent="0.2">
      <c r="A229" s="10"/>
      <c r="B229" s="10"/>
    </row>
    <row r="230" spans="1:2" ht="12.75" customHeight="1" x14ac:dyDescent="0.2">
      <c r="A230" s="10"/>
      <c r="B230" s="10"/>
    </row>
    <row r="231" spans="1:2" ht="12.75" customHeight="1" x14ac:dyDescent="0.2">
      <c r="A231" s="10"/>
      <c r="B231" s="10"/>
    </row>
    <row r="232" spans="1:2" ht="12.75" customHeight="1" x14ac:dyDescent="0.2">
      <c r="A232" s="10"/>
      <c r="B232" s="10"/>
    </row>
    <row r="233" spans="1:2" ht="12.75" customHeight="1" x14ac:dyDescent="0.2">
      <c r="A233" s="10"/>
      <c r="B233" s="10"/>
    </row>
    <row r="234" spans="1:2" ht="12.75" customHeight="1" x14ac:dyDescent="0.2">
      <c r="A234" s="10"/>
      <c r="B234" s="10"/>
    </row>
    <row r="235" spans="1:2" ht="12.75" customHeight="1" x14ac:dyDescent="0.2">
      <c r="A235" s="10"/>
      <c r="B235" s="10"/>
    </row>
    <row r="236" spans="1:2" ht="12.75" customHeight="1" x14ac:dyDescent="0.2">
      <c r="A236" s="10"/>
      <c r="B236" s="10"/>
    </row>
    <row r="237" spans="1:2" ht="12.75" customHeight="1" x14ac:dyDescent="0.2">
      <c r="A237" s="10"/>
      <c r="B237" s="10"/>
    </row>
    <row r="238" spans="1:2" ht="12.75" customHeight="1" x14ac:dyDescent="0.2">
      <c r="A238" s="10"/>
      <c r="B238" s="10"/>
    </row>
    <row r="239" spans="1:2" ht="12.75" customHeight="1" x14ac:dyDescent="0.2">
      <c r="A239" s="10"/>
      <c r="B239" s="10"/>
    </row>
    <row r="240" spans="1:2" ht="12.75" customHeight="1" x14ac:dyDescent="0.2">
      <c r="A240" s="10"/>
      <c r="B240" s="10"/>
    </row>
    <row r="241" spans="1:2" ht="12.75" customHeight="1" x14ac:dyDescent="0.2">
      <c r="A241" s="10"/>
      <c r="B241" s="10"/>
    </row>
    <row r="242" spans="1:2" ht="12.75" customHeight="1" x14ac:dyDescent="0.2">
      <c r="A242" s="10"/>
      <c r="B242" s="10"/>
    </row>
    <row r="243" spans="1:2" ht="12.75" customHeight="1" x14ac:dyDescent="0.2">
      <c r="A243" s="10"/>
      <c r="B243" s="10"/>
    </row>
    <row r="244" spans="1:2" ht="12.75" customHeight="1" x14ac:dyDescent="0.2">
      <c r="A244" s="10"/>
      <c r="B244" s="10"/>
    </row>
    <row r="245" spans="1:2" ht="12.75" customHeight="1" x14ac:dyDescent="0.2">
      <c r="A245" s="10"/>
      <c r="B245" s="10"/>
    </row>
    <row r="246" spans="1:2" ht="12.75" customHeight="1" x14ac:dyDescent="0.2">
      <c r="A246" s="10"/>
      <c r="B246" s="10"/>
    </row>
    <row r="247" spans="1:2" ht="12.75" customHeight="1" x14ac:dyDescent="0.2">
      <c r="A247" s="10"/>
      <c r="B247" s="10"/>
    </row>
    <row r="248" spans="1:2" ht="12.75" customHeight="1" x14ac:dyDescent="0.2">
      <c r="A248" s="10"/>
      <c r="B248" s="10"/>
    </row>
    <row r="249" spans="1:2" ht="12.75" customHeight="1" x14ac:dyDescent="0.2">
      <c r="A249" s="10"/>
      <c r="B249" s="10"/>
    </row>
    <row r="250" spans="1:2" ht="12.75" customHeight="1" x14ac:dyDescent="0.2">
      <c r="A250" s="10"/>
      <c r="B250" s="10"/>
    </row>
    <row r="251" spans="1:2" ht="12.75" customHeight="1" x14ac:dyDescent="0.2">
      <c r="A251" s="10"/>
      <c r="B251" s="10"/>
    </row>
    <row r="252" spans="1:2" ht="12.75" customHeight="1" x14ac:dyDescent="0.2">
      <c r="A252" s="10"/>
      <c r="B252" s="10"/>
    </row>
    <row r="253" spans="1:2" ht="12.75" customHeight="1" x14ac:dyDescent="0.2">
      <c r="A253" s="10"/>
      <c r="B253" s="10"/>
    </row>
    <row r="254" spans="1:2" ht="12.75" customHeight="1" x14ac:dyDescent="0.2">
      <c r="A254" s="10"/>
      <c r="B254" s="10"/>
    </row>
    <row r="255" spans="1:2" ht="12.75" customHeight="1" x14ac:dyDescent="0.2">
      <c r="A255" s="10"/>
      <c r="B255" s="10"/>
    </row>
    <row r="256" spans="1:2" ht="12.75" customHeight="1" x14ac:dyDescent="0.2">
      <c r="A256" s="10"/>
      <c r="B256" s="10"/>
    </row>
    <row r="257" spans="1:2" ht="12.75" customHeight="1" x14ac:dyDescent="0.2">
      <c r="A257" s="10"/>
      <c r="B257" s="10"/>
    </row>
    <row r="258" spans="1:2" ht="12.75" customHeight="1" x14ac:dyDescent="0.2">
      <c r="A258" s="10"/>
      <c r="B258" s="10"/>
    </row>
    <row r="259" spans="1:2" ht="12.75" customHeight="1" x14ac:dyDescent="0.2">
      <c r="A259" s="10"/>
      <c r="B259" s="10"/>
    </row>
    <row r="260" spans="1:2" ht="12.75" customHeight="1" x14ac:dyDescent="0.2">
      <c r="A260" s="10"/>
      <c r="B260" s="10"/>
    </row>
    <row r="261" spans="1:2" ht="12.75" customHeight="1" x14ac:dyDescent="0.2">
      <c r="A261" s="10"/>
      <c r="B261" s="10"/>
    </row>
    <row r="262" spans="1:2" ht="12.75" customHeight="1" x14ac:dyDescent="0.2">
      <c r="A262" s="10"/>
      <c r="B262" s="10"/>
    </row>
    <row r="263" spans="1:2" ht="12.75" customHeight="1" x14ac:dyDescent="0.2">
      <c r="A263" s="10"/>
      <c r="B263" s="10"/>
    </row>
    <row r="264" spans="1:2" ht="12.75" customHeight="1" x14ac:dyDescent="0.2">
      <c r="A264" s="10"/>
      <c r="B264" s="10"/>
    </row>
    <row r="265" spans="1:2" ht="12.75" customHeight="1" x14ac:dyDescent="0.2">
      <c r="A265" s="10"/>
      <c r="B265" s="10"/>
    </row>
    <row r="266" spans="1:2" ht="12.75" customHeight="1" x14ac:dyDescent="0.2">
      <c r="A266" s="10"/>
      <c r="B266" s="10"/>
    </row>
    <row r="267" spans="1:2" ht="12.75" customHeight="1" x14ac:dyDescent="0.2">
      <c r="A267" s="10"/>
      <c r="B267" s="10"/>
    </row>
    <row r="268" spans="1:2" ht="12.75" customHeight="1" x14ac:dyDescent="0.2">
      <c r="A268" s="10"/>
      <c r="B268" s="10"/>
    </row>
    <row r="269" spans="1:2" ht="12.75" customHeight="1" x14ac:dyDescent="0.2">
      <c r="A269" s="10"/>
      <c r="B269" s="10"/>
    </row>
    <row r="270" spans="1:2" ht="12.75" customHeight="1" x14ac:dyDescent="0.2">
      <c r="A270" s="10"/>
      <c r="B270" s="10"/>
    </row>
    <row r="271" spans="1:2" ht="12.75" customHeight="1" x14ac:dyDescent="0.2">
      <c r="A271" s="10"/>
      <c r="B271" s="10"/>
    </row>
    <row r="272" spans="1:2" ht="12.75" customHeight="1" x14ac:dyDescent="0.2">
      <c r="A272" s="10"/>
      <c r="B272" s="10"/>
    </row>
    <row r="273" spans="1:2" ht="12.75" customHeight="1" x14ac:dyDescent="0.2">
      <c r="A273" s="10"/>
      <c r="B273" s="10"/>
    </row>
    <row r="274" spans="1:2" ht="12.75" customHeight="1" x14ac:dyDescent="0.2">
      <c r="A274" s="10"/>
      <c r="B274" s="10"/>
    </row>
    <row r="275" spans="1:2" ht="12.75" customHeight="1" x14ac:dyDescent="0.2">
      <c r="A275" s="10"/>
      <c r="B275" s="10"/>
    </row>
    <row r="276" spans="1:2" ht="12.75" customHeight="1" x14ac:dyDescent="0.2">
      <c r="A276" s="10"/>
      <c r="B276" s="10"/>
    </row>
    <row r="277" spans="1:2" ht="12.75" customHeight="1" x14ac:dyDescent="0.2">
      <c r="A277" s="10"/>
      <c r="B277" s="10"/>
    </row>
    <row r="278" spans="1:2" ht="12.75" customHeight="1" x14ac:dyDescent="0.2">
      <c r="A278" s="10"/>
      <c r="B278" s="10"/>
    </row>
    <row r="279" spans="1:2" ht="12.75" customHeight="1" x14ac:dyDescent="0.2">
      <c r="A279" s="10"/>
      <c r="B279" s="10"/>
    </row>
    <row r="280" spans="1:2" ht="12.75" customHeight="1" x14ac:dyDescent="0.2">
      <c r="A280" s="10"/>
      <c r="B280" s="10"/>
    </row>
    <row r="281" spans="1:2" ht="12.75" customHeight="1" x14ac:dyDescent="0.2">
      <c r="A281" s="10"/>
      <c r="B281" s="10"/>
    </row>
    <row r="282" spans="1:2" ht="12.75" customHeight="1" x14ac:dyDescent="0.2">
      <c r="A282" s="10"/>
      <c r="B282" s="10"/>
    </row>
    <row r="283" spans="1:2" ht="12.75" customHeight="1" x14ac:dyDescent="0.2">
      <c r="A283" s="10"/>
      <c r="B283" s="10"/>
    </row>
    <row r="284" spans="1:2" ht="12.75" customHeight="1" x14ac:dyDescent="0.2">
      <c r="A284" s="10"/>
      <c r="B284" s="10"/>
    </row>
    <row r="285" spans="1:2" ht="12.75" customHeight="1" x14ac:dyDescent="0.2">
      <c r="A285" s="10"/>
      <c r="B285" s="10"/>
    </row>
    <row r="286" spans="1:2" ht="12.75" customHeight="1" x14ac:dyDescent="0.2">
      <c r="A286" s="10"/>
      <c r="B286" s="10"/>
    </row>
    <row r="287" spans="1:2" ht="12.75" customHeight="1" x14ac:dyDescent="0.2">
      <c r="A287" s="10"/>
      <c r="B287" s="10"/>
    </row>
    <row r="288" spans="1:2" ht="12.75" customHeight="1" x14ac:dyDescent="0.2">
      <c r="A288" s="10"/>
      <c r="B288" s="10"/>
    </row>
    <row r="289" spans="1:2" ht="12.75" customHeight="1" x14ac:dyDescent="0.2">
      <c r="A289" s="10"/>
      <c r="B289" s="10"/>
    </row>
    <row r="290" spans="1:2" ht="12.75" customHeight="1" x14ac:dyDescent="0.2">
      <c r="A290" s="10"/>
      <c r="B290" s="10"/>
    </row>
    <row r="291" spans="1:2" ht="12.75" customHeight="1" x14ac:dyDescent="0.2">
      <c r="A291" s="10"/>
      <c r="B291" s="10"/>
    </row>
    <row r="292" spans="1:2" ht="12.75" customHeight="1" x14ac:dyDescent="0.2">
      <c r="A292" s="10"/>
      <c r="B292" s="10"/>
    </row>
    <row r="293" spans="1:2" ht="12.75" customHeight="1" x14ac:dyDescent="0.2">
      <c r="A293" s="10"/>
      <c r="B293" s="10"/>
    </row>
    <row r="294" spans="1:2" ht="12.75" customHeight="1" x14ac:dyDescent="0.2">
      <c r="A294" s="10"/>
      <c r="B294" s="10"/>
    </row>
    <row r="295" spans="1:2" ht="12.75" customHeight="1" x14ac:dyDescent="0.2">
      <c r="A295" s="10"/>
      <c r="B295" s="10"/>
    </row>
    <row r="296" spans="1:2" ht="12.75" customHeight="1" x14ac:dyDescent="0.2">
      <c r="A296" s="10"/>
      <c r="B296" s="10"/>
    </row>
    <row r="297" spans="1:2" ht="12.75" customHeight="1" x14ac:dyDescent="0.2">
      <c r="A297" s="10"/>
      <c r="B297" s="10"/>
    </row>
    <row r="298" spans="1:2" ht="12.75" customHeight="1" x14ac:dyDescent="0.2">
      <c r="A298" s="10"/>
      <c r="B298" s="10"/>
    </row>
    <row r="299" spans="1:2" ht="12.75" customHeight="1" x14ac:dyDescent="0.2">
      <c r="A299" s="10"/>
      <c r="B299" s="10"/>
    </row>
    <row r="300" spans="1:2" ht="12.75" customHeight="1" x14ac:dyDescent="0.2">
      <c r="A300" s="10"/>
      <c r="B300" s="10"/>
    </row>
    <row r="301" spans="1:2" ht="12.75" customHeight="1" x14ac:dyDescent="0.2">
      <c r="A301" s="10"/>
      <c r="B301" s="10"/>
    </row>
    <row r="302" spans="1:2" ht="12.75" customHeight="1" x14ac:dyDescent="0.2">
      <c r="A302" s="10"/>
      <c r="B302" s="10"/>
    </row>
    <row r="303" spans="1:2" ht="12.75" customHeight="1" x14ac:dyDescent="0.2">
      <c r="A303" s="10"/>
      <c r="B303" s="10"/>
    </row>
    <row r="304" spans="1:2" ht="12.75" customHeight="1" x14ac:dyDescent="0.2">
      <c r="A304" s="10"/>
      <c r="B304" s="10"/>
    </row>
    <row r="305" spans="1:2" ht="12.75" customHeight="1" x14ac:dyDescent="0.2">
      <c r="A305" s="10"/>
      <c r="B305" s="10"/>
    </row>
    <row r="306" spans="1:2" ht="12.75" customHeight="1" x14ac:dyDescent="0.2">
      <c r="A306" s="10"/>
      <c r="B306" s="10"/>
    </row>
    <row r="307" spans="1:2" ht="12.75" customHeight="1" x14ac:dyDescent="0.2">
      <c r="A307" s="10"/>
      <c r="B307" s="10"/>
    </row>
    <row r="308" spans="1:2" ht="12.75" customHeight="1" x14ac:dyDescent="0.2">
      <c r="A308" s="10"/>
      <c r="B308" s="10"/>
    </row>
    <row r="309" spans="1:2" ht="12.75" customHeight="1" x14ac:dyDescent="0.2">
      <c r="A309" s="10"/>
      <c r="B309" s="10"/>
    </row>
    <row r="310" spans="1:2" ht="12.75" customHeight="1" x14ac:dyDescent="0.2">
      <c r="A310" s="10"/>
      <c r="B310" s="10"/>
    </row>
    <row r="311" spans="1:2" ht="12.75" customHeight="1" x14ac:dyDescent="0.2">
      <c r="A311" s="10"/>
      <c r="B311" s="10"/>
    </row>
    <row r="312" spans="1:2" ht="12.75" customHeight="1" x14ac:dyDescent="0.2">
      <c r="A312" s="10"/>
      <c r="B312" s="10"/>
    </row>
    <row r="313" spans="1:2" ht="12.75" customHeight="1" x14ac:dyDescent="0.2">
      <c r="A313" s="10"/>
      <c r="B313" s="10"/>
    </row>
    <row r="314" spans="1:2" ht="12.75" customHeight="1" x14ac:dyDescent="0.2">
      <c r="A314" s="10"/>
      <c r="B314" s="10"/>
    </row>
    <row r="315" spans="1:2" ht="12.75" customHeight="1" x14ac:dyDescent="0.2">
      <c r="A315" s="10"/>
      <c r="B315" s="10"/>
    </row>
    <row r="316" spans="1:2" ht="12.75" customHeight="1" x14ac:dyDescent="0.2">
      <c r="A316" s="10"/>
      <c r="B316" s="10"/>
    </row>
    <row r="317" spans="1:2" ht="12.75" customHeight="1" x14ac:dyDescent="0.2">
      <c r="A317" s="10"/>
      <c r="B317" s="10"/>
    </row>
    <row r="318" spans="1:2" ht="12.75" customHeight="1" x14ac:dyDescent="0.2">
      <c r="A318" s="10"/>
      <c r="B318" s="10"/>
    </row>
    <row r="319" spans="1:2" ht="12.75" customHeight="1" x14ac:dyDescent="0.2">
      <c r="A319" s="10"/>
      <c r="B319" s="10"/>
    </row>
    <row r="320" spans="1:2" ht="12.75" customHeight="1" x14ac:dyDescent="0.2">
      <c r="A320" s="10"/>
      <c r="B320" s="10"/>
    </row>
    <row r="321" spans="1:2" ht="12.75" customHeight="1" x14ac:dyDescent="0.2">
      <c r="A321" s="10"/>
      <c r="B321" s="10"/>
    </row>
    <row r="322" spans="1:2" ht="12.75" customHeight="1" x14ac:dyDescent="0.2">
      <c r="A322" s="10"/>
      <c r="B322" s="10"/>
    </row>
    <row r="323" spans="1:2" ht="12.75" customHeight="1" x14ac:dyDescent="0.2">
      <c r="A323" s="10"/>
      <c r="B323" s="10"/>
    </row>
    <row r="324" spans="1:2" ht="12.75" customHeight="1" x14ac:dyDescent="0.2">
      <c r="A324" s="10"/>
      <c r="B324" s="10"/>
    </row>
    <row r="325" spans="1:2" ht="12.75" customHeight="1" x14ac:dyDescent="0.2">
      <c r="A325" s="10"/>
      <c r="B325" s="10"/>
    </row>
    <row r="326" spans="1:2" ht="12.75" customHeight="1" x14ac:dyDescent="0.2">
      <c r="A326" s="10"/>
      <c r="B326" s="10"/>
    </row>
    <row r="327" spans="1:2" ht="12.75" customHeight="1" x14ac:dyDescent="0.2">
      <c r="A327" s="10"/>
      <c r="B327" s="10"/>
    </row>
    <row r="328" spans="1:2" ht="12.75" customHeight="1" x14ac:dyDescent="0.2">
      <c r="A328" s="10"/>
      <c r="B328" s="10"/>
    </row>
    <row r="329" spans="1:2" ht="12.75" customHeight="1" x14ac:dyDescent="0.2">
      <c r="A329" s="10"/>
      <c r="B329" s="10"/>
    </row>
    <row r="330" spans="1:2" ht="12.75" customHeight="1" x14ac:dyDescent="0.2">
      <c r="A330" s="10"/>
      <c r="B330" s="10"/>
    </row>
    <row r="331" spans="1:2" ht="12.75" customHeight="1" x14ac:dyDescent="0.2">
      <c r="A331" s="10"/>
      <c r="B331" s="10"/>
    </row>
    <row r="332" spans="1:2" ht="12.75" customHeight="1" x14ac:dyDescent="0.2">
      <c r="A332" s="10"/>
      <c r="B332" s="10"/>
    </row>
    <row r="333" spans="1:2" ht="12.75" customHeight="1" x14ac:dyDescent="0.2">
      <c r="A333" s="10"/>
      <c r="B333" s="10"/>
    </row>
    <row r="334" spans="1:2" ht="12.75" customHeight="1" x14ac:dyDescent="0.2">
      <c r="A334" s="10"/>
      <c r="B334" s="10"/>
    </row>
    <row r="335" spans="1:2" ht="12.75" customHeight="1" x14ac:dyDescent="0.2">
      <c r="A335" s="10"/>
      <c r="B335" s="10"/>
    </row>
    <row r="336" spans="1:2" ht="12.75" customHeight="1" x14ac:dyDescent="0.2">
      <c r="A336" s="10"/>
      <c r="B336" s="10"/>
    </row>
    <row r="337" spans="1:2" ht="12.75" customHeight="1" x14ac:dyDescent="0.2">
      <c r="A337" s="10"/>
      <c r="B337" s="10"/>
    </row>
    <row r="338" spans="1:2" ht="12.75" customHeight="1" x14ac:dyDescent="0.2">
      <c r="A338" s="10"/>
      <c r="B338" s="10"/>
    </row>
    <row r="339" spans="1:2" ht="12.75" customHeight="1" x14ac:dyDescent="0.2">
      <c r="A339" s="10"/>
      <c r="B339" s="10"/>
    </row>
    <row r="340" spans="1:2" ht="12.75" customHeight="1" x14ac:dyDescent="0.2">
      <c r="A340" s="10"/>
      <c r="B340" s="10"/>
    </row>
    <row r="341" spans="1:2" ht="12.75" customHeight="1" x14ac:dyDescent="0.2">
      <c r="A341" s="10"/>
      <c r="B341" s="10"/>
    </row>
    <row r="342" spans="1:2" ht="12.75" customHeight="1" x14ac:dyDescent="0.2">
      <c r="A342" s="10"/>
      <c r="B342" s="10"/>
    </row>
    <row r="343" spans="1:2" ht="12.75" customHeight="1" x14ac:dyDescent="0.2">
      <c r="A343" s="10"/>
      <c r="B343" s="10"/>
    </row>
    <row r="344" spans="1:2" ht="12.75" customHeight="1" x14ac:dyDescent="0.2">
      <c r="A344" s="10"/>
      <c r="B344" s="10"/>
    </row>
    <row r="345" spans="1:2" ht="12.75" customHeight="1" x14ac:dyDescent="0.2">
      <c r="A345" s="10"/>
      <c r="B345" s="10"/>
    </row>
    <row r="346" spans="1:2" ht="12.75" customHeight="1" x14ac:dyDescent="0.2">
      <c r="A346" s="10"/>
      <c r="B346" s="10"/>
    </row>
    <row r="347" spans="1:2" ht="12.75" customHeight="1" x14ac:dyDescent="0.2">
      <c r="A347" s="10"/>
      <c r="B347" s="10"/>
    </row>
    <row r="348" spans="1:2" ht="12.75" customHeight="1" x14ac:dyDescent="0.2">
      <c r="A348" s="10"/>
      <c r="B348" s="10"/>
    </row>
    <row r="349" spans="1:2" ht="12.75" customHeight="1" x14ac:dyDescent="0.2">
      <c r="A349" s="10"/>
      <c r="B349" s="10"/>
    </row>
    <row r="350" spans="1:2" ht="12.75" customHeight="1" x14ac:dyDescent="0.2">
      <c r="A350" s="10"/>
      <c r="B350" s="10"/>
    </row>
    <row r="351" spans="1:2" ht="12.75" customHeight="1" x14ac:dyDescent="0.2">
      <c r="A351" s="10"/>
      <c r="B351" s="10"/>
    </row>
    <row r="352" spans="1:2" ht="12.75" customHeight="1" x14ac:dyDescent="0.2">
      <c r="A352" s="10"/>
      <c r="B352" s="10"/>
    </row>
    <row r="353" spans="1:2" ht="12.75" customHeight="1" x14ac:dyDescent="0.2">
      <c r="A353" s="10"/>
      <c r="B353" s="10"/>
    </row>
    <row r="354" spans="1:2" ht="12.75" customHeight="1" x14ac:dyDescent="0.2">
      <c r="A354" s="10"/>
      <c r="B354" s="10"/>
    </row>
    <row r="355" spans="1:2" ht="12.75" customHeight="1" x14ac:dyDescent="0.2">
      <c r="A355" s="10"/>
      <c r="B355" s="10"/>
    </row>
    <row r="356" spans="1:2" ht="12.75" customHeight="1" x14ac:dyDescent="0.2">
      <c r="A356" s="10"/>
      <c r="B356" s="10"/>
    </row>
    <row r="357" spans="1:2" ht="12.75" customHeight="1" x14ac:dyDescent="0.2">
      <c r="A357" s="10"/>
      <c r="B357" s="10"/>
    </row>
    <row r="358" spans="1:2" ht="12.75" customHeight="1" x14ac:dyDescent="0.2">
      <c r="A358" s="10"/>
      <c r="B358" s="10"/>
    </row>
    <row r="359" spans="1:2" ht="12.75" customHeight="1" x14ac:dyDescent="0.2">
      <c r="A359" s="10"/>
      <c r="B359" s="10"/>
    </row>
    <row r="360" spans="1:2" ht="12.75" customHeight="1" x14ac:dyDescent="0.2">
      <c r="A360" s="10"/>
      <c r="B360" s="10"/>
    </row>
    <row r="361" spans="1:2" ht="12.75" customHeight="1" x14ac:dyDescent="0.2">
      <c r="A361" s="10"/>
      <c r="B361" s="10"/>
    </row>
    <row r="362" spans="1:2" ht="12.75" customHeight="1" x14ac:dyDescent="0.2">
      <c r="A362" s="10"/>
      <c r="B362" s="10"/>
    </row>
    <row r="363" spans="1:2" ht="12.75" customHeight="1" x14ac:dyDescent="0.2">
      <c r="A363" s="10"/>
      <c r="B363" s="10"/>
    </row>
    <row r="364" spans="1:2" ht="12.75" customHeight="1" x14ac:dyDescent="0.2">
      <c r="A364" s="10"/>
      <c r="B364" s="10"/>
    </row>
    <row r="365" spans="1:2" ht="12.75" customHeight="1" x14ac:dyDescent="0.2">
      <c r="A365" s="10"/>
      <c r="B365" s="10"/>
    </row>
    <row r="366" spans="1:2" ht="12.75" customHeight="1" x14ac:dyDescent="0.2">
      <c r="A366" s="10"/>
      <c r="B366" s="10"/>
    </row>
    <row r="367" spans="1:2" ht="12.75" customHeight="1" x14ac:dyDescent="0.2">
      <c r="A367" s="10"/>
      <c r="B367" s="10"/>
    </row>
    <row r="368" spans="1:2" ht="12.75" customHeight="1" x14ac:dyDescent="0.2">
      <c r="A368" s="10"/>
      <c r="B368" s="10"/>
    </row>
    <row r="369" spans="1:2" ht="12.75" customHeight="1" x14ac:dyDescent="0.2">
      <c r="A369" s="10"/>
      <c r="B369" s="10"/>
    </row>
    <row r="370" spans="1:2" ht="12.75" customHeight="1" x14ac:dyDescent="0.2">
      <c r="A370" s="10"/>
      <c r="B370" s="10"/>
    </row>
    <row r="371" spans="1:2" ht="12.75" customHeight="1" x14ac:dyDescent="0.2">
      <c r="A371" s="10"/>
      <c r="B371" s="10"/>
    </row>
    <row r="372" spans="1:2" ht="12.75" customHeight="1" x14ac:dyDescent="0.2">
      <c r="A372" s="10"/>
      <c r="B372" s="10"/>
    </row>
    <row r="373" spans="1:2" ht="12.75" customHeight="1" x14ac:dyDescent="0.2">
      <c r="A373" s="10"/>
      <c r="B373" s="10"/>
    </row>
    <row r="374" spans="1:2" ht="12.75" customHeight="1" x14ac:dyDescent="0.2">
      <c r="A374" s="10"/>
      <c r="B374" s="10"/>
    </row>
    <row r="375" spans="1:2" ht="12.75" customHeight="1" x14ac:dyDescent="0.2">
      <c r="A375" s="10"/>
      <c r="B375" s="10"/>
    </row>
    <row r="376" spans="1:2" ht="12.75" customHeight="1" x14ac:dyDescent="0.2">
      <c r="A376" s="10"/>
      <c r="B376" s="10"/>
    </row>
    <row r="377" spans="1:2" ht="12.75" customHeight="1" x14ac:dyDescent="0.2">
      <c r="A377" s="10"/>
      <c r="B377" s="10"/>
    </row>
    <row r="378" spans="1:2" ht="12.75" customHeight="1" x14ac:dyDescent="0.2">
      <c r="A378" s="10"/>
      <c r="B378" s="10"/>
    </row>
    <row r="379" spans="1:2" ht="12.75" customHeight="1" x14ac:dyDescent="0.2">
      <c r="A379" s="10"/>
      <c r="B379" s="10"/>
    </row>
    <row r="380" spans="1:2" ht="12.75" customHeight="1" x14ac:dyDescent="0.2">
      <c r="A380" s="10"/>
      <c r="B380" s="10"/>
    </row>
    <row r="381" spans="1:2" ht="12.75" customHeight="1" x14ac:dyDescent="0.2">
      <c r="A381" s="10"/>
      <c r="B381" s="10"/>
    </row>
    <row r="382" spans="1:2" ht="12.75" customHeight="1" x14ac:dyDescent="0.2">
      <c r="A382" s="10"/>
      <c r="B382" s="10"/>
    </row>
    <row r="383" spans="1:2" ht="12.75" customHeight="1" x14ac:dyDescent="0.2">
      <c r="A383" s="10"/>
      <c r="B383" s="10"/>
    </row>
    <row r="384" spans="1:2" ht="12.75" customHeight="1" x14ac:dyDescent="0.2">
      <c r="A384" s="10"/>
      <c r="B384" s="10"/>
    </row>
    <row r="385" spans="1:2" ht="12.75" customHeight="1" x14ac:dyDescent="0.2">
      <c r="A385" s="10"/>
      <c r="B385" s="10"/>
    </row>
    <row r="386" spans="1:2" ht="12.75" customHeight="1" x14ac:dyDescent="0.2">
      <c r="A386" s="10"/>
      <c r="B386" s="10"/>
    </row>
    <row r="387" spans="1:2" ht="12.75" customHeight="1" x14ac:dyDescent="0.2">
      <c r="A387" s="10"/>
      <c r="B387" s="10"/>
    </row>
    <row r="388" spans="1:2" ht="12.75" customHeight="1" x14ac:dyDescent="0.2">
      <c r="A388" s="10"/>
      <c r="B388" s="10"/>
    </row>
    <row r="389" spans="1:2" ht="12.75" customHeight="1" x14ac:dyDescent="0.2">
      <c r="A389" s="10"/>
      <c r="B389" s="10"/>
    </row>
    <row r="390" spans="1:2" ht="12.75" customHeight="1" x14ac:dyDescent="0.2">
      <c r="A390" s="10"/>
      <c r="B390" s="10"/>
    </row>
    <row r="391" spans="1:2" ht="12.75" customHeight="1" x14ac:dyDescent="0.2">
      <c r="A391" s="10"/>
      <c r="B391" s="10"/>
    </row>
    <row r="392" spans="1:2" ht="12.75" customHeight="1" x14ac:dyDescent="0.2">
      <c r="A392" s="10"/>
      <c r="B392" s="10"/>
    </row>
    <row r="393" spans="1:2" ht="12.75" customHeight="1" x14ac:dyDescent="0.2">
      <c r="A393" s="10"/>
      <c r="B393" s="10"/>
    </row>
    <row r="394" spans="1:2" ht="12.75" customHeight="1" x14ac:dyDescent="0.2">
      <c r="A394" s="10"/>
      <c r="B394" s="10"/>
    </row>
    <row r="395" spans="1:2" ht="12.75" customHeight="1" x14ac:dyDescent="0.2">
      <c r="A395" s="10"/>
      <c r="B395" s="10"/>
    </row>
    <row r="396" spans="1:2" ht="12.75" customHeight="1" x14ac:dyDescent="0.2">
      <c r="A396" s="10"/>
      <c r="B396" s="10"/>
    </row>
    <row r="397" spans="1:2" ht="12.75" customHeight="1" x14ac:dyDescent="0.2">
      <c r="A397" s="10"/>
      <c r="B397" s="10"/>
    </row>
    <row r="398" spans="1:2" ht="12.75" customHeight="1" x14ac:dyDescent="0.2">
      <c r="A398" s="10"/>
      <c r="B398" s="10"/>
    </row>
    <row r="399" spans="1:2" ht="12.75" customHeight="1" x14ac:dyDescent="0.2">
      <c r="A399" s="10"/>
      <c r="B399" s="10"/>
    </row>
    <row r="400" spans="1:2" ht="12.75" customHeight="1" x14ac:dyDescent="0.2">
      <c r="A400" s="10"/>
      <c r="B400" s="10"/>
    </row>
    <row r="401" spans="1:2" ht="12.75" customHeight="1" x14ac:dyDescent="0.2">
      <c r="A401" s="10"/>
      <c r="B401" s="10"/>
    </row>
    <row r="402" spans="1:2" ht="12.75" customHeight="1" x14ac:dyDescent="0.2">
      <c r="A402" s="10"/>
      <c r="B402" s="10"/>
    </row>
    <row r="403" spans="1:2" ht="12.75" customHeight="1" x14ac:dyDescent="0.2">
      <c r="A403" s="10"/>
      <c r="B403" s="10"/>
    </row>
    <row r="404" spans="1:2" ht="12.75" customHeight="1" x14ac:dyDescent="0.2">
      <c r="A404" s="10"/>
      <c r="B404" s="10"/>
    </row>
    <row r="405" spans="1:2" ht="12.75" customHeight="1" x14ac:dyDescent="0.2">
      <c r="A405" s="10"/>
      <c r="B405" s="10"/>
    </row>
    <row r="406" spans="1:2" ht="12.75" customHeight="1" x14ac:dyDescent="0.2">
      <c r="A406" s="10"/>
      <c r="B406" s="10"/>
    </row>
    <row r="407" spans="1:2" ht="12.75" customHeight="1" x14ac:dyDescent="0.2">
      <c r="A407" s="10"/>
      <c r="B407" s="10"/>
    </row>
    <row r="408" spans="1:2" ht="12.75" customHeight="1" x14ac:dyDescent="0.2">
      <c r="A408" s="10"/>
      <c r="B408" s="10"/>
    </row>
    <row r="409" spans="1:2" ht="12.75" customHeight="1" x14ac:dyDescent="0.2">
      <c r="A409" s="10"/>
      <c r="B409" s="10"/>
    </row>
    <row r="410" spans="1:2" ht="12.75" customHeight="1" x14ac:dyDescent="0.2">
      <c r="A410" s="10"/>
      <c r="B410" s="10"/>
    </row>
    <row r="411" spans="1:2" ht="12.75" customHeight="1" x14ac:dyDescent="0.2">
      <c r="A411" s="10"/>
      <c r="B411" s="10"/>
    </row>
    <row r="412" spans="1:2" ht="12.75" customHeight="1" x14ac:dyDescent="0.2">
      <c r="A412" s="10"/>
      <c r="B412" s="10"/>
    </row>
    <row r="413" spans="1:2" ht="12.75" customHeight="1" x14ac:dyDescent="0.2">
      <c r="A413" s="10"/>
      <c r="B413" s="10"/>
    </row>
    <row r="414" spans="1:2" ht="12.75" customHeight="1" x14ac:dyDescent="0.2">
      <c r="A414" s="10"/>
      <c r="B414" s="10"/>
    </row>
    <row r="415" spans="1:2" ht="12.75" customHeight="1" x14ac:dyDescent="0.2">
      <c r="A415" s="10"/>
      <c r="B415" s="10"/>
    </row>
    <row r="416" spans="1:2" ht="12.75" customHeight="1" x14ac:dyDescent="0.2">
      <c r="A416" s="10"/>
      <c r="B416" s="10"/>
    </row>
    <row r="417" spans="1:2" ht="12.75" customHeight="1" x14ac:dyDescent="0.2">
      <c r="A417" s="10"/>
      <c r="B417" s="10"/>
    </row>
    <row r="418" spans="1:2" ht="12.75" customHeight="1" x14ac:dyDescent="0.2">
      <c r="A418" s="10"/>
      <c r="B418" s="10"/>
    </row>
    <row r="419" spans="1:2" ht="12.75" customHeight="1" x14ac:dyDescent="0.2">
      <c r="A419" s="10"/>
      <c r="B419" s="10"/>
    </row>
    <row r="420" spans="1:2" ht="12.75" customHeight="1" x14ac:dyDescent="0.2">
      <c r="A420" s="10"/>
      <c r="B420" s="10"/>
    </row>
    <row r="421" spans="1:2" ht="12.75" customHeight="1" x14ac:dyDescent="0.2">
      <c r="A421" s="10"/>
      <c r="B421" s="10"/>
    </row>
    <row r="422" spans="1:2" ht="12.75" customHeight="1" x14ac:dyDescent="0.2">
      <c r="A422" s="10"/>
      <c r="B422" s="10"/>
    </row>
    <row r="423" spans="1:2" ht="12.75" customHeight="1" x14ac:dyDescent="0.2">
      <c r="A423" s="10"/>
      <c r="B423" s="10"/>
    </row>
    <row r="424" spans="1:2" ht="12.75" customHeight="1" x14ac:dyDescent="0.2">
      <c r="A424" s="10"/>
      <c r="B424" s="10"/>
    </row>
    <row r="425" spans="1:2" ht="12.75" customHeight="1" x14ac:dyDescent="0.2">
      <c r="A425" s="10"/>
      <c r="B425" s="10"/>
    </row>
    <row r="426" spans="1:2" ht="12.75" customHeight="1" x14ac:dyDescent="0.2">
      <c r="A426" s="10"/>
      <c r="B426" s="10"/>
    </row>
    <row r="427" spans="1:2" ht="12.75" customHeight="1" x14ac:dyDescent="0.2">
      <c r="A427" s="10"/>
      <c r="B427" s="10"/>
    </row>
    <row r="428" spans="1:2" ht="12.75" customHeight="1" x14ac:dyDescent="0.2">
      <c r="A428" s="10"/>
      <c r="B428" s="10"/>
    </row>
    <row r="429" spans="1:2" ht="12.75" customHeight="1" x14ac:dyDescent="0.2">
      <c r="A429" s="10"/>
      <c r="B429" s="10"/>
    </row>
    <row r="430" spans="1:2" ht="12.75" customHeight="1" x14ac:dyDescent="0.2">
      <c r="A430" s="10"/>
      <c r="B430" s="10"/>
    </row>
    <row r="431" spans="1:2" ht="12.75" customHeight="1" x14ac:dyDescent="0.2">
      <c r="A431" s="10"/>
      <c r="B431" s="10"/>
    </row>
    <row r="432" spans="1:2" ht="12.75" customHeight="1" x14ac:dyDescent="0.2">
      <c r="A432" s="10"/>
      <c r="B432" s="10"/>
    </row>
    <row r="433" spans="1:2" ht="12.75" customHeight="1" x14ac:dyDescent="0.2">
      <c r="A433" s="10"/>
      <c r="B433" s="10"/>
    </row>
    <row r="434" spans="1:2" ht="12.75" customHeight="1" x14ac:dyDescent="0.2">
      <c r="A434" s="10"/>
      <c r="B434" s="10"/>
    </row>
    <row r="435" spans="1:2" ht="12.75" customHeight="1" x14ac:dyDescent="0.2">
      <c r="A435" s="10"/>
      <c r="B435" s="10"/>
    </row>
    <row r="436" spans="1:2" ht="12.75" customHeight="1" x14ac:dyDescent="0.2">
      <c r="A436" s="10"/>
      <c r="B436" s="10"/>
    </row>
    <row r="437" spans="1:2" ht="12.75" customHeight="1" x14ac:dyDescent="0.2">
      <c r="A437" s="10"/>
      <c r="B437" s="10"/>
    </row>
    <row r="438" spans="1:2" ht="12.75" customHeight="1" x14ac:dyDescent="0.2">
      <c r="A438" s="10"/>
      <c r="B438" s="10"/>
    </row>
    <row r="439" spans="1:2" ht="12.75" customHeight="1" x14ac:dyDescent="0.2">
      <c r="A439" s="10"/>
      <c r="B439" s="10"/>
    </row>
    <row r="440" spans="1:2" ht="12.75" customHeight="1" x14ac:dyDescent="0.2">
      <c r="A440" s="10"/>
      <c r="B440" s="10"/>
    </row>
    <row r="441" spans="1:2" ht="12.75" customHeight="1" x14ac:dyDescent="0.2">
      <c r="A441" s="10"/>
      <c r="B441" s="10"/>
    </row>
    <row r="442" spans="1:2" ht="12.75" customHeight="1" x14ac:dyDescent="0.2">
      <c r="A442" s="10"/>
      <c r="B442" s="10"/>
    </row>
    <row r="443" spans="1:2" ht="12.75" customHeight="1" x14ac:dyDescent="0.2">
      <c r="A443" s="10"/>
      <c r="B443" s="10"/>
    </row>
    <row r="444" spans="1:2" ht="12.75" customHeight="1" x14ac:dyDescent="0.2">
      <c r="A444" s="10"/>
      <c r="B444" s="10"/>
    </row>
    <row r="445" spans="1:2" ht="12.75" customHeight="1" x14ac:dyDescent="0.2">
      <c r="A445" s="10"/>
      <c r="B445" s="10"/>
    </row>
    <row r="446" spans="1:2" ht="12.75" customHeight="1" x14ac:dyDescent="0.2">
      <c r="A446" s="10"/>
      <c r="B446" s="10"/>
    </row>
    <row r="447" spans="1:2" ht="12.75" customHeight="1" x14ac:dyDescent="0.2">
      <c r="A447" s="10"/>
      <c r="B447" s="10"/>
    </row>
    <row r="448" spans="1:2" ht="12.75" customHeight="1" x14ac:dyDescent="0.2">
      <c r="A448" s="10"/>
      <c r="B448" s="10"/>
    </row>
    <row r="449" spans="1:2" ht="12.75" customHeight="1" x14ac:dyDescent="0.2">
      <c r="A449" s="10"/>
      <c r="B449" s="10"/>
    </row>
    <row r="450" spans="1:2" ht="12.75" customHeight="1" x14ac:dyDescent="0.2">
      <c r="A450" s="10"/>
      <c r="B450" s="10"/>
    </row>
    <row r="451" spans="1:2" ht="12.75" customHeight="1" x14ac:dyDescent="0.2">
      <c r="A451" s="10"/>
      <c r="B451" s="10"/>
    </row>
    <row r="452" spans="1:2" ht="12.75" customHeight="1" x14ac:dyDescent="0.2">
      <c r="A452" s="10"/>
      <c r="B452" s="10"/>
    </row>
    <row r="453" spans="1:2" ht="12.75" customHeight="1" x14ac:dyDescent="0.2">
      <c r="A453" s="10"/>
      <c r="B453" s="10"/>
    </row>
    <row r="454" spans="1:2" ht="12.75" customHeight="1" x14ac:dyDescent="0.2">
      <c r="A454" s="10"/>
      <c r="B454" s="10"/>
    </row>
    <row r="455" spans="1:2" ht="12.75" customHeight="1" x14ac:dyDescent="0.2">
      <c r="A455" s="10"/>
      <c r="B455" s="10"/>
    </row>
    <row r="456" spans="1:2" ht="12.75" customHeight="1" x14ac:dyDescent="0.2">
      <c r="A456" s="10"/>
      <c r="B456" s="10"/>
    </row>
    <row r="457" spans="1:2" ht="12.75" customHeight="1" x14ac:dyDescent="0.2">
      <c r="A457" s="10"/>
      <c r="B457" s="10"/>
    </row>
    <row r="458" spans="1:2" ht="12.75" customHeight="1" x14ac:dyDescent="0.2">
      <c r="A458" s="10"/>
      <c r="B458" s="10"/>
    </row>
    <row r="459" spans="1:2" ht="12.75" customHeight="1" x14ac:dyDescent="0.2">
      <c r="A459" s="10"/>
      <c r="B459" s="10"/>
    </row>
    <row r="460" spans="1:2" ht="12.75" customHeight="1" x14ac:dyDescent="0.2">
      <c r="A460" s="10"/>
      <c r="B460" s="10"/>
    </row>
    <row r="461" spans="1:2" ht="12.75" customHeight="1" x14ac:dyDescent="0.2">
      <c r="A461" s="10"/>
      <c r="B461" s="10"/>
    </row>
    <row r="462" spans="1:2" ht="12.75" customHeight="1" x14ac:dyDescent="0.2">
      <c r="A462" s="10"/>
      <c r="B462" s="10"/>
    </row>
    <row r="463" spans="1:2" ht="12.75" customHeight="1" x14ac:dyDescent="0.2">
      <c r="A463" s="10"/>
      <c r="B463" s="10"/>
    </row>
    <row r="464" spans="1:2" ht="12.75" customHeight="1" x14ac:dyDescent="0.2">
      <c r="A464" s="10"/>
      <c r="B464" s="10"/>
    </row>
    <row r="465" spans="1:2" ht="12.75" customHeight="1" x14ac:dyDescent="0.2">
      <c r="A465" s="10"/>
      <c r="B465" s="10"/>
    </row>
    <row r="466" spans="1:2" ht="12.75" customHeight="1" x14ac:dyDescent="0.2">
      <c r="A466" s="10"/>
      <c r="B466" s="10"/>
    </row>
    <row r="467" spans="1:2" ht="12.75" customHeight="1" x14ac:dyDescent="0.2">
      <c r="A467" s="10"/>
      <c r="B467" s="10"/>
    </row>
    <row r="468" spans="1:2" ht="12.75" customHeight="1" x14ac:dyDescent="0.2">
      <c r="A468" s="10"/>
      <c r="B468" s="10"/>
    </row>
    <row r="469" spans="1:2" ht="12.75" customHeight="1" x14ac:dyDescent="0.2">
      <c r="A469" s="10"/>
      <c r="B469" s="10"/>
    </row>
    <row r="470" spans="1:2" ht="12.75" customHeight="1" x14ac:dyDescent="0.2">
      <c r="A470" s="10"/>
      <c r="B470" s="10"/>
    </row>
    <row r="471" spans="1:2" ht="12.75" customHeight="1" x14ac:dyDescent="0.2">
      <c r="A471" s="10"/>
      <c r="B471" s="10"/>
    </row>
    <row r="472" spans="1:2" ht="12.75" customHeight="1" x14ac:dyDescent="0.2">
      <c r="A472" s="10"/>
      <c r="B472" s="10"/>
    </row>
    <row r="473" spans="1:2" ht="12.75" customHeight="1" x14ac:dyDescent="0.2">
      <c r="A473" s="10"/>
      <c r="B473" s="10"/>
    </row>
    <row r="474" spans="1:2" ht="12.75" customHeight="1" x14ac:dyDescent="0.2">
      <c r="A474" s="10"/>
      <c r="B474" s="10"/>
    </row>
    <row r="475" spans="1:2" ht="12.75" customHeight="1" x14ac:dyDescent="0.2">
      <c r="A475" s="10"/>
      <c r="B475" s="10"/>
    </row>
    <row r="476" spans="1:2" ht="12.75" customHeight="1" x14ac:dyDescent="0.2">
      <c r="A476" s="10"/>
      <c r="B476" s="10"/>
    </row>
    <row r="477" spans="1:2" ht="12.75" customHeight="1" x14ac:dyDescent="0.2">
      <c r="A477" s="10"/>
      <c r="B477" s="10"/>
    </row>
    <row r="478" spans="1:2" ht="12.75" customHeight="1" x14ac:dyDescent="0.2">
      <c r="A478" s="10"/>
      <c r="B478" s="10"/>
    </row>
    <row r="479" spans="1:2" ht="12.75" customHeight="1" x14ac:dyDescent="0.2">
      <c r="A479" s="10"/>
      <c r="B479" s="10"/>
    </row>
    <row r="480" spans="1:2" ht="12.75" customHeight="1" x14ac:dyDescent="0.2">
      <c r="A480" s="10"/>
      <c r="B480" s="10"/>
    </row>
    <row r="481" spans="1:2" ht="12.75" customHeight="1" x14ac:dyDescent="0.2">
      <c r="A481" s="10"/>
      <c r="B481" s="10"/>
    </row>
    <row r="482" spans="1:2" ht="12.75" customHeight="1" x14ac:dyDescent="0.2">
      <c r="A482" s="10"/>
      <c r="B482" s="10"/>
    </row>
    <row r="483" spans="1:2" ht="12.75" customHeight="1" x14ac:dyDescent="0.2">
      <c r="A483" s="10"/>
      <c r="B483" s="10"/>
    </row>
    <row r="484" spans="1:2" ht="12.75" customHeight="1" x14ac:dyDescent="0.2">
      <c r="A484" s="10"/>
      <c r="B484" s="10"/>
    </row>
    <row r="485" spans="1:2" ht="12.75" customHeight="1" x14ac:dyDescent="0.2">
      <c r="A485" s="10"/>
      <c r="B485" s="10"/>
    </row>
    <row r="486" spans="1:2" ht="12.75" customHeight="1" x14ac:dyDescent="0.2">
      <c r="A486" s="10"/>
      <c r="B486" s="10"/>
    </row>
    <row r="487" spans="1:2" ht="12.75" customHeight="1" x14ac:dyDescent="0.2">
      <c r="A487" s="10"/>
      <c r="B487" s="10"/>
    </row>
    <row r="488" spans="1:2" ht="12.75" customHeight="1" x14ac:dyDescent="0.2">
      <c r="A488" s="10"/>
      <c r="B488" s="10"/>
    </row>
    <row r="489" spans="1:2" ht="12.75" customHeight="1" x14ac:dyDescent="0.2">
      <c r="A489" s="10"/>
      <c r="B489" s="10"/>
    </row>
    <row r="490" spans="1:2" ht="12.75" customHeight="1" x14ac:dyDescent="0.2">
      <c r="A490" s="10"/>
      <c r="B490" s="10"/>
    </row>
    <row r="491" spans="1:2" ht="12.75" customHeight="1" x14ac:dyDescent="0.2">
      <c r="A491" s="10"/>
      <c r="B491" s="10"/>
    </row>
    <row r="492" spans="1:2" ht="12.75" customHeight="1" x14ac:dyDescent="0.2">
      <c r="A492" s="10"/>
      <c r="B492" s="10"/>
    </row>
    <row r="493" spans="1:2" ht="12.75" customHeight="1" x14ac:dyDescent="0.2">
      <c r="A493" s="10"/>
      <c r="B493" s="10"/>
    </row>
    <row r="494" spans="1:2" ht="12.75" customHeight="1" x14ac:dyDescent="0.2">
      <c r="A494" s="10"/>
      <c r="B494" s="10"/>
    </row>
    <row r="495" spans="1:2" ht="12.75" customHeight="1" x14ac:dyDescent="0.2">
      <c r="A495" s="10"/>
      <c r="B495" s="10"/>
    </row>
    <row r="496" spans="1:2" ht="12.75" customHeight="1" x14ac:dyDescent="0.2">
      <c r="A496" s="10"/>
      <c r="B496" s="10"/>
    </row>
    <row r="497" spans="1:2" ht="12.75" customHeight="1" x14ac:dyDescent="0.2">
      <c r="A497" s="10"/>
      <c r="B497" s="10"/>
    </row>
    <row r="498" spans="1:2" ht="12.75" customHeight="1" x14ac:dyDescent="0.2">
      <c r="A498" s="10"/>
      <c r="B498" s="10"/>
    </row>
    <row r="499" spans="1:2" ht="12.75" customHeight="1" x14ac:dyDescent="0.2">
      <c r="A499" s="10"/>
      <c r="B499" s="10"/>
    </row>
    <row r="500" spans="1:2" ht="12.75" customHeight="1" x14ac:dyDescent="0.2">
      <c r="A500" s="10"/>
      <c r="B500" s="10"/>
    </row>
    <row r="501" spans="1:2" ht="12.75" customHeight="1" x14ac:dyDescent="0.2">
      <c r="A501" s="10"/>
      <c r="B501" s="10"/>
    </row>
    <row r="502" spans="1:2" ht="12.75" customHeight="1" x14ac:dyDescent="0.2">
      <c r="A502" s="10"/>
      <c r="B502" s="10"/>
    </row>
    <row r="503" spans="1:2" ht="12.75" customHeight="1" x14ac:dyDescent="0.2">
      <c r="A503" s="10"/>
      <c r="B503" s="10"/>
    </row>
    <row r="504" spans="1:2" ht="12.75" customHeight="1" x14ac:dyDescent="0.2">
      <c r="A504" s="10"/>
      <c r="B504" s="10"/>
    </row>
    <row r="505" spans="1:2" ht="12.75" customHeight="1" x14ac:dyDescent="0.2">
      <c r="A505" s="10"/>
      <c r="B505" s="10"/>
    </row>
    <row r="506" spans="1:2" ht="12.75" customHeight="1" x14ac:dyDescent="0.2">
      <c r="A506" s="10"/>
      <c r="B506" s="10"/>
    </row>
    <row r="507" spans="1:2" ht="12.75" customHeight="1" x14ac:dyDescent="0.2">
      <c r="A507" s="10"/>
      <c r="B507" s="10"/>
    </row>
    <row r="508" spans="1:2" ht="12.75" customHeight="1" x14ac:dyDescent="0.2">
      <c r="A508" s="10"/>
      <c r="B508" s="10"/>
    </row>
    <row r="509" spans="1:2" ht="12.75" customHeight="1" x14ac:dyDescent="0.2">
      <c r="A509" s="10"/>
      <c r="B509" s="10"/>
    </row>
    <row r="510" spans="1:2" ht="12.75" customHeight="1" x14ac:dyDescent="0.2">
      <c r="A510" s="10"/>
      <c r="B510" s="10"/>
    </row>
    <row r="511" spans="1:2" ht="12.75" customHeight="1" x14ac:dyDescent="0.2">
      <c r="A511" s="10"/>
      <c r="B511" s="10"/>
    </row>
    <row r="512" spans="1:2" ht="12.75" customHeight="1" x14ac:dyDescent="0.2">
      <c r="A512" s="10"/>
      <c r="B512" s="10"/>
    </row>
    <row r="513" spans="1:2" ht="12.75" customHeight="1" x14ac:dyDescent="0.2">
      <c r="A513" s="10"/>
      <c r="B513" s="10"/>
    </row>
    <row r="514" spans="1:2" ht="12.75" customHeight="1" x14ac:dyDescent="0.2">
      <c r="A514" s="10"/>
      <c r="B514" s="10"/>
    </row>
    <row r="515" spans="1:2" ht="12.75" customHeight="1" x14ac:dyDescent="0.2">
      <c r="A515" s="10"/>
      <c r="B515" s="10"/>
    </row>
    <row r="516" spans="1:2" ht="12.75" customHeight="1" x14ac:dyDescent="0.2">
      <c r="A516" s="10"/>
      <c r="B516" s="10"/>
    </row>
    <row r="517" spans="1:2" ht="12.75" customHeight="1" x14ac:dyDescent="0.2">
      <c r="A517" s="10"/>
      <c r="B517" s="10"/>
    </row>
    <row r="518" spans="1:2" ht="12.75" customHeight="1" x14ac:dyDescent="0.2">
      <c r="A518" s="10"/>
      <c r="B518" s="10"/>
    </row>
    <row r="519" spans="1:2" ht="12.75" customHeight="1" x14ac:dyDescent="0.2">
      <c r="A519" s="10"/>
      <c r="B519" s="10"/>
    </row>
    <row r="520" spans="1:2" ht="12.75" customHeight="1" x14ac:dyDescent="0.2">
      <c r="A520" s="10"/>
      <c r="B520" s="10"/>
    </row>
    <row r="521" spans="1:2" ht="12.75" customHeight="1" x14ac:dyDescent="0.2">
      <c r="A521" s="10"/>
      <c r="B521" s="10"/>
    </row>
    <row r="522" spans="1:2" ht="12.75" customHeight="1" x14ac:dyDescent="0.2">
      <c r="A522" s="10"/>
      <c r="B522" s="10"/>
    </row>
    <row r="523" spans="1:2" ht="12.75" customHeight="1" x14ac:dyDescent="0.2">
      <c r="A523" s="10"/>
      <c r="B523" s="10"/>
    </row>
    <row r="524" spans="1:2" ht="12.75" customHeight="1" x14ac:dyDescent="0.2">
      <c r="A524" s="10"/>
      <c r="B524" s="10"/>
    </row>
    <row r="525" spans="1:2" ht="12.75" customHeight="1" x14ac:dyDescent="0.2">
      <c r="A525" s="10"/>
      <c r="B525" s="10"/>
    </row>
    <row r="526" spans="1:2" ht="12.75" customHeight="1" x14ac:dyDescent="0.2">
      <c r="A526" s="10"/>
      <c r="B526" s="10"/>
    </row>
    <row r="527" spans="1:2" ht="12.75" customHeight="1" x14ac:dyDescent="0.2">
      <c r="A527" s="10"/>
      <c r="B527" s="10"/>
    </row>
    <row r="528" spans="1:2" ht="12.75" customHeight="1" x14ac:dyDescent="0.2">
      <c r="A528" s="10"/>
      <c r="B528" s="10"/>
    </row>
    <row r="529" spans="1:2" ht="12.75" customHeight="1" x14ac:dyDescent="0.2">
      <c r="A529" s="10"/>
      <c r="B529" s="10"/>
    </row>
    <row r="530" spans="1:2" ht="12.75" customHeight="1" x14ac:dyDescent="0.2">
      <c r="A530" s="10"/>
      <c r="B530" s="10"/>
    </row>
    <row r="531" spans="1:2" ht="12.75" customHeight="1" x14ac:dyDescent="0.2">
      <c r="A531" s="10"/>
      <c r="B531" s="10"/>
    </row>
    <row r="532" spans="1:2" ht="12.75" customHeight="1" x14ac:dyDescent="0.2">
      <c r="A532" s="10"/>
      <c r="B532" s="10"/>
    </row>
    <row r="533" spans="1:2" ht="12.75" customHeight="1" x14ac:dyDescent="0.2">
      <c r="A533" s="10"/>
      <c r="B533" s="10"/>
    </row>
    <row r="534" spans="1:2" ht="12.75" customHeight="1" x14ac:dyDescent="0.2">
      <c r="A534" s="10"/>
      <c r="B534" s="10"/>
    </row>
    <row r="535" spans="1:2" ht="12.75" customHeight="1" x14ac:dyDescent="0.2">
      <c r="A535" s="10"/>
      <c r="B535" s="10"/>
    </row>
    <row r="536" spans="1:2" ht="12.75" customHeight="1" x14ac:dyDescent="0.2">
      <c r="A536" s="10"/>
      <c r="B536" s="10"/>
    </row>
    <row r="537" spans="1:2" ht="12.75" customHeight="1" x14ac:dyDescent="0.2">
      <c r="A537" s="10"/>
      <c r="B537" s="10"/>
    </row>
    <row r="538" spans="1:2" ht="12.75" customHeight="1" x14ac:dyDescent="0.2">
      <c r="A538" s="10"/>
      <c r="B538" s="10"/>
    </row>
    <row r="539" spans="1:2" ht="12.75" customHeight="1" x14ac:dyDescent="0.2">
      <c r="A539" s="10"/>
      <c r="B539" s="10"/>
    </row>
    <row r="540" spans="1:2" ht="12.75" customHeight="1" x14ac:dyDescent="0.2">
      <c r="A540" s="10"/>
      <c r="B540" s="10"/>
    </row>
    <row r="541" spans="1:2" ht="12.75" customHeight="1" x14ac:dyDescent="0.2">
      <c r="A541" s="10"/>
      <c r="B541" s="10"/>
    </row>
    <row r="542" spans="1:2" ht="12.75" customHeight="1" x14ac:dyDescent="0.2">
      <c r="A542" s="10"/>
      <c r="B542" s="10"/>
    </row>
    <row r="543" spans="1:2" ht="12.75" customHeight="1" x14ac:dyDescent="0.2">
      <c r="A543" s="10"/>
      <c r="B543" s="10"/>
    </row>
    <row r="544" spans="1:2" ht="12.75" customHeight="1" x14ac:dyDescent="0.2">
      <c r="A544" s="10"/>
      <c r="B544" s="10"/>
    </row>
    <row r="545" spans="1:2" ht="12.75" customHeight="1" x14ac:dyDescent="0.2">
      <c r="A545" s="10"/>
      <c r="B545" s="10"/>
    </row>
    <row r="546" spans="1:2" ht="12.75" customHeight="1" x14ac:dyDescent="0.2">
      <c r="A546" s="10"/>
      <c r="B546" s="10"/>
    </row>
    <row r="547" spans="1:2" ht="12.75" customHeight="1" x14ac:dyDescent="0.2">
      <c r="A547" s="10"/>
      <c r="B547" s="10"/>
    </row>
    <row r="548" spans="1:2" ht="12.75" customHeight="1" x14ac:dyDescent="0.2">
      <c r="A548" s="10"/>
      <c r="B548" s="10"/>
    </row>
    <row r="549" spans="1:2" ht="12.75" customHeight="1" x14ac:dyDescent="0.2">
      <c r="A549" s="10"/>
      <c r="B549" s="10"/>
    </row>
    <row r="550" spans="1:2" ht="12.75" customHeight="1" x14ac:dyDescent="0.2">
      <c r="A550" s="10"/>
      <c r="B550" s="10"/>
    </row>
    <row r="551" spans="1:2" ht="12.75" customHeight="1" x14ac:dyDescent="0.2">
      <c r="A551" s="10"/>
      <c r="B551" s="10"/>
    </row>
    <row r="552" spans="1:2" ht="12.75" customHeight="1" x14ac:dyDescent="0.2">
      <c r="A552" s="10"/>
      <c r="B552" s="10"/>
    </row>
    <row r="553" spans="1:2" ht="12.75" customHeight="1" x14ac:dyDescent="0.2">
      <c r="A553" s="10"/>
      <c r="B553" s="10"/>
    </row>
    <row r="554" spans="1:2" ht="12.75" customHeight="1" x14ac:dyDescent="0.2">
      <c r="A554" s="10"/>
      <c r="B554" s="10"/>
    </row>
    <row r="555" spans="1:2" ht="12.75" customHeight="1" x14ac:dyDescent="0.2">
      <c r="A555" s="10"/>
      <c r="B555" s="10"/>
    </row>
    <row r="556" spans="1:2" ht="12.75" customHeight="1" x14ac:dyDescent="0.2">
      <c r="A556" s="10"/>
      <c r="B556" s="10"/>
    </row>
    <row r="557" spans="1:2" ht="12.75" customHeight="1" x14ac:dyDescent="0.2">
      <c r="A557" s="10"/>
      <c r="B557" s="10"/>
    </row>
    <row r="558" spans="1:2" ht="12.75" customHeight="1" x14ac:dyDescent="0.2">
      <c r="A558" s="10"/>
      <c r="B558" s="10"/>
    </row>
    <row r="559" spans="1:2" ht="12.75" customHeight="1" x14ac:dyDescent="0.2">
      <c r="A559" s="10"/>
      <c r="B559" s="10"/>
    </row>
    <row r="560" spans="1:2" ht="12.75" customHeight="1" x14ac:dyDescent="0.2">
      <c r="A560" s="10"/>
      <c r="B560" s="10"/>
    </row>
    <row r="561" spans="1:2" ht="12.75" customHeight="1" x14ac:dyDescent="0.2">
      <c r="A561" s="10"/>
      <c r="B561" s="10"/>
    </row>
    <row r="562" spans="1:2" ht="12.75" customHeight="1" x14ac:dyDescent="0.2">
      <c r="A562" s="10"/>
      <c r="B562" s="10"/>
    </row>
    <row r="563" spans="1:2" ht="12.75" customHeight="1" x14ac:dyDescent="0.2">
      <c r="A563" s="10"/>
      <c r="B563" s="10"/>
    </row>
    <row r="564" spans="1:2" ht="12.75" customHeight="1" x14ac:dyDescent="0.2">
      <c r="A564" s="10"/>
      <c r="B564" s="10"/>
    </row>
    <row r="565" spans="1:2" ht="12.75" customHeight="1" x14ac:dyDescent="0.2">
      <c r="A565" s="10"/>
      <c r="B565" s="10"/>
    </row>
    <row r="566" spans="1:2" ht="12.75" customHeight="1" x14ac:dyDescent="0.2">
      <c r="A566" s="10"/>
      <c r="B566" s="10"/>
    </row>
    <row r="567" spans="1:2" ht="12.75" customHeight="1" x14ac:dyDescent="0.2">
      <c r="A567" s="10"/>
      <c r="B567" s="10"/>
    </row>
    <row r="568" spans="1:2" ht="12.75" customHeight="1" x14ac:dyDescent="0.2">
      <c r="A568" s="10"/>
      <c r="B568" s="10"/>
    </row>
    <row r="569" spans="1:2" ht="12.75" customHeight="1" x14ac:dyDescent="0.2">
      <c r="A569" s="10"/>
      <c r="B569" s="10"/>
    </row>
    <row r="570" spans="1:2" ht="12.75" customHeight="1" x14ac:dyDescent="0.2">
      <c r="A570" s="10"/>
      <c r="B570" s="10"/>
    </row>
    <row r="571" spans="1:2" ht="12.75" customHeight="1" x14ac:dyDescent="0.2">
      <c r="A571" s="10"/>
      <c r="B571" s="10"/>
    </row>
    <row r="572" spans="1:2" ht="12.75" customHeight="1" x14ac:dyDescent="0.2">
      <c r="A572" s="10"/>
      <c r="B572" s="10"/>
    </row>
    <row r="573" spans="1:2" ht="12.75" customHeight="1" x14ac:dyDescent="0.2">
      <c r="A573" s="10"/>
      <c r="B573" s="10"/>
    </row>
    <row r="574" spans="1:2" ht="12.75" customHeight="1" x14ac:dyDescent="0.2">
      <c r="A574" s="10"/>
      <c r="B574" s="10"/>
    </row>
    <row r="575" spans="1:2" ht="12.75" customHeight="1" x14ac:dyDescent="0.2">
      <c r="A575" s="10"/>
      <c r="B575" s="10"/>
    </row>
    <row r="576" spans="1:2" ht="12.75" customHeight="1" x14ac:dyDescent="0.2">
      <c r="A576" s="10"/>
      <c r="B576" s="10"/>
    </row>
    <row r="577" spans="1:2" ht="12.75" customHeight="1" x14ac:dyDescent="0.2">
      <c r="A577" s="10"/>
      <c r="B577" s="10"/>
    </row>
    <row r="578" spans="1:2" ht="12.75" customHeight="1" x14ac:dyDescent="0.2">
      <c r="A578" s="10"/>
      <c r="B578" s="10"/>
    </row>
    <row r="579" spans="1:2" ht="12.75" customHeight="1" x14ac:dyDescent="0.2">
      <c r="A579" s="10"/>
      <c r="B579" s="10"/>
    </row>
    <row r="580" spans="1:2" ht="12.75" customHeight="1" x14ac:dyDescent="0.2">
      <c r="A580" s="10"/>
      <c r="B580" s="10"/>
    </row>
    <row r="581" spans="1:2" ht="12.75" customHeight="1" x14ac:dyDescent="0.2">
      <c r="A581" s="10"/>
      <c r="B581" s="10"/>
    </row>
    <row r="582" spans="1:2" ht="12.75" customHeight="1" x14ac:dyDescent="0.2">
      <c r="A582" s="10"/>
      <c r="B582" s="10"/>
    </row>
    <row r="583" spans="1:2" ht="12.75" customHeight="1" x14ac:dyDescent="0.2">
      <c r="A583" s="10"/>
      <c r="B583" s="10"/>
    </row>
    <row r="584" spans="1:2" ht="12.75" customHeight="1" x14ac:dyDescent="0.2">
      <c r="A584" s="10"/>
      <c r="B584" s="10"/>
    </row>
    <row r="585" spans="1:2" ht="12.75" customHeight="1" x14ac:dyDescent="0.2">
      <c r="A585" s="10"/>
      <c r="B585" s="10"/>
    </row>
    <row r="586" spans="1:2" ht="12.75" customHeight="1" x14ac:dyDescent="0.2">
      <c r="A586" s="10"/>
      <c r="B586" s="10"/>
    </row>
    <row r="587" spans="1:2" ht="12.75" customHeight="1" x14ac:dyDescent="0.2">
      <c r="A587" s="10"/>
      <c r="B587" s="10"/>
    </row>
    <row r="588" spans="1:2" ht="12.75" customHeight="1" x14ac:dyDescent="0.2">
      <c r="A588" s="10"/>
      <c r="B588" s="10"/>
    </row>
    <row r="589" spans="1:2" ht="12.75" customHeight="1" x14ac:dyDescent="0.2">
      <c r="A589" s="10"/>
      <c r="B589" s="10"/>
    </row>
    <row r="590" spans="1:2" ht="12.75" customHeight="1" x14ac:dyDescent="0.2">
      <c r="A590" s="10"/>
      <c r="B590" s="10"/>
    </row>
    <row r="591" spans="1:2" ht="12.75" customHeight="1" x14ac:dyDescent="0.2">
      <c r="A591" s="10"/>
      <c r="B591" s="10"/>
    </row>
    <row r="592" spans="1:2" ht="12.75" customHeight="1" x14ac:dyDescent="0.2">
      <c r="A592" s="10"/>
      <c r="B592" s="10"/>
    </row>
    <row r="593" spans="1:2" ht="12.75" customHeight="1" x14ac:dyDescent="0.2">
      <c r="A593" s="10"/>
      <c r="B593" s="10"/>
    </row>
    <row r="594" spans="1:2" ht="12.75" customHeight="1" x14ac:dyDescent="0.2">
      <c r="A594" s="10"/>
      <c r="B594" s="10"/>
    </row>
    <row r="595" spans="1:2" ht="12.75" customHeight="1" x14ac:dyDescent="0.2">
      <c r="A595" s="10"/>
      <c r="B595" s="10"/>
    </row>
    <row r="596" spans="1:2" ht="12.75" customHeight="1" x14ac:dyDescent="0.2">
      <c r="A596" s="10"/>
      <c r="B596" s="10"/>
    </row>
    <row r="597" spans="1:2" ht="12.75" customHeight="1" x14ac:dyDescent="0.2">
      <c r="A597" s="10"/>
      <c r="B597" s="10"/>
    </row>
    <row r="598" spans="1:2" ht="12.75" customHeight="1" x14ac:dyDescent="0.2">
      <c r="A598" s="10"/>
      <c r="B598" s="10"/>
    </row>
    <row r="599" spans="1:2" ht="12.75" customHeight="1" x14ac:dyDescent="0.2">
      <c r="A599" s="10"/>
      <c r="B599" s="10"/>
    </row>
    <row r="600" spans="1:2" ht="12.75" customHeight="1" x14ac:dyDescent="0.2">
      <c r="A600" s="10"/>
      <c r="B600" s="10"/>
    </row>
    <row r="601" spans="1:2" ht="12.75" customHeight="1" x14ac:dyDescent="0.2">
      <c r="A601" s="10"/>
      <c r="B601" s="10"/>
    </row>
    <row r="602" spans="1:2" ht="12.75" customHeight="1" x14ac:dyDescent="0.2">
      <c r="A602" s="10"/>
      <c r="B602" s="10"/>
    </row>
    <row r="603" spans="1:2" ht="12.75" customHeight="1" x14ac:dyDescent="0.2">
      <c r="A603" s="10"/>
      <c r="B603" s="10"/>
    </row>
    <row r="604" spans="1:2" ht="12.75" customHeight="1" x14ac:dyDescent="0.2">
      <c r="A604" s="10"/>
      <c r="B604" s="10"/>
    </row>
    <row r="605" spans="1:2" ht="12.75" customHeight="1" x14ac:dyDescent="0.2">
      <c r="A605" s="10"/>
      <c r="B605" s="10"/>
    </row>
    <row r="606" spans="1:2" ht="12.75" customHeight="1" x14ac:dyDescent="0.2">
      <c r="A606" s="10"/>
      <c r="B606" s="10"/>
    </row>
    <row r="607" spans="1:2" ht="12.75" customHeight="1" x14ac:dyDescent="0.2">
      <c r="A607" s="10"/>
      <c r="B607" s="10"/>
    </row>
    <row r="608" spans="1:2" ht="12.75" customHeight="1" x14ac:dyDescent="0.2">
      <c r="A608" s="10"/>
      <c r="B608" s="10"/>
    </row>
    <row r="609" spans="1:2" ht="12.75" customHeight="1" x14ac:dyDescent="0.2">
      <c r="A609" s="10"/>
      <c r="B609" s="10"/>
    </row>
    <row r="610" spans="1:2" ht="12.75" customHeight="1" x14ac:dyDescent="0.2">
      <c r="A610" s="10"/>
      <c r="B610" s="10"/>
    </row>
    <row r="611" spans="1:2" ht="12.75" customHeight="1" x14ac:dyDescent="0.2">
      <c r="A611" s="10"/>
      <c r="B611" s="10"/>
    </row>
    <row r="612" spans="1:2" ht="12.75" customHeight="1" x14ac:dyDescent="0.2">
      <c r="A612" s="10"/>
      <c r="B612" s="10"/>
    </row>
    <row r="613" spans="1:2" ht="12.75" customHeight="1" x14ac:dyDescent="0.2">
      <c r="A613" s="10"/>
      <c r="B613" s="10"/>
    </row>
    <row r="614" spans="1:2" ht="12.75" customHeight="1" x14ac:dyDescent="0.2">
      <c r="A614" s="10"/>
      <c r="B614" s="10"/>
    </row>
    <row r="615" spans="1:2" ht="12.75" customHeight="1" x14ac:dyDescent="0.2">
      <c r="A615" s="10"/>
      <c r="B615" s="10"/>
    </row>
    <row r="616" spans="1:2" ht="12.75" customHeight="1" x14ac:dyDescent="0.2">
      <c r="A616" s="10"/>
      <c r="B616" s="10"/>
    </row>
    <row r="617" spans="1:2" ht="12.75" customHeight="1" x14ac:dyDescent="0.2">
      <c r="A617" s="10"/>
      <c r="B617" s="10"/>
    </row>
    <row r="618" spans="1:2" ht="12.75" customHeight="1" x14ac:dyDescent="0.2">
      <c r="A618" s="10"/>
      <c r="B618" s="10"/>
    </row>
    <row r="619" spans="1:2" ht="12.75" customHeight="1" x14ac:dyDescent="0.2">
      <c r="A619" s="10"/>
      <c r="B619" s="10"/>
    </row>
    <row r="620" spans="1:2" ht="12.75" customHeight="1" x14ac:dyDescent="0.2">
      <c r="A620" s="10"/>
      <c r="B620" s="10"/>
    </row>
    <row r="621" spans="1:2" ht="12.75" customHeight="1" x14ac:dyDescent="0.2">
      <c r="A621" s="10"/>
      <c r="B621" s="10"/>
    </row>
    <row r="622" spans="1:2" ht="12.75" customHeight="1" x14ac:dyDescent="0.2">
      <c r="A622" s="10"/>
      <c r="B622" s="10"/>
    </row>
    <row r="623" spans="1:2" ht="12.75" customHeight="1" x14ac:dyDescent="0.2">
      <c r="A623" s="10"/>
      <c r="B623" s="10"/>
    </row>
    <row r="624" spans="1:2" ht="12.75" customHeight="1" x14ac:dyDescent="0.2">
      <c r="A624" s="10"/>
      <c r="B624" s="10"/>
    </row>
    <row r="625" spans="1:2" ht="12.75" customHeight="1" x14ac:dyDescent="0.2">
      <c r="A625" s="10"/>
      <c r="B625" s="10"/>
    </row>
    <row r="626" spans="1:2" ht="12.75" customHeight="1" x14ac:dyDescent="0.2">
      <c r="A626" s="10"/>
      <c r="B626" s="10"/>
    </row>
    <row r="627" spans="1:2" ht="12.75" customHeight="1" x14ac:dyDescent="0.2">
      <c r="A627" s="10"/>
      <c r="B627" s="10"/>
    </row>
    <row r="628" spans="1:2" ht="12.75" customHeight="1" x14ac:dyDescent="0.2">
      <c r="A628" s="10"/>
      <c r="B628" s="10"/>
    </row>
    <row r="629" spans="1:2" ht="12.75" customHeight="1" x14ac:dyDescent="0.2">
      <c r="A629" s="10"/>
      <c r="B629" s="10"/>
    </row>
    <row r="630" spans="1:2" ht="12.75" customHeight="1" x14ac:dyDescent="0.2">
      <c r="A630" s="10"/>
      <c r="B630" s="10"/>
    </row>
    <row r="631" spans="1:2" ht="12.75" customHeight="1" x14ac:dyDescent="0.2">
      <c r="A631" s="10"/>
      <c r="B631" s="10"/>
    </row>
    <row r="632" spans="1:2" ht="12.75" customHeight="1" x14ac:dyDescent="0.2">
      <c r="A632" s="10"/>
      <c r="B632" s="10"/>
    </row>
    <row r="633" spans="1:2" ht="12.75" customHeight="1" x14ac:dyDescent="0.2">
      <c r="A633" s="10"/>
      <c r="B633" s="10"/>
    </row>
    <row r="634" spans="1:2" ht="12.75" customHeight="1" x14ac:dyDescent="0.2">
      <c r="A634" s="10"/>
      <c r="B634" s="10"/>
    </row>
    <row r="635" spans="1:2" ht="12.75" customHeight="1" x14ac:dyDescent="0.2">
      <c r="A635" s="10"/>
      <c r="B635" s="10"/>
    </row>
    <row r="636" spans="1:2" ht="12.75" customHeight="1" x14ac:dyDescent="0.2">
      <c r="A636" s="10"/>
      <c r="B636" s="10"/>
    </row>
    <row r="637" spans="1:2" ht="12.75" customHeight="1" x14ac:dyDescent="0.2">
      <c r="A637" s="10"/>
      <c r="B637" s="10"/>
    </row>
    <row r="638" spans="1:2" ht="12.75" customHeight="1" x14ac:dyDescent="0.2">
      <c r="A638" s="10"/>
      <c r="B638" s="10"/>
    </row>
    <row r="639" spans="1:2" ht="12.75" customHeight="1" x14ac:dyDescent="0.2">
      <c r="A639" s="10"/>
      <c r="B639" s="10"/>
    </row>
    <row r="640" spans="1:2" ht="12.75" customHeight="1" x14ac:dyDescent="0.2">
      <c r="A640" s="10"/>
      <c r="B640" s="10"/>
    </row>
    <row r="641" spans="1:2" ht="12.75" customHeight="1" x14ac:dyDescent="0.2">
      <c r="A641" s="10"/>
      <c r="B641" s="10"/>
    </row>
    <row r="642" spans="1:2" ht="12.75" customHeight="1" x14ac:dyDescent="0.2">
      <c r="A642" s="10"/>
      <c r="B642" s="10"/>
    </row>
    <row r="643" spans="1:2" ht="12.75" customHeight="1" x14ac:dyDescent="0.2">
      <c r="A643" s="10"/>
      <c r="B643" s="10"/>
    </row>
    <row r="644" spans="1:2" ht="12.75" customHeight="1" x14ac:dyDescent="0.2">
      <c r="A644" s="10"/>
      <c r="B644" s="10"/>
    </row>
    <row r="645" spans="1:2" ht="12.75" customHeight="1" x14ac:dyDescent="0.2">
      <c r="A645" s="10"/>
      <c r="B645" s="10"/>
    </row>
    <row r="646" spans="1:2" ht="12.75" customHeight="1" x14ac:dyDescent="0.2">
      <c r="A646" s="10"/>
      <c r="B646" s="10"/>
    </row>
    <row r="647" spans="1:2" ht="12.75" customHeight="1" x14ac:dyDescent="0.2">
      <c r="A647" s="10"/>
      <c r="B647" s="10"/>
    </row>
    <row r="648" spans="1:2" ht="12.75" customHeight="1" x14ac:dyDescent="0.2">
      <c r="A648" s="10"/>
      <c r="B648" s="10"/>
    </row>
    <row r="649" spans="1:2" ht="12.75" customHeight="1" x14ac:dyDescent="0.2">
      <c r="A649" s="10"/>
      <c r="B649" s="10"/>
    </row>
    <row r="650" spans="1:2" ht="12.75" customHeight="1" x14ac:dyDescent="0.2">
      <c r="A650" s="10"/>
      <c r="B650" s="10"/>
    </row>
    <row r="651" spans="1:2" ht="12.75" customHeight="1" x14ac:dyDescent="0.2">
      <c r="A651" s="10"/>
      <c r="B651" s="10"/>
    </row>
    <row r="652" spans="1:2" ht="12.75" customHeight="1" x14ac:dyDescent="0.2">
      <c r="A652" s="10"/>
      <c r="B652" s="10"/>
    </row>
    <row r="653" spans="1:2" ht="12.75" customHeight="1" x14ac:dyDescent="0.2">
      <c r="A653" s="10"/>
      <c r="B653" s="10"/>
    </row>
    <row r="654" spans="1:2" ht="12.75" customHeight="1" x14ac:dyDescent="0.2">
      <c r="A654" s="10"/>
      <c r="B654" s="10"/>
    </row>
    <row r="655" spans="1:2" ht="12.75" customHeight="1" x14ac:dyDescent="0.2">
      <c r="A655" s="10"/>
      <c r="B655" s="10"/>
    </row>
    <row r="656" spans="1:2" ht="12.75" customHeight="1" x14ac:dyDescent="0.2">
      <c r="A656" s="10"/>
      <c r="B656" s="10"/>
    </row>
    <row r="657" spans="1:2" ht="12.75" customHeight="1" x14ac:dyDescent="0.2">
      <c r="A657" s="10"/>
      <c r="B657" s="10"/>
    </row>
    <row r="658" spans="1:2" ht="12.75" customHeight="1" x14ac:dyDescent="0.2">
      <c r="A658" s="10"/>
      <c r="B658" s="10"/>
    </row>
    <row r="659" spans="1:2" ht="12.75" customHeight="1" x14ac:dyDescent="0.2">
      <c r="A659" s="10"/>
      <c r="B659" s="10"/>
    </row>
    <row r="660" spans="1:2" ht="12.75" customHeight="1" x14ac:dyDescent="0.2">
      <c r="A660" s="10"/>
      <c r="B660" s="10"/>
    </row>
    <row r="661" spans="1:2" ht="12.75" customHeight="1" x14ac:dyDescent="0.2">
      <c r="A661" s="10"/>
      <c r="B661" s="10"/>
    </row>
    <row r="662" spans="1:2" ht="12.75" customHeight="1" x14ac:dyDescent="0.2">
      <c r="A662" s="10"/>
      <c r="B662" s="10"/>
    </row>
    <row r="663" spans="1:2" ht="12.75" customHeight="1" x14ac:dyDescent="0.2">
      <c r="A663" s="10"/>
      <c r="B663" s="10"/>
    </row>
    <row r="664" spans="1:2" ht="12.75" customHeight="1" x14ac:dyDescent="0.2">
      <c r="A664" s="10"/>
      <c r="B664" s="10"/>
    </row>
    <row r="665" spans="1:2" ht="12.75" customHeight="1" x14ac:dyDescent="0.2">
      <c r="A665" s="10"/>
      <c r="B665" s="10"/>
    </row>
    <row r="666" spans="1:2" ht="12.75" customHeight="1" x14ac:dyDescent="0.2">
      <c r="A666" s="10"/>
      <c r="B666" s="10"/>
    </row>
    <row r="667" spans="1:2" ht="12.75" customHeight="1" x14ac:dyDescent="0.2">
      <c r="A667" s="10"/>
      <c r="B667" s="10"/>
    </row>
    <row r="668" spans="1:2" ht="12.75" customHeight="1" x14ac:dyDescent="0.2">
      <c r="A668" s="10"/>
      <c r="B668" s="10"/>
    </row>
    <row r="669" spans="1:2" ht="12.75" customHeight="1" x14ac:dyDescent="0.2">
      <c r="A669" s="10"/>
      <c r="B669" s="10"/>
    </row>
    <row r="670" spans="1:2" ht="12.75" customHeight="1" x14ac:dyDescent="0.2">
      <c r="A670" s="10"/>
      <c r="B670" s="10"/>
    </row>
    <row r="671" spans="1:2" ht="12.75" customHeight="1" x14ac:dyDescent="0.2">
      <c r="A671" s="10"/>
      <c r="B671" s="10"/>
    </row>
    <row r="672" spans="1:2" ht="12.75" customHeight="1" x14ac:dyDescent="0.2">
      <c r="A672" s="10"/>
      <c r="B672" s="10"/>
    </row>
    <row r="673" spans="1:2" ht="12.75" customHeight="1" x14ac:dyDescent="0.2">
      <c r="A673" s="10"/>
      <c r="B673" s="10"/>
    </row>
    <row r="674" spans="1:2" ht="12.75" customHeight="1" x14ac:dyDescent="0.2">
      <c r="A674" s="10"/>
      <c r="B674" s="10"/>
    </row>
    <row r="675" spans="1:2" ht="12.75" customHeight="1" x14ac:dyDescent="0.2">
      <c r="A675" s="10"/>
      <c r="B675" s="10"/>
    </row>
    <row r="676" spans="1:2" ht="12.75" customHeight="1" x14ac:dyDescent="0.2">
      <c r="A676" s="10"/>
      <c r="B676" s="10"/>
    </row>
    <row r="677" spans="1:2" ht="12.75" customHeight="1" x14ac:dyDescent="0.2">
      <c r="A677" s="10"/>
      <c r="B677" s="10"/>
    </row>
    <row r="678" spans="1:2" ht="12.75" customHeight="1" x14ac:dyDescent="0.2">
      <c r="A678" s="10"/>
      <c r="B678" s="10"/>
    </row>
    <row r="679" spans="1:2" ht="12.75" customHeight="1" x14ac:dyDescent="0.2">
      <c r="A679" s="10"/>
      <c r="B679" s="10"/>
    </row>
    <row r="680" spans="1:2" ht="12.75" customHeight="1" x14ac:dyDescent="0.2">
      <c r="A680" s="10"/>
      <c r="B680" s="10"/>
    </row>
    <row r="681" spans="1:2" ht="12.75" customHeight="1" x14ac:dyDescent="0.2">
      <c r="A681" s="10"/>
      <c r="B681" s="10"/>
    </row>
    <row r="682" spans="1:2" ht="12.75" customHeight="1" x14ac:dyDescent="0.2">
      <c r="A682" s="10"/>
      <c r="B682" s="10"/>
    </row>
    <row r="683" spans="1:2" ht="12.75" customHeight="1" x14ac:dyDescent="0.2">
      <c r="A683" s="10"/>
      <c r="B683" s="10"/>
    </row>
    <row r="684" spans="1:2" ht="12.75" customHeight="1" x14ac:dyDescent="0.2">
      <c r="A684" s="10"/>
      <c r="B684" s="10"/>
    </row>
    <row r="685" spans="1:2" ht="12.75" customHeight="1" x14ac:dyDescent="0.2">
      <c r="A685" s="10"/>
      <c r="B685" s="10"/>
    </row>
    <row r="686" spans="1:2" ht="12.75" customHeight="1" x14ac:dyDescent="0.2">
      <c r="A686" s="10"/>
      <c r="B686" s="10"/>
    </row>
    <row r="687" spans="1:2" ht="12.75" customHeight="1" x14ac:dyDescent="0.2">
      <c r="A687" s="10"/>
      <c r="B687" s="10"/>
    </row>
    <row r="688" spans="1:2" ht="12.75" customHeight="1" x14ac:dyDescent="0.2">
      <c r="A688" s="10"/>
      <c r="B688" s="10"/>
    </row>
    <row r="689" spans="1:2" ht="12.75" customHeight="1" x14ac:dyDescent="0.2">
      <c r="A689" s="10"/>
      <c r="B689" s="10"/>
    </row>
    <row r="690" spans="1:2" ht="12.75" customHeight="1" x14ac:dyDescent="0.2">
      <c r="A690" s="10"/>
      <c r="B690" s="10"/>
    </row>
    <row r="691" spans="1:2" ht="12.75" customHeight="1" x14ac:dyDescent="0.2">
      <c r="A691" s="10"/>
      <c r="B691" s="10"/>
    </row>
    <row r="692" spans="1:2" ht="12.75" customHeight="1" x14ac:dyDescent="0.2">
      <c r="A692" s="10"/>
      <c r="B692" s="10"/>
    </row>
    <row r="693" spans="1:2" ht="12.75" customHeight="1" x14ac:dyDescent="0.2">
      <c r="A693" s="10"/>
      <c r="B693" s="10"/>
    </row>
    <row r="694" spans="1:2" ht="12.75" customHeight="1" x14ac:dyDescent="0.2">
      <c r="A694" s="10"/>
      <c r="B694" s="10"/>
    </row>
    <row r="695" spans="1:2" ht="12.75" customHeight="1" x14ac:dyDescent="0.2">
      <c r="A695" s="10"/>
      <c r="B695" s="10"/>
    </row>
    <row r="696" spans="1:2" ht="12.75" customHeight="1" x14ac:dyDescent="0.2">
      <c r="A696" s="10"/>
      <c r="B696" s="10"/>
    </row>
    <row r="697" spans="1:2" ht="12.75" customHeight="1" x14ac:dyDescent="0.2">
      <c r="A697" s="10"/>
      <c r="B697" s="10"/>
    </row>
    <row r="698" spans="1:2" ht="12.75" customHeight="1" x14ac:dyDescent="0.2">
      <c r="A698" s="10"/>
      <c r="B698" s="10"/>
    </row>
    <row r="699" spans="1:2" ht="12.75" customHeight="1" x14ac:dyDescent="0.2">
      <c r="A699" s="10"/>
      <c r="B699" s="10"/>
    </row>
    <row r="700" spans="1:2" ht="12.75" customHeight="1" x14ac:dyDescent="0.2">
      <c r="A700" s="10"/>
      <c r="B700" s="10"/>
    </row>
    <row r="701" spans="1:2" ht="12.75" customHeight="1" x14ac:dyDescent="0.2">
      <c r="A701" s="10"/>
      <c r="B701" s="10"/>
    </row>
    <row r="702" spans="1:2" ht="12.75" customHeight="1" x14ac:dyDescent="0.2">
      <c r="A702" s="10"/>
      <c r="B702" s="10"/>
    </row>
    <row r="703" spans="1:2" ht="12.75" customHeight="1" x14ac:dyDescent="0.2">
      <c r="A703" s="10"/>
      <c r="B703" s="10"/>
    </row>
    <row r="704" spans="1:2" ht="12.75" customHeight="1" x14ac:dyDescent="0.2">
      <c r="A704" s="10"/>
      <c r="B704" s="10"/>
    </row>
    <row r="705" spans="1:2" ht="12.75" customHeight="1" x14ac:dyDescent="0.2">
      <c r="A705" s="10"/>
      <c r="B705" s="10"/>
    </row>
    <row r="706" spans="1:2" ht="12.75" customHeight="1" x14ac:dyDescent="0.2">
      <c r="A706" s="10"/>
      <c r="B706" s="10"/>
    </row>
    <row r="707" spans="1:2" ht="12.75" customHeight="1" x14ac:dyDescent="0.2">
      <c r="A707" s="10"/>
      <c r="B707" s="10"/>
    </row>
    <row r="708" spans="1:2" ht="12.75" customHeight="1" x14ac:dyDescent="0.2">
      <c r="A708" s="10"/>
      <c r="B708" s="10"/>
    </row>
    <row r="709" spans="1:2" ht="12.75" customHeight="1" x14ac:dyDescent="0.2">
      <c r="A709" s="10"/>
      <c r="B709" s="10"/>
    </row>
    <row r="710" spans="1:2" ht="12.75" customHeight="1" x14ac:dyDescent="0.2">
      <c r="A710" s="10"/>
      <c r="B710" s="10"/>
    </row>
    <row r="711" spans="1:2" ht="12.75" customHeight="1" x14ac:dyDescent="0.2">
      <c r="A711" s="10"/>
      <c r="B711" s="10"/>
    </row>
    <row r="712" spans="1:2" ht="12.75" customHeight="1" x14ac:dyDescent="0.2">
      <c r="A712" s="10"/>
      <c r="B712" s="10"/>
    </row>
    <row r="713" spans="1:2" ht="12.75" customHeight="1" x14ac:dyDescent="0.2">
      <c r="A713" s="10"/>
      <c r="B713" s="10"/>
    </row>
    <row r="714" spans="1:2" ht="12.75" customHeight="1" x14ac:dyDescent="0.2">
      <c r="A714" s="10"/>
      <c r="B714" s="10"/>
    </row>
    <row r="715" spans="1:2" ht="12.75" customHeight="1" x14ac:dyDescent="0.2">
      <c r="A715" s="10"/>
      <c r="B715" s="10"/>
    </row>
    <row r="716" spans="1:2" ht="12.75" customHeight="1" x14ac:dyDescent="0.2">
      <c r="A716" s="10"/>
      <c r="B716" s="10"/>
    </row>
    <row r="717" spans="1:2" ht="12.75" customHeight="1" x14ac:dyDescent="0.2">
      <c r="A717" s="10"/>
      <c r="B717" s="10"/>
    </row>
    <row r="718" spans="1:2" ht="12.75" customHeight="1" x14ac:dyDescent="0.2">
      <c r="A718" s="10"/>
      <c r="B718" s="10"/>
    </row>
    <row r="719" spans="1:2" ht="12.75" customHeight="1" x14ac:dyDescent="0.2">
      <c r="A719" s="10"/>
      <c r="B719" s="10"/>
    </row>
    <row r="720" spans="1:2" ht="12.75" customHeight="1" x14ac:dyDescent="0.2">
      <c r="A720" s="10"/>
      <c r="B720" s="10"/>
    </row>
    <row r="721" spans="1:2" ht="12.75" customHeight="1" x14ac:dyDescent="0.2">
      <c r="A721" s="10"/>
      <c r="B721" s="10"/>
    </row>
    <row r="722" spans="1:2" ht="12.75" customHeight="1" x14ac:dyDescent="0.2">
      <c r="A722" s="10"/>
      <c r="B722" s="10"/>
    </row>
    <row r="723" spans="1:2" ht="12.75" customHeight="1" x14ac:dyDescent="0.2">
      <c r="A723" s="10"/>
      <c r="B723" s="10"/>
    </row>
    <row r="724" spans="1:2" ht="12.75" customHeight="1" x14ac:dyDescent="0.2">
      <c r="A724" s="10"/>
      <c r="B724" s="10"/>
    </row>
    <row r="725" spans="1:2" ht="12.75" customHeight="1" x14ac:dyDescent="0.2">
      <c r="A725" s="10"/>
      <c r="B725" s="10"/>
    </row>
    <row r="726" spans="1:2" ht="12.75" customHeight="1" x14ac:dyDescent="0.2">
      <c r="A726" s="10"/>
      <c r="B726" s="10"/>
    </row>
    <row r="727" spans="1:2" ht="12.75" customHeight="1" x14ac:dyDescent="0.2">
      <c r="A727" s="10"/>
      <c r="B727" s="10"/>
    </row>
    <row r="728" spans="1:2" ht="12.75" customHeight="1" x14ac:dyDescent="0.2">
      <c r="A728" s="10"/>
      <c r="B728" s="10"/>
    </row>
    <row r="729" spans="1:2" ht="12.75" customHeight="1" x14ac:dyDescent="0.2">
      <c r="A729" s="10"/>
      <c r="B729" s="10"/>
    </row>
    <row r="730" spans="1:2" ht="12.75" customHeight="1" x14ac:dyDescent="0.2">
      <c r="A730" s="10"/>
      <c r="B730" s="10"/>
    </row>
    <row r="731" spans="1:2" ht="12.75" customHeight="1" x14ac:dyDescent="0.2">
      <c r="A731" s="10"/>
      <c r="B731" s="10"/>
    </row>
    <row r="732" spans="1:2" ht="12.75" customHeight="1" x14ac:dyDescent="0.2">
      <c r="A732" s="10"/>
      <c r="B732" s="10"/>
    </row>
    <row r="733" spans="1:2" ht="12.75" customHeight="1" x14ac:dyDescent="0.2">
      <c r="A733" s="10"/>
      <c r="B733" s="10"/>
    </row>
    <row r="734" spans="1:2" ht="12.75" customHeight="1" x14ac:dyDescent="0.2">
      <c r="A734" s="10"/>
      <c r="B734" s="10"/>
    </row>
    <row r="735" spans="1:2" ht="12.75" customHeight="1" x14ac:dyDescent="0.2">
      <c r="A735" s="10"/>
      <c r="B735" s="10"/>
    </row>
    <row r="736" spans="1:2" ht="12.75" customHeight="1" x14ac:dyDescent="0.2">
      <c r="A736" s="10"/>
      <c r="B736" s="10"/>
    </row>
    <row r="737" spans="1:2" ht="12.75" customHeight="1" x14ac:dyDescent="0.2">
      <c r="A737" s="10"/>
      <c r="B737" s="10"/>
    </row>
    <row r="738" spans="1:2" ht="12.75" customHeight="1" x14ac:dyDescent="0.2">
      <c r="A738" s="10"/>
      <c r="B738" s="10"/>
    </row>
    <row r="739" spans="1:2" ht="12.75" customHeight="1" x14ac:dyDescent="0.2">
      <c r="A739" s="10"/>
      <c r="B739" s="10"/>
    </row>
    <row r="740" spans="1:2" ht="12.75" customHeight="1" x14ac:dyDescent="0.2">
      <c r="A740" s="10"/>
      <c r="B740" s="10"/>
    </row>
    <row r="741" spans="1:2" ht="12.75" customHeight="1" x14ac:dyDescent="0.2">
      <c r="A741" s="10"/>
      <c r="B741" s="10"/>
    </row>
    <row r="742" spans="1:2" ht="12.75" customHeight="1" x14ac:dyDescent="0.2">
      <c r="A742" s="10"/>
      <c r="B742" s="10"/>
    </row>
    <row r="743" spans="1:2" ht="12.75" customHeight="1" x14ac:dyDescent="0.2">
      <c r="A743" s="10"/>
      <c r="B743" s="10"/>
    </row>
    <row r="744" spans="1:2" ht="12.75" customHeight="1" x14ac:dyDescent="0.2">
      <c r="A744" s="10"/>
      <c r="B744" s="10"/>
    </row>
    <row r="745" spans="1:2" ht="12.75" customHeight="1" x14ac:dyDescent="0.2">
      <c r="A745" s="10"/>
      <c r="B745" s="10"/>
    </row>
    <row r="746" spans="1:2" ht="12.75" customHeight="1" x14ac:dyDescent="0.2">
      <c r="A746" s="10"/>
      <c r="B746" s="10"/>
    </row>
    <row r="747" spans="1:2" ht="12.75" customHeight="1" x14ac:dyDescent="0.2">
      <c r="A747" s="10"/>
      <c r="B747" s="10"/>
    </row>
    <row r="748" spans="1:2" ht="12.75" customHeight="1" x14ac:dyDescent="0.2">
      <c r="A748" s="10"/>
      <c r="B748" s="10"/>
    </row>
    <row r="749" spans="1:2" ht="12.75" customHeight="1" x14ac:dyDescent="0.2">
      <c r="A749" s="10"/>
      <c r="B749" s="10"/>
    </row>
    <row r="750" spans="1:2" ht="12.75" customHeight="1" x14ac:dyDescent="0.2">
      <c r="A750" s="10"/>
      <c r="B750" s="10"/>
    </row>
    <row r="751" spans="1:2" ht="12.75" customHeight="1" x14ac:dyDescent="0.2">
      <c r="A751" s="10"/>
      <c r="B751" s="10"/>
    </row>
    <row r="752" spans="1:2" ht="12.75" customHeight="1" x14ac:dyDescent="0.2">
      <c r="A752" s="10"/>
      <c r="B752" s="10"/>
    </row>
    <row r="753" spans="1:2" ht="12.75" customHeight="1" x14ac:dyDescent="0.2">
      <c r="A753" s="10"/>
      <c r="B753" s="10"/>
    </row>
    <row r="754" spans="1:2" ht="12.75" customHeight="1" x14ac:dyDescent="0.2">
      <c r="A754" s="10"/>
      <c r="B754" s="10"/>
    </row>
    <row r="755" spans="1:2" ht="12.75" customHeight="1" x14ac:dyDescent="0.2">
      <c r="A755" s="10"/>
      <c r="B755" s="10"/>
    </row>
    <row r="756" spans="1:2" ht="12.75" customHeight="1" x14ac:dyDescent="0.2">
      <c r="A756" s="10"/>
      <c r="B756" s="10"/>
    </row>
    <row r="757" spans="1:2" ht="12.75" customHeight="1" x14ac:dyDescent="0.2">
      <c r="A757" s="10"/>
      <c r="B757" s="10"/>
    </row>
    <row r="758" spans="1:2" ht="12.75" customHeight="1" x14ac:dyDescent="0.2">
      <c r="A758" s="10"/>
      <c r="B758" s="10"/>
    </row>
    <row r="759" spans="1:2" ht="12.75" customHeight="1" x14ac:dyDescent="0.2">
      <c r="A759" s="10"/>
      <c r="B759" s="10"/>
    </row>
    <row r="760" spans="1:2" ht="12.75" customHeight="1" x14ac:dyDescent="0.2">
      <c r="A760" s="10"/>
      <c r="B760" s="10"/>
    </row>
    <row r="761" spans="1:2" ht="12.75" customHeight="1" x14ac:dyDescent="0.2">
      <c r="A761" s="10"/>
      <c r="B761" s="10"/>
    </row>
    <row r="762" spans="1:2" ht="12.75" customHeight="1" x14ac:dyDescent="0.2">
      <c r="A762" s="10"/>
      <c r="B762" s="10"/>
    </row>
    <row r="763" spans="1:2" ht="12.75" customHeight="1" x14ac:dyDescent="0.2">
      <c r="A763" s="10"/>
      <c r="B763" s="10"/>
    </row>
    <row r="764" spans="1:2" ht="12.75" customHeight="1" x14ac:dyDescent="0.2">
      <c r="A764" s="10"/>
      <c r="B764" s="10"/>
    </row>
    <row r="765" spans="1:2" ht="12.75" customHeight="1" x14ac:dyDescent="0.2">
      <c r="A765" s="10"/>
      <c r="B765" s="10"/>
    </row>
    <row r="766" spans="1:2" ht="12.75" customHeight="1" x14ac:dyDescent="0.2">
      <c r="A766" s="10"/>
      <c r="B766" s="10"/>
    </row>
    <row r="767" spans="1:2" ht="12.75" customHeight="1" x14ac:dyDescent="0.2">
      <c r="A767" s="10"/>
      <c r="B767" s="10"/>
    </row>
    <row r="768" spans="1:2" ht="12.75" customHeight="1" x14ac:dyDescent="0.2">
      <c r="A768" s="10"/>
      <c r="B768" s="10"/>
    </row>
    <row r="769" spans="1:2" ht="12.75" customHeight="1" x14ac:dyDescent="0.2">
      <c r="A769" s="10"/>
      <c r="B769" s="10"/>
    </row>
    <row r="770" spans="1:2" ht="12.75" customHeight="1" x14ac:dyDescent="0.2">
      <c r="A770" s="10"/>
      <c r="B770" s="10"/>
    </row>
    <row r="771" spans="1:2" ht="12.75" customHeight="1" x14ac:dyDescent="0.2">
      <c r="A771" s="10"/>
      <c r="B771" s="10"/>
    </row>
    <row r="772" spans="1:2" ht="12.75" customHeight="1" x14ac:dyDescent="0.2">
      <c r="A772" s="10"/>
      <c r="B772" s="10"/>
    </row>
    <row r="773" spans="1:2" ht="12.75" customHeight="1" x14ac:dyDescent="0.2">
      <c r="A773" s="10"/>
      <c r="B773" s="10"/>
    </row>
    <row r="774" spans="1:2" ht="12.75" customHeight="1" x14ac:dyDescent="0.2">
      <c r="A774" s="10"/>
      <c r="B774" s="10"/>
    </row>
    <row r="775" spans="1:2" ht="12.75" customHeight="1" x14ac:dyDescent="0.2">
      <c r="A775" s="10"/>
      <c r="B775" s="10"/>
    </row>
    <row r="776" spans="1:2" ht="12.75" customHeight="1" x14ac:dyDescent="0.2">
      <c r="A776" s="10"/>
      <c r="B776" s="10"/>
    </row>
    <row r="777" spans="1:2" ht="12.75" customHeight="1" x14ac:dyDescent="0.2">
      <c r="A777" s="10"/>
      <c r="B777" s="10"/>
    </row>
    <row r="778" spans="1:2" ht="12.75" customHeight="1" x14ac:dyDescent="0.2">
      <c r="A778" s="10"/>
      <c r="B778" s="10"/>
    </row>
    <row r="779" spans="1:2" ht="12.75" customHeight="1" x14ac:dyDescent="0.2">
      <c r="A779" s="10"/>
      <c r="B779" s="10"/>
    </row>
    <row r="780" spans="1:2" ht="12.75" customHeight="1" x14ac:dyDescent="0.2">
      <c r="A780" s="10"/>
      <c r="B780" s="10"/>
    </row>
    <row r="781" spans="1:2" ht="12.75" customHeight="1" x14ac:dyDescent="0.2">
      <c r="A781" s="10"/>
      <c r="B781" s="10"/>
    </row>
    <row r="782" spans="1:2" ht="12.75" customHeight="1" x14ac:dyDescent="0.2">
      <c r="A782" s="10"/>
      <c r="B782" s="10"/>
    </row>
    <row r="783" spans="1:2" ht="12.75" customHeight="1" x14ac:dyDescent="0.2">
      <c r="A783" s="10"/>
      <c r="B783" s="10"/>
    </row>
    <row r="784" spans="1:2" ht="12.75" customHeight="1" x14ac:dyDescent="0.2">
      <c r="A784" s="10"/>
      <c r="B784" s="10"/>
    </row>
    <row r="785" spans="1:2" ht="12.75" customHeight="1" x14ac:dyDescent="0.2">
      <c r="A785" s="10"/>
      <c r="B785" s="10"/>
    </row>
    <row r="786" spans="1:2" ht="12.75" customHeight="1" x14ac:dyDescent="0.2">
      <c r="A786" s="10"/>
      <c r="B786" s="10"/>
    </row>
    <row r="787" spans="1:2" ht="12.75" customHeight="1" x14ac:dyDescent="0.2">
      <c r="A787" s="10"/>
      <c r="B787" s="10"/>
    </row>
    <row r="788" spans="1:2" ht="12.75" customHeight="1" x14ac:dyDescent="0.2">
      <c r="A788" s="10"/>
      <c r="B788" s="10"/>
    </row>
    <row r="789" spans="1:2" ht="12.75" customHeight="1" x14ac:dyDescent="0.2">
      <c r="A789" s="10"/>
      <c r="B789" s="10"/>
    </row>
    <row r="790" spans="1:2" ht="12.75" customHeight="1" x14ac:dyDescent="0.2">
      <c r="A790" s="10"/>
      <c r="B790" s="10"/>
    </row>
    <row r="791" spans="1:2" ht="12.75" customHeight="1" x14ac:dyDescent="0.2">
      <c r="A791" s="10"/>
      <c r="B791" s="10"/>
    </row>
    <row r="792" spans="1:2" ht="12.75" customHeight="1" x14ac:dyDescent="0.2">
      <c r="A792" s="10"/>
      <c r="B792" s="10"/>
    </row>
    <row r="793" spans="1:2" ht="12.75" customHeight="1" x14ac:dyDescent="0.2">
      <c r="A793" s="10"/>
      <c r="B793" s="10"/>
    </row>
    <row r="794" spans="1:2" ht="12.75" customHeight="1" x14ac:dyDescent="0.2">
      <c r="A794" s="10"/>
      <c r="B794" s="10"/>
    </row>
    <row r="795" spans="1:2" ht="12.75" customHeight="1" x14ac:dyDescent="0.2">
      <c r="A795" s="10"/>
      <c r="B795" s="10"/>
    </row>
    <row r="796" spans="1:2" ht="12.75" customHeight="1" x14ac:dyDescent="0.2">
      <c r="A796" s="10"/>
      <c r="B796" s="10"/>
    </row>
    <row r="797" spans="1:2" ht="12.75" customHeight="1" x14ac:dyDescent="0.2">
      <c r="A797" s="10"/>
      <c r="B797" s="10"/>
    </row>
    <row r="798" spans="1:2" ht="12.75" customHeight="1" x14ac:dyDescent="0.2">
      <c r="A798" s="10"/>
      <c r="B798" s="10"/>
    </row>
    <row r="799" spans="1:2" ht="12.75" customHeight="1" x14ac:dyDescent="0.2">
      <c r="A799" s="10"/>
      <c r="B799" s="10"/>
    </row>
    <row r="800" spans="1:2" ht="12.75" customHeight="1" x14ac:dyDescent="0.2">
      <c r="A800" s="10"/>
      <c r="B800" s="10"/>
    </row>
    <row r="801" spans="1:2" ht="12.75" customHeight="1" x14ac:dyDescent="0.2">
      <c r="A801" s="10"/>
      <c r="B801" s="10"/>
    </row>
    <row r="802" spans="1:2" ht="12.75" customHeight="1" x14ac:dyDescent="0.2">
      <c r="A802" s="10"/>
      <c r="B802" s="10"/>
    </row>
    <row r="803" spans="1:2" ht="12.75" customHeight="1" x14ac:dyDescent="0.2">
      <c r="A803" s="10"/>
      <c r="B803" s="10"/>
    </row>
    <row r="804" spans="1:2" ht="12.75" customHeight="1" x14ac:dyDescent="0.2">
      <c r="A804" s="10"/>
      <c r="B804" s="10"/>
    </row>
    <row r="805" spans="1:2" ht="12.75" customHeight="1" x14ac:dyDescent="0.2">
      <c r="A805" s="10"/>
      <c r="B805" s="10"/>
    </row>
    <row r="806" spans="1:2" ht="12.75" customHeight="1" x14ac:dyDescent="0.2">
      <c r="A806" s="10"/>
      <c r="B806" s="10"/>
    </row>
    <row r="807" spans="1:2" ht="12.75" customHeight="1" x14ac:dyDescent="0.2">
      <c r="A807" s="10"/>
      <c r="B807" s="10"/>
    </row>
    <row r="808" spans="1:2" ht="12.75" customHeight="1" x14ac:dyDescent="0.2">
      <c r="A808" s="10"/>
      <c r="B808" s="10"/>
    </row>
    <row r="809" spans="1:2" ht="12.75" customHeight="1" x14ac:dyDescent="0.2">
      <c r="A809" s="10"/>
      <c r="B809" s="10"/>
    </row>
    <row r="810" spans="1:2" ht="12.75" customHeight="1" x14ac:dyDescent="0.2">
      <c r="A810" s="10"/>
      <c r="B810" s="10"/>
    </row>
    <row r="811" spans="1:2" ht="12.75" customHeight="1" x14ac:dyDescent="0.2">
      <c r="A811" s="10"/>
      <c r="B811" s="10"/>
    </row>
    <row r="812" spans="1:2" ht="12.75" customHeight="1" x14ac:dyDescent="0.2">
      <c r="A812" s="10"/>
      <c r="B812" s="10"/>
    </row>
    <row r="813" spans="1:2" ht="12.75" customHeight="1" x14ac:dyDescent="0.2">
      <c r="A813" s="10"/>
      <c r="B813" s="10"/>
    </row>
    <row r="814" spans="1:2" ht="12.75" customHeight="1" x14ac:dyDescent="0.2">
      <c r="A814" s="10"/>
      <c r="B814" s="10"/>
    </row>
    <row r="815" spans="1:2" ht="12.75" customHeight="1" x14ac:dyDescent="0.2">
      <c r="A815" s="10"/>
      <c r="B815" s="10"/>
    </row>
    <row r="816" spans="1:2" ht="12.75" customHeight="1" x14ac:dyDescent="0.2">
      <c r="A816" s="10"/>
      <c r="B816" s="10"/>
    </row>
    <row r="817" spans="1:2" ht="12.75" customHeight="1" x14ac:dyDescent="0.2">
      <c r="A817" s="10"/>
      <c r="B817" s="10"/>
    </row>
    <row r="818" spans="1:2" ht="12.75" customHeight="1" x14ac:dyDescent="0.2">
      <c r="A818" s="10"/>
      <c r="B818" s="10"/>
    </row>
    <row r="819" spans="1:2" ht="12.75" customHeight="1" x14ac:dyDescent="0.2">
      <c r="A819" s="10"/>
      <c r="B819" s="10"/>
    </row>
    <row r="820" spans="1:2" ht="12.75" customHeight="1" x14ac:dyDescent="0.2">
      <c r="A820" s="10"/>
      <c r="B820" s="10"/>
    </row>
    <row r="821" spans="1:2" ht="12.75" customHeight="1" x14ac:dyDescent="0.2">
      <c r="A821" s="10"/>
      <c r="B821" s="10"/>
    </row>
    <row r="822" spans="1:2" ht="12.75" customHeight="1" x14ac:dyDescent="0.2">
      <c r="A822" s="10"/>
      <c r="B822" s="10"/>
    </row>
    <row r="823" spans="1:2" ht="12.75" customHeight="1" x14ac:dyDescent="0.2">
      <c r="A823" s="10"/>
      <c r="B823" s="10"/>
    </row>
    <row r="824" spans="1:2" ht="12.75" customHeight="1" x14ac:dyDescent="0.2">
      <c r="A824" s="10"/>
      <c r="B824" s="10"/>
    </row>
    <row r="825" spans="1:2" ht="12.75" customHeight="1" x14ac:dyDescent="0.2">
      <c r="A825" s="10"/>
      <c r="B825" s="10"/>
    </row>
    <row r="826" spans="1:2" ht="12.75" customHeight="1" x14ac:dyDescent="0.2">
      <c r="A826" s="10"/>
      <c r="B826" s="10"/>
    </row>
    <row r="827" spans="1:2" ht="12.75" customHeight="1" x14ac:dyDescent="0.2">
      <c r="A827" s="10"/>
      <c r="B827" s="10"/>
    </row>
    <row r="828" spans="1:2" ht="12.75" customHeight="1" x14ac:dyDescent="0.2">
      <c r="A828" s="10"/>
      <c r="B828" s="10"/>
    </row>
    <row r="829" spans="1:2" ht="12.75" customHeight="1" x14ac:dyDescent="0.2">
      <c r="A829" s="10"/>
      <c r="B829" s="10"/>
    </row>
    <row r="830" spans="1:2" ht="12.75" customHeight="1" x14ac:dyDescent="0.2">
      <c r="A830" s="10"/>
      <c r="B830" s="10"/>
    </row>
    <row r="831" spans="1:2" ht="12.75" customHeight="1" x14ac:dyDescent="0.2">
      <c r="A831" s="10"/>
      <c r="B831" s="10"/>
    </row>
    <row r="832" spans="1:2" ht="12.75" customHeight="1" x14ac:dyDescent="0.2">
      <c r="A832" s="10"/>
      <c r="B832" s="10"/>
    </row>
    <row r="833" spans="1:2" ht="12.75" customHeight="1" x14ac:dyDescent="0.2">
      <c r="A833" s="10"/>
      <c r="B833" s="10"/>
    </row>
    <row r="834" spans="1:2" ht="12.75" customHeight="1" x14ac:dyDescent="0.2">
      <c r="A834" s="10"/>
      <c r="B834" s="10"/>
    </row>
    <row r="835" spans="1:2" ht="12.75" customHeight="1" x14ac:dyDescent="0.2">
      <c r="A835" s="10"/>
      <c r="B835" s="10"/>
    </row>
    <row r="836" spans="1:2" ht="12.75" customHeight="1" x14ac:dyDescent="0.2">
      <c r="A836" s="10"/>
      <c r="B836" s="10"/>
    </row>
    <row r="837" spans="1:2" ht="12.75" customHeight="1" x14ac:dyDescent="0.2">
      <c r="A837" s="10"/>
      <c r="B837" s="10"/>
    </row>
    <row r="838" spans="1:2" ht="12.75" customHeight="1" x14ac:dyDescent="0.2">
      <c r="A838" s="10"/>
      <c r="B838" s="10"/>
    </row>
    <row r="839" spans="1:2" ht="12.75" customHeight="1" x14ac:dyDescent="0.2">
      <c r="A839" s="10"/>
      <c r="B839" s="10"/>
    </row>
    <row r="840" spans="1:2" ht="12.75" customHeight="1" x14ac:dyDescent="0.2">
      <c r="A840" s="10"/>
      <c r="B840" s="10"/>
    </row>
    <row r="841" spans="1:2" ht="12.75" customHeight="1" x14ac:dyDescent="0.2">
      <c r="A841" s="10"/>
      <c r="B841" s="10"/>
    </row>
    <row r="842" spans="1:2" ht="12.75" customHeight="1" x14ac:dyDescent="0.2">
      <c r="A842" s="10"/>
      <c r="B842" s="10"/>
    </row>
    <row r="843" spans="1:2" ht="12.75" customHeight="1" x14ac:dyDescent="0.2">
      <c r="A843" s="10"/>
      <c r="B843" s="10"/>
    </row>
    <row r="844" spans="1:2" ht="12.75" customHeight="1" x14ac:dyDescent="0.2">
      <c r="A844" s="10"/>
      <c r="B844" s="10"/>
    </row>
    <row r="845" spans="1:2" ht="12.75" customHeight="1" x14ac:dyDescent="0.2">
      <c r="A845" s="10"/>
      <c r="B845" s="10"/>
    </row>
    <row r="846" spans="1:2" ht="12.75" customHeight="1" x14ac:dyDescent="0.2">
      <c r="A846" s="10"/>
      <c r="B846" s="10"/>
    </row>
    <row r="847" spans="1:2" ht="12.75" customHeight="1" x14ac:dyDescent="0.2">
      <c r="A847" s="10"/>
      <c r="B847" s="10"/>
    </row>
    <row r="848" spans="1:2" ht="12.75" customHeight="1" x14ac:dyDescent="0.2">
      <c r="A848" s="10"/>
      <c r="B848" s="10"/>
    </row>
    <row r="849" spans="1:2" ht="12.75" customHeight="1" x14ac:dyDescent="0.2">
      <c r="A849" s="10"/>
      <c r="B849" s="10"/>
    </row>
    <row r="850" spans="1:2" ht="12.75" customHeight="1" x14ac:dyDescent="0.2">
      <c r="A850" s="10"/>
      <c r="B850" s="10"/>
    </row>
    <row r="851" spans="1:2" ht="12.75" customHeight="1" x14ac:dyDescent="0.2">
      <c r="A851" s="10"/>
      <c r="B851" s="10"/>
    </row>
    <row r="852" spans="1:2" ht="12.75" customHeight="1" x14ac:dyDescent="0.2">
      <c r="A852" s="10"/>
      <c r="B852" s="10"/>
    </row>
    <row r="853" spans="1:2" ht="12.75" customHeight="1" x14ac:dyDescent="0.2">
      <c r="A853" s="10"/>
      <c r="B853" s="10"/>
    </row>
    <row r="854" spans="1:2" ht="12.75" customHeight="1" x14ac:dyDescent="0.2">
      <c r="A854" s="10"/>
      <c r="B854" s="10"/>
    </row>
    <row r="855" spans="1:2" ht="12.75" customHeight="1" x14ac:dyDescent="0.2">
      <c r="A855" s="10"/>
      <c r="B855" s="10"/>
    </row>
    <row r="856" spans="1:2" ht="12.75" customHeight="1" x14ac:dyDescent="0.2">
      <c r="A856" s="10"/>
      <c r="B856" s="10"/>
    </row>
    <row r="857" spans="1:2" ht="12.75" customHeight="1" x14ac:dyDescent="0.2">
      <c r="A857" s="10"/>
      <c r="B857" s="10"/>
    </row>
    <row r="858" spans="1:2" ht="12.75" customHeight="1" x14ac:dyDescent="0.2">
      <c r="A858" s="10"/>
      <c r="B858" s="10"/>
    </row>
    <row r="859" spans="1:2" ht="12.75" customHeight="1" x14ac:dyDescent="0.2">
      <c r="A859" s="10"/>
      <c r="B859" s="10"/>
    </row>
    <row r="860" spans="1:2" ht="12.75" customHeight="1" x14ac:dyDescent="0.2">
      <c r="A860" s="10"/>
      <c r="B860" s="10"/>
    </row>
    <row r="861" spans="1:2" ht="12.75" customHeight="1" x14ac:dyDescent="0.2">
      <c r="A861" s="10"/>
      <c r="B861" s="10"/>
    </row>
    <row r="862" spans="1:2" ht="12.75" customHeight="1" x14ac:dyDescent="0.2">
      <c r="A862" s="10"/>
      <c r="B862" s="10"/>
    </row>
    <row r="863" spans="1:2" ht="12.75" customHeight="1" x14ac:dyDescent="0.2">
      <c r="A863" s="10"/>
      <c r="B863" s="10"/>
    </row>
    <row r="864" spans="1:2" ht="12.75" customHeight="1" x14ac:dyDescent="0.2">
      <c r="A864" s="10"/>
      <c r="B864" s="10"/>
    </row>
    <row r="865" spans="1:2" ht="12.75" customHeight="1" x14ac:dyDescent="0.2">
      <c r="A865" s="10"/>
      <c r="B865" s="10"/>
    </row>
    <row r="866" spans="1:2" ht="12.75" customHeight="1" x14ac:dyDescent="0.2">
      <c r="A866" s="10"/>
      <c r="B866" s="10"/>
    </row>
    <row r="867" spans="1:2" ht="12.75" customHeight="1" x14ac:dyDescent="0.2">
      <c r="A867" s="10"/>
      <c r="B867" s="10"/>
    </row>
    <row r="868" spans="1:2" ht="12.75" customHeight="1" x14ac:dyDescent="0.2">
      <c r="A868" s="10"/>
      <c r="B868" s="10"/>
    </row>
    <row r="869" spans="1:2" ht="12.75" customHeight="1" x14ac:dyDescent="0.2">
      <c r="A869" s="10"/>
      <c r="B869" s="10"/>
    </row>
    <row r="870" spans="1:2" ht="12.75" customHeight="1" x14ac:dyDescent="0.2">
      <c r="A870" s="10"/>
      <c r="B870" s="10"/>
    </row>
    <row r="871" spans="1:2" ht="12.75" customHeight="1" x14ac:dyDescent="0.2">
      <c r="A871" s="10"/>
      <c r="B871" s="10"/>
    </row>
    <row r="872" spans="1:2" ht="12.75" customHeight="1" x14ac:dyDescent="0.2">
      <c r="A872" s="10"/>
      <c r="B872" s="10"/>
    </row>
    <row r="873" spans="1:2" ht="12.75" customHeight="1" x14ac:dyDescent="0.2">
      <c r="A873" s="10"/>
      <c r="B873" s="10"/>
    </row>
    <row r="874" spans="1:2" ht="12.75" customHeight="1" x14ac:dyDescent="0.2">
      <c r="A874" s="10"/>
      <c r="B874" s="10"/>
    </row>
    <row r="875" spans="1:2" ht="12.75" customHeight="1" x14ac:dyDescent="0.2">
      <c r="A875" s="10"/>
      <c r="B875" s="10"/>
    </row>
    <row r="876" spans="1:2" ht="12.75" customHeight="1" x14ac:dyDescent="0.2">
      <c r="A876" s="10"/>
      <c r="B876" s="10"/>
    </row>
    <row r="877" spans="1:2" ht="12.75" customHeight="1" x14ac:dyDescent="0.2">
      <c r="A877" s="10"/>
      <c r="B877" s="10"/>
    </row>
    <row r="878" spans="1:2" ht="12.75" customHeight="1" x14ac:dyDescent="0.2">
      <c r="A878" s="10"/>
      <c r="B878" s="10"/>
    </row>
    <row r="879" spans="1:2" ht="12.75" customHeight="1" x14ac:dyDescent="0.2">
      <c r="A879" s="10"/>
      <c r="B879" s="10"/>
    </row>
    <row r="880" spans="1:2" ht="12.75" customHeight="1" x14ac:dyDescent="0.2">
      <c r="A880" s="10"/>
      <c r="B880" s="10"/>
    </row>
    <row r="881" spans="1:2" ht="12.75" customHeight="1" x14ac:dyDescent="0.2">
      <c r="A881" s="10"/>
      <c r="B881" s="10"/>
    </row>
    <row r="882" spans="1:2" ht="12.75" customHeight="1" x14ac:dyDescent="0.2">
      <c r="A882" s="10"/>
      <c r="B882" s="10"/>
    </row>
    <row r="883" spans="1:2" ht="12.75" customHeight="1" x14ac:dyDescent="0.2">
      <c r="A883" s="10"/>
      <c r="B883" s="10"/>
    </row>
    <row r="884" spans="1:2" ht="12.75" customHeight="1" x14ac:dyDescent="0.2">
      <c r="A884" s="10"/>
      <c r="B884" s="10"/>
    </row>
    <row r="885" spans="1:2" ht="12.75" customHeight="1" x14ac:dyDescent="0.2">
      <c r="A885" s="10"/>
      <c r="B885" s="10"/>
    </row>
    <row r="886" spans="1:2" ht="12.75" customHeight="1" x14ac:dyDescent="0.2">
      <c r="A886" s="10"/>
      <c r="B886" s="10"/>
    </row>
    <row r="887" spans="1:2" ht="12.75" customHeight="1" x14ac:dyDescent="0.2">
      <c r="A887" s="10"/>
      <c r="B887" s="10"/>
    </row>
    <row r="888" spans="1:2" ht="12.75" customHeight="1" x14ac:dyDescent="0.2">
      <c r="A888" s="10"/>
      <c r="B888" s="10"/>
    </row>
    <row r="889" spans="1:2" ht="12.75" customHeight="1" x14ac:dyDescent="0.2">
      <c r="A889" s="10"/>
      <c r="B889" s="10"/>
    </row>
    <row r="890" spans="1:2" ht="12.75" customHeight="1" x14ac:dyDescent="0.2">
      <c r="A890" s="10"/>
      <c r="B890" s="10"/>
    </row>
    <row r="891" spans="1:2" ht="12.75" customHeight="1" x14ac:dyDescent="0.2">
      <c r="A891" s="10"/>
      <c r="B891" s="10"/>
    </row>
    <row r="892" spans="1:2" ht="12.75" customHeight="1" x14ac:dyDescent="0.2">
      <c r="A892" s="10"/>
      <c r="B892" s="10"/>
    </row>
    <row r="893" spans="1:2" ht="12.75" customHeight="1" x14ac:dyDescent="0.2">
      <c r="A893" s="10"/>
      <c r="B893" s="10"/>
    </row>
    <row r="894" spans="1:2" ht="12.75" customHeight="1" x14ac:dyDescent="0.2">
      <c r="A894" s="10"/>
      <c r="B894" s="10"/>
    </row>
    <row r="895" spans="1:2" ht="12.75" customHeight="1" x14ac:dyDescent="0.2">
      <c r="A895" s="10"/>
      <c r="B895" s="10"/>
    </row>
    <row r="896" spans="1:2" ht="12.75" customHeight="1" x14ac:dyDescent="0.2">
      <c r="A896" s="10"/>
      <c r="B896" s="10"/>
    </row>
    <row r="897" spans="1:2" ht="12.75" customHeight="1" x14ac:dyDescent="0.2">
      <c r="A897" s="10"/>
      <c r="B897" s="10"/>
    </row>
    <row r="898" spans="1:2" ht="12.75" customHeight="1" x14ac:dyDescent="0.2">
      <c r="A898" s="10"/>
      <c r="B898" s="10"/>
    </row>
    <row r="899" spans="1:2" ht="12.75" customHeight="1" x14ac:dyDescent="0.2">
      <c r="A899" s="10"/>
      <c r="B899" s="10"/>
    </row>
    <row r="900" spans="1:2" ht="12.75" customHeight="1" x14ac:dyDescent="0.2">
      <c r="A900" s="10"/>
      <c r="B900" s="10"/>
    </row>
    <row r="901" spans="1:2" ht="12.75" customHeight="1" x14ac:dyDescent="0.2">
      <c r="A901" s="10"/>
      <c r="B901" s="10"/>
    </row>
    <row r="902" spans="1:2" ht="12.75" customHeight="1" x14ac:dyDescent="0.2">
      <c r="A902" s="10"/>
      <c r="B902" s="10"/>
    </row>
    <row r="903" spans="1:2" ht="12.75" customHeight="1" x14ac:dyDescent="0.2">
      <c r="A903" s="10"/>
      <c r="B903" s="10"/>
    </row>
    <row r="904" spans="1:2" ht="12.75" customHeight="1" x14ac:dyDescent="0.2">
      <c r="A904" s="10"/>
      <c r="B904" s="10"/>
    </row>
    <row r="905" spans="1:2" ht="12.75" customHeight="1" x14ac:dyDescent="0.2">
      <c r="A905" s="10"/>
      <c r="B905" s="10"/>
    </row>
    <row r="906" spans="1:2" ht="12.75" customHeight="1" x14ac:dyDescent="0.2">
      <c r="A906" s="10"/>
      <c r="B906" s="10"/>
    </row>
    <row r="907" spans="1:2" ht="12.75" customHeight="1" x14ac:dyDescent="0.2">
      <c r="A907" s="10"/>
      <c r="B907" s="10"/>
    </row>
    <row r="908" spans="1:2" ht="12.75" customHeight="1" x14ac:dyDescent="0.2">
      <c r="A908" s="10"/>
      <c r="B908" s="10"/>
    </row>
    <row r="909" spans="1:2" ht="12.75" customHeight="1" x14ac:dyDescent="0.2">
      <c r="A909" s="10"/>
      <c r="B909" s="10"/>
    </row>
    <row r="910" spans="1:2" ht="12.75" customHeight="1" x14ac:dyDescent="0.2">
      <c r="A910" s="10"/>
      <c r="B910" s="10"/>
    </row>
    <row r="911" spans="1:2" ht="12.75" customHeight="1" x14ac:dyDescent="0.2">
      <c r="A911" s="10"/>
      <c r="B911" s="10"/>
    </row>
    <row r="912" spans="1:2" ht="12.75" customHeight="1" x14ac:dyDescent="0.2">
      <c r="A912" s="10"/>
      <c r="B912" s="10"/>
    </row>
    <row r="913" spans="1:2" ht="12.75" customHeight="1" x14ac:dyDescent="0.2">
      <c r="A913" s="10"/>
      <c r="B913" s="10"/>
    </row>
    <row r="914" spans="1:2" ht="12.75" customHeight="1" x14ac:dyDescent="0.2">
      <c r="A914" s="10"/>
      <c r="B914" s="10"/>
    </row>
    <row r="915" spans="1:2" ht="12.75" customHeight="1" x14ac:dyDescent="0.2">
      <c r="A915" s="10"/>
      <c r="B915" s="10"/>
    </row>
    <row r="916" spans="1:2" ht="12.75" customHeight="1" x14ac:dyDescent="0.2">
      <c r="A916" s="10"/>
      <c r="B916" s="10"/>
    </row>
    <row r="917" spans="1:2" ht="12.75" customHeight="1" x14ac:dyDescent="0.2">
      <c r="A917" s="10"/>
      <c r="B917" s="10"/>
    </row>
    <row r="918" spans="1:2" ht="12.75" customHeight="1" x14ac:dyDescent="0.2">
      <c r="A918" s="10"/>
      <c r="B918" s="10"/>
    </row>
    <row r="919" spans="1:2" ht="12.75" customHeight="1" x14ac:dyDescent="0.2">
      <c r="A919" s="10"/>
      <c r="B919" s="10"/>
    </row>
    <row r="920" spans="1:2" ht="12.75" customHeight="1" x14ac:dyDescent="0.2">
      <c r="A920" s="10"/>
      <c r="B920" s="10"/>
    </row>
    <row r="921" spans="1:2" ht="12.75" customHeight="1" x14ac:dyDescent="0.2">
      <c r="A921" s="10"/>
      <c r="B921" s="10"/>
    </row>
    <row r="922" spans="1:2" ht="12.75" customHeight="1" x14ac:dyDescent="0.2">
      <c r="A922" s="10"/>
      <c r="B922" s="10"/>
    </row>
    <row r="923" spans="1:2" ht="12.75" customHeight="1" x14ac:dyDescent="0.2">
      <c r="A923" s="10"/>
      <c r="B923" s="10"/>
    </row>
    <row r="924" spans="1:2" ht="12.75" customHeight="1" x14ac:dyDescent="0.2">
      <c r="A924" s="10"/>
      <c r="B924" s="10"/>
    </row>
    <row r="925" spans="1:2" ht="12.75" customHeight="1" x14ac:dyDescent="0.2">
      <c r="A925" s="10"/>
      <c r="B925" s="10"/>
    </row>
    <row r="926" spans="1:2" ht="12.75" customHeight="1" x14ac:dyDescent="0.2">
      <c r="A926" s="10"/>
      <c r="B926" s="10"/>
    </row>
    <row r="927" spans="1:2" ht="12.75" customHeight="1" x14ac:dyDescent="0.2">
      <c r="A927" s="10"/>
      <c r="B927" s="10"/>
    </row>
    <row r="928" spans="1:2" ht="12.75" customHeight="1" x14ac:dyDescent="0.2">
      <c r="A928" s="10"/>
      <c r="B928" s="10"/>
    </row>
    <row r="929" spans="1:2" ht="12.75" customHeight="1" x14ac:dyDescent="0.2">
      <c r="A929" s="10"/>
      <c r="B929" s="10"/>
    </row>
    <row r="930" spans="1:2" ht="12.75" customHeight="1" x14ac:dyDescent="0.2">
      <c r="A930" s="10"/>
      <c r="B930" s="10"/>
    </row>
    <row r="931" spans="1:2" ht="12.75" customHeight="1" x14ac:dyDescent="0.2">
      <c r="A931" s="10"/>
      <c r="B931" s="10"/>
    </row>
    <row r="932" spans="1:2" ht="12.75" customHeight="1" x14ac:dyDescent="0.2">
      <c r="A932" s="10"/>
      <c r="B932" s="10"/>
    </row>
    <row r="933" spans="1:2" ht="12.75" customHeight="1" x14ac:dyDescent="0.2">
      <c r="A933" s="10"/>
      <c r="B933" s="10"/>
    </row>
    <row r="934" spans="1:2" ht="12.75" customHeight="1" x14ac:dyDescent="0.2">
      <c r="A934" s="10"/>
      <c r="B934" s="10"/>
    </row>
    <row r="935" spans="1:2" ht="12.75" customHeight="1" x14ac:dyDescent="0.2">
      <c r="A935" s="10"/>
      <c r="B935" s="10"/>
    </row>
    <row r="936" spans="1:2" ht="12.75" customHeight="1" x14ac:dyDescent="0.2">
      <c r="A936" s="10"/>
      <c r="B936" s="10"/>
    </row>
    <row r="937" spans="1:2" ht="12.75" customHeight="1" x14ac:dyDescent="0.2">
      <c r="A937" s="10"/>
      <c r="B937" s="10"/>
    </row>
    <row r="938" spans="1:2" ht="12.75" customHeight="1" x14ac:dyDescent="0.2">
      <c r="A938" s="10"/>
      <c r="B938" s="10"/>
    </row>
    <row r="939" spans="1:2" ht="12.75" customHeight="1" x14ac:dyDescent="0.2">
      <c r="A939" s="10"/>
      <c r="B939" s="10"/>
    </row>
    <row r="940" spans="1:2" ht="12.75" customHeight="1" x14ac:dyDescent="0.2">
      <c r="A940" s="10"/>
      <c r="B940" s="10"/>
    </row>
    <row r="941" spans="1:2" ht="12.75" customHeight="1" x14ac:dyDescent="0.2">
      <c r="A941" s="10"/>
      <c r="B941" s="10"/>
    </row>
    <row r="942" spans="1:2" ht="12.75" customHeight="1" x14ac:dyDescent="0.2">
      <c r="A942" s="10"/>
      <c r="B942" s="10"/>
    </row>
    <row r="943" spans="1:2" ht="12.75" customHeight="1" x14ac:dyDescent="0.2">
      <c r="A943" s="10"/>
      <c r="B943" s="10"/>
    </row>
    <row r="944" spans="1:2" ht="12.75" customHeight="1" x14ac:dyDescent="0.2">
      <c r="A944" s="10"/>
      <c r="B944" s="10"/>
    </row>
    <row r="945" spans="1:2" ht="12.75" customHeight="1" x14ac:dyDescent="0.2">
      <c r="A945" s="10"/>
      <c r="B945" s="10"/>
    </row>
    <row r="946" spans="1:2" ht="12.75" customHeight="1" x14ac:dyDescent="0.2">
      <c r="A946" s="10"/>
      <c r="B946" s="10"/>
    </row>
    <row r="947" spans="1:2" ht="12.75" customHeight="1" x14ac:dyDescent="0.2">
      <c r="A947" s="10"/>
      <c r="B947" s="10"/>
    </row>
    <row r="948" spans="1:2" ht="12.75" customHeight="1" x14ac:dyDescent="0.2">
      <c r="A948" s="10"/>
      <c r="B948" s="10"/>
    </row>
    <row r="949" spans="1:2" ht="12.75" customHeight="1" x14ac:dyDescent="0.2">
      <c r="A949" s="10"/>
      <c r="B949" s="10"/>
    </row>
    <row r="950" spans="1:2" ht="12.75" customHeight="1" x14ac:dyDescent="0.2">
      <c r="A950" s="10"/>
      <c r="B950" s="10"/>
    </row>
    <row r="951" spans="1:2" ht="12.75" customHeight="1" x14ac:dyDescent="0.2">
      <c r="A951" s="10"/>
      <c r="B951" s="10"/>
    </row>
    <row r="952" spans="1:2" ht="12.75" customHeight="1" x14ac:dyDescent="0.2">
      <c r="A952" s="10"/>
      <c r="B952" s="10"/>
    </row>
    <row r="953" spans="1:2" ht="12.75" customHeight="1" x14ac:dyDescent="0.2">
      <c r="A953" s="10"/>
      <c r="B953" s="10"/>
    </row>
    <row r="954" spans="1:2" ht="12.75" customHeight="1" x14ac:dyDescent="0.2">
      <c r="A954" s="10"/>
      <c r="B954" s="10"/>
    </row>
    <row r="955" spans="1:2" ht="12.75" customHeight="1" x14ac:dyDescent="0.2">
      <c r="A955" s="10"/>
      <c r="B955" s="10"/>
    </row>
    <row r="956" spans="1:2" ht="12.75" customHeight="1" x14ac:dyDescent="0.2">
      <c r="A956" s="10"/>
      <c r="B956" s="10"/>
    </row>
    <row r="957" spans="1:2" ht="12.75" customHeight="1" x14ac:dyDescent="0.2">
      <c r="A957" s="10"/>
      <c r="B957" s="10"/>
    </row>
    <row r="958" spans="1:2" ht="12.75" customHeight="1" x14ac:dyDescent="0.2">
      <c r="A958" s="10"/>
      <c r="B958" s="10"/>
    </row>
    <row r="959" spans="1:2" ht="12.75" customHeight="1" x14ac:dyDescent="0.2">
      <c r="A959" s="10"/>
      <c r="B959" s="10"/>
    </row>
    <row r="960" spans="1:2" ht="12.75" customHeight="1" x14ac:dyDescent="0.2">
      <c r="A960" s="10"/>
      <c r="B960" s="10"/>
    </row>
    <row r="961" spans="1:2" ht="12.75" customHeight="1" x14ac:dyDescent="0.2">
      <c r="A961" s="10"/>
      <c r="B961" s="10"/>
    </row>
    <row r="962" spans="1:2" ht="12.75" customHeight="1" x14ac:dyDescent="0.2">
      <c r="A962" s="10"/>
      <c r="B962" s="10"/>
    </row>
    <row r="963" spans="1:2" ht="12.75" customHeight="1" x14ac:dyDescent="0.2">
      <c r="A963" s="10"/>
      <c r="B963" s="10"/>
    </row>
    <row r="964" spans="1:2" ht="12.75" customHeight="1" x14ac:dyDescent="0.2">
      <c r="A964" s="10"/>
      <c r="B964" s="10"/>
    </row>
    <row r="965" spans="1:2" ht="12.75" customHeight="1" x14ac:dyDescent="0.2">
      <c r="A965" s="10"/>
      <c r="B965" s="10"/>
    </row>
    <row r="966" spans="1:2" ht="12.75" customHeight="1" x14ac:dyDescent="0.2">
      <c r="A966" s="10"/>
      <c r="B966" s="10"/>
    </row>
    <row r="967" spans="1:2" ht="12.75" customHeight="1" x14ac:dyDescent="0.2">
      <c r="A967" s="10"/>
      <c r="B967" s="10"/>
    </row>
    <row r="968" spans="1:2" ht="12.75" customHeight="1" x14ac:dyDescent="0.2">
      <c r="A968" s="10"/>
      <c r="B968" s="10"/>
    </row>
    <row r="969" spans="1:2" ht="12.75" customHeight="1" x14ac:dyDescent="0.2">
      <c r="A969" s="10"/>
      <c r="B969" s="10"/>
    </row>
    <row r="970" spans="1:2" ht="12.75" customHeight="1" x14ac:dyDescent="0.2">
      <c r="A970" s="10"/>
      <c r="B970" s="10"/>
    </row>
    <row r="971" spans="1:2" ht="12.75" customHeight="1" x14ac:dyDescent="0.2">
      <c r="A971" s="10"/>
      <c r="B971" s="10"/>
    </row>
    <row r="972" spans="1:2" ht="12.75" customHeight="1" x14ac:dyDescent="0.2">
      <c r="A972" s="10"/>
      <c r="B972" s="10"/>
    </row>
    <row r="973" spans="1:2" ht="12.75" customHeight="1" x14ac:dyDescent="0.2">
      <c r="A973" s="10"/>
      <c r="B973" s="10"/>
    </row>
    <row r="974" spans="1:2" ht="12.75" customHeight="1" x14ac:dyDescent="0.2">
      <c r="A974" s="10"/>
      <c r="B974" s="10"/>
    </row>
    <row r="975" spans="1:2" ht="12.75" customHeight="1" x14ac:dyDescent="0.2">
      <c r="A975" s="10"/>
      <c r="B975" s="10"/>
    </row>
    <row r="976" spans="1:2" ht="12.75" customHeight="1" x14ac:dyDescent="0.2">
      <c r="A976" s="10"/>
      <c r="B976" s="10"/>
    </row>
    <row r="977" spans="1:2" ht="12.75" customHeight="1" x14ac:dyDescent="0.2">
      <c r="A977" s="10"/>
      <c r="B977" s="10"/>
    </row>
    <row r="978" spans="1:2" ht="12.75" customHeight="1" x14ac:dyDescent="0.2">
      <c r="A978" s="10"/>
      <c r="B978" s="10"/>
    </row>
    <row r="979" spans="1:2" ht="12.75" customHeight="1" x14ac:dyDescent="0.2">
      <c r="A979" s="10"/>
      <c r="B979" s="10"/>
    </row>
    <row r="980" spans="1:2" ht="12.75" customHeight="1" x14ac:dyDescent="0.2">
      <c r="A980" s="10"/>
      <c r="B980" s="10"/>
    </row>
    <row r="981" spans="1:2" ht="12.75" customHeight="1" x14ac:dyDescent="0.2">
      <c r="A981" s="10"/>
      <c r="B981" s="10"/>
    </row>
    <row r="982" spans="1:2" ht="12.75" customHeight="1" x14ac:dyDescent="0.2">
      <c r="A982" s="10"/>
      <c r="B982" s="10"/>
    </row>
    <row r="983" spans="1:2" ht="12.75" customHeight="1" x14ac:dyDescent="0.2">
      <c r="A983" s="10"/>
      <c r="B983" s="10"/>
    </row>
    <row r="984" spans="1:2" ht="12.75" customHeight="1" x14ac:dyDescent="0.2">
      <c r="A984" s="10"/>
      <c r="B984" s="10"/>
    </row>
    <row r="985" spans="1:2" ht="12.75" customHeight="1" x14ac:dyDescent="0.2">
      <c r="A985" s="10"/>
      <c r="B985" s="10"/>
    </row>
    <row r="986" spans="1:2" ht="12.75" customHeight="1" x14ac:dyDescent="0.2">
      <c r="A986" s="10"/>
      <c r="B986" s="10"/>
    </row>
    <row r="987" spans="1:2" ht="12.75" customHeight="1" x14ac:dyDescent="0.2">
      <c r="A987" s="10"/>
      <c r="B987" s="10"/>
    </row>
    <row r="988" spans="1:2" ht="12.75" customHeight="1" x14ac:dyDescent="0.2">
      <c r="A988" s="10"/>
      <c r="B988" s="10"/>
    </row>
    <row r="989" spans="1:2" ht="12.75" customHeight="1" x14ac:dyDescent="0.2">
      <c r="A989" s="10"/>
      <c r="B989" s="10"/>
    </row>
    <row r="990" spans="1:2" ht="12.75" customHeight="1" x14ac:dyDescent="0.2">
      <c r="A990" s="10"/>
      <c r="B990" s="10"/>
    </row>
    <row r="991" spans="1:2" ht="12.75" customHeight="1" x14ac:dyDescent="0.2">
      <c r="A991" s="10"/>
      <c r="B991" s="10"/>
    </row>
    <row r="992" spans="1:2" ht="12.75" customHeight="1" x14ac:dyDescent="0.2">
      <c r="A992" s="10"/>
      <c r="B992" s="10"/>
    </row>
    <row r="993" spans="1:2" ht="12.75" customHeight="1" x14ac:dyDescent="0.2">
      <c r="A993" s="10"/>
      <c r="B993" s="10"/>
    </row>
    <row r="994" spans="1:2" ht="12.75" customHeight="1" x14ac:dyDescent="0.2">
      <c r="A994" s="10"/>
      <c r="B994" s="10"/>
    </row>
    <row r="995" spans="1:2" ht="12.75" customHeight="1" x14ac:dyDescent="0.2">
      <c r="A995" s="10"/>
      <c r="B995" s="10"/>
    </row>
    <row r="996" spans="1:2" ht="12.75" customHeight="1" x14ac:dyDescent="0.2">
      <c r="A996" s="10"/>
      <c r="B996" s="10"/>
    </row>
    <row r="997" spans="1:2" ht="12.75" customHeight="1" x14ac:dyDescent="0.2">
      <c r="A997" s="10"/>
      <c r="B997" s="10"/>
    </row>
    <row r="998" spans="1:2" ht="12.75" customHeight="1" x14ac:dyDescent="0.2">
      <c r="A998" s="10"/>
      <c r="B998" s="10"/>
    </row>
    <row r="999" spans="1:2" ht="12.75" customHeight="1" x14ac:dyDescent="0.2">
      <c r="A999" s="10"/>
      <c r="B999" s="10"/>
    </row>
    <row r="1000" spans="1:2" ht="12.75" customHeight="1" x14ac:dyDescent="0.2">
      <c r="A1000" s="10"/>
      <c r="B1000" s="1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BB52-EBF0-49D0-873A-24AF48C3E6F4}">
  <sheetPr>
    <tabColor theme="9" tint="0.59999389629810485"/>
  </sheetPr>
  <dimension ref="A2:L47"/>
  <sheetViews>
    <sheetView workbookViewId="0">
      <selection activeCell="A3" sqref="A3:A47"/>
    </sheetView>
  </sheetViews>
  <sheetFormatPr defaultRowHeight="12.75" x14ac:dyDescent="0.2"/>
  <cols>
    <col min="1" max="1" width="10.140625" bestFit="1" customWidth="1"/>
  </cols>
  <sheetData>
    <row r="2" spans="1:12" ht="13.5" thickBot="1" x14ac:dyDescent="0.25"/>
    <row r="3" spans="1:12" x14ac:dyDescent="0.2">
      <c r="A3" s="65">
        <v>44562</v>
      </c>
    </row>
    <row r="4" spans="1:12" x14ac:dyDescent="0.2">
      <c r="A4" s="66">
        <v>44563</v>
      </c>
    </row>
    <row r="5" spans="1:12" x14ac:dyDescent="0.2">
      <c r="A5" s="66">
        <v>44564</v>
      </c>
    </row>
    <row r="6" spans="1:12" x14ac:dyDescent="0.2">
      <c r="A6" s="66">
        <v>44565</v>
      </c>
    </row>
    <row r="7" spans="1:12" x14ac:dyDescent="0.2">
      <c r="A7" s="66">
        <v>44566</v>
      </c>
    </row>
    <row r="8" spans="1:12" x14ac:dyDescent="0.2">
      <c r="A8" s="66">
        <v>44567</v>
      </c>
    </row>
    <row r="9" spans="1:12" x14ac:dyDescent="0.2">
      <c r="A9" s="66">
        <v>44568</v>
      </c>
    </row>
    <row r="10" spans="1:12" x14ac:dyDescent="0.2">
      <c r="A10" s="66">
        <v>44569</v>
      </c>
      <c r="L10" s="64"/>
    </row>
    <row r="11" spans="1:12" x14ac:dyDescent="0.2">
      <c r="A11" s="66">
        <v>44570</v>
      </c>
    </row>
    <row r="12" spans="1:12" x14ac:dyDescent="0.2">
      <c r="A12" s="66">
        <v>44571</v>
      </c>
    </row>
    <row r="13" spans="1:12" x14ac:dyDescent="0.2">
      <c r="A13" s="66">
        <v>44572</v>
      </c>
    </row>
    <row r="14" spans="1:12" x14ac:dyDescent="0.2">
      <c r="A14" s="66">
        <v>44573</v>
      </c>
    </row>
    <row r="15" spans="1:12" x14ac:dyDescent="0.2">
      <c r="A15" s="66">
        <v>44574</v>
      </c>
    </row>
    <row r="16" spans="1:12" x14ac:dyDescent="0.2">
      <c r="A16" s="66">
        <v>44575</v>
      </c>
    </row>
    <row r="17" spans="1:1" x14ac:dyDescent="0.2">
      <c r="A17" s="66">
        <v>44576</v>
      </c>
    </row>
    <row r="18" spans="1:1" x14ac:dyDescent="0.2">
      <c r="A18" s="66">
        <v>44577</v>
      </c>
    </row>
    <row r="19" spans="1:1" x14ac:dyDescent="0.2">
      <c r="A19" s="66">
        <v>44578</v>
      </c>
    </row>
    <row r="20" spans="1:1" x14ac:dyDescent="0.2">
      <c r="A20" s="66">
        <v>44579</v>
      </c>
    </row>
    <row r="21" spans="1:1" x14ac:dyDescent="0.2">
      <c r="A21" s="66">
        <v>44580</v>
      </c>
    </row>
    <row r="22" spans="1:1" x14ac:dyDescent="0.2">
      <c r="A22" s="66">
        <v>44581</v>
      </c>
    </row>
    <row r="23" spans="1:1" x14ac:dyDescent="0.2">
      <c r="A23" s="66">
        <v>44582</v>
      </c>
    </row>
    <row r="24" spans="1:1" x14ac:dyDescent="0.2">
      <c r="A24" s="66">
        <v>44583</v>
      </c>
    </row>
    <row r="25" spans="1:1" x14ac:dyDescent="0.2">
      <c r="A25" s="66">
        <v>44584</v>
      </c>
    </row>
    <row r="26" spans="1:1" x14ac:dyDescent="0.2">
      <c r="A26" s="66">
        <v>44585</v>
      </c>
    </row>
    <row r="27" spans="1:1" x14ac:dyDescent="0.2">
      <c r="A27" s="66">
        <v>44586</v>
      </c>
    </row>
    <row r="28" spans="1:1" x14ac:dyDescent="0.2">
      <c r="A28" s="66">
        <v>44587</v>
      </c>
    </row>
    <row r="29" spans="1:1" x14ac:dyDescent="0.2">
      <c r="A29" s="66">
        <v>44588</v>
      </c>
    </row>
    <row r="30" spans="1:1" x14ac:dyDescent="0.2">
      <c r="A30" s="66">
        <v>44589</v>
      </c>
    </row>
    <row r="31" spans="1:1" x14ac:dyDescent="0.2">
      <c r="A31" s="66">
        <v>44590</v>
      </c>
    </row>
    <row r="32" spans="1:1" x14ac:dyDescent="0.2">
      <c r="A32" s="66">
        <v>44591</v>
      </c>
    </row>
    <row r="33" spans="1:1" x14ac:dyDescent="0.2">
      <c r="A33" s="66">
        <v>44592</v>
      </c>
    </row>
    <row r="34" spans="1:1" x14ac:dyDescent="0.2">
      <c r="A34" s="66">
        <v>44593</v>
      </c>
    </row>
    <row r="35" spans="1:1" x14ac:dyDescent="0.2">
      <c r="A35" s="66">
        <v>44594</v>
      </c>
    </row>
    <row r="36" spans="1:1" x14ac:dyDescent="0.2">
      <c r="A36" s="66">
        <v>44595</v>
      </c>
    </row>
    <row r="37" spans="1:1" x14ac:dyDescent="0.2">
      <c r="A37" s="66">
        <v>44596</v>
      </c>
    </row>
    <row r="38" spans="1:1" x14ac:dyDescent="0.2">
      <c r="A38" s="66">
        <v>44597</v>
      </c>
    </row>
    <row r="39" spans="1:1" x14ac:dyDescent="0.2">
      <c r="A39" s="66">
        <v>44598</v>
      </c>
    </row>
    <row r="40" spans="1:1" x14ac:dyDescent="0.2">
      <c r="A40" s="66">
        <v>44599</v>
      </c>
    </row>
    <row r="41" spans="1:1" x14ac:dyDescent="0.2">
      <c r="A41" s="66">
        <v>44600</v>
      </c>
    </row>
    <row r="42" spans="1:1" x14ac:dyDescent="0.2">
      <c r="A42" s="66">
        <v>44601</v>
      </c>
    </row>
    <row r="43" spans="1:1" x14ac:dyDescent="0.2">
      <c r="A43" s="66">
        <v>44602</v>
      </c>
    </row>
    <row r="44" spans="1:1" x14ac:dyDescent="0.2">
      <c r="A44" s="66">
        <v>44603</v>
      </c>
    </row>
    <row r="45" spans="1:1" x14ac:dyDescent="0.2">
      <c r="A45" s="66">
        <v>44604</v>
      </c>
    </row>
    <row r="46" spans="1:1" x14ac:dyDescent="0.2">
      <c r="A46" s="66">
        <v>44605</v>
      </c>
    </row>
    <row r="47" spans="1:1" ht="13.5" thickBot="1" x14ac:dyDescent="0.25">
      <c r="A47" s="67">
        <v>44606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EE1CC"/>
  </sheetPr>
  <dimension ref="A1:V1000"/>
  <sheetViews>
    <sheetView workbookViewId="0">
      <selection activeCell="I23" sqref="I23"/>
    </sheetView>
  </sheetViews>
  <sheetFormatPr defaultColWidth="12.5703125" defaultRowHeight="15" customHeight="1" x14ac:dyDescent="0.2"/>
  <cols>
    <col min="1" max="1" width="34.85546875" customWidth="1"/>
    <col min="2" max="2" width="17.7109375" customWidth="1"/>
    <col min="3" max="3" width="23.42578125" bestFit="1" customWidth="1"/>
    <col min="4" max="26" width="7.5703125" customWidth="1"/>
  </cols>
  <sheetData>
    <row r="1" spans="1:22" ht="28.5" customHeight="1" thickBot="1" x14ac:dyDescent="0.3">
      <c r="A1" s="45" t="s">
        <v>1</v>
      </c>
      <c r="B1" s="79" t="s">
        <v>11</v>
      </c>
      <c r="C1" s="44" t="s">
        <v>12</v>
      </c>
      <c r="F1" s="50" t="s">
        <v>81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1"/>
      <c r="U1" s="51"/>
      <c r="V1" s="51"/>
    </row>
    <row r="2" spans="1:22" ht="23.25" customHeight="1" x14ac:dyDescent="0.25">
      <c r="A2" s="46" t="s">
        <v>7</v>
      </c>
      <c r="B2" s="80">
        <f>SUMIFS(Data!H:H,Data!F:F,"сноуборд",Data!C:C,"&lt;=31.01.2022")</f>
        <v>5508620</v>
      </c>
      <c r="C2" s="48">
        <f>SUMIFS(Data!D:D,Data!F:F,"сноуборд",Data!C:C,"&gt;=01.01.2022",Data!C:C,"&lt;=31.01.2022")</f>
        <v>2901</v>
      </c>
      <c r="F2" s="50" t="s">
        <v>82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1"/>
      <c r="U2" s="51"/>
      <c r="V2" s="51"/>
    </row>
    <row r="3" spans="1:22" ht="23.25" customHeight="1" x14ac:dyDescent="0.25">
      <c r="A3" s="46" t="s">
        <v>8</v>
      </c>
      <c r="B3" s="80">
        <f>SUMIFS(Data!H:H,Data!F:F,"лыжи",Data!C:C,"&lt;=31.01.2022")</f>
        <v>2603303</v>
      </c>
      <c r="C3" s="48">
        <f>SUMIFS(Data!D:D,Data!F:F,"лыжи",Data!C:C,"&gt;=01.01.2022",Data!C:C,"&lt;=31.01.2022")</f>
        <v>2229</v>
      </c>
      <c r="F3" s="50" t="s">
        <v>83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1"/>
      <c r="U3" s="51"/>
      <c r="V3" s="51"/>
    </row>
    <row r="4" spans="1:22" ht="23.25" customHeight="1" x14ac:dyDescent="0.2">
      <c r="A4" s="46" t="s">
        <v>9</v>
      </c>
      <c r="B4" s="80">
        <f>SUMIFS(Data!H:H,Data!F:F,"коньки",Data!C:C,"&lt;=31.01.2022")</f>
        <v>3523651</v>
      </c>
      <c r="C4" s="48">
        <f>SUMIFS(Data!D:D,Data!F:F,"коньки",Data!C:C,"&gt;=01.01.2022",Data!C:C,"&lt;=31.01.2022")</f>
        <v>4306</v>
      </c>
    </row>
    <row r="5" spans="1:22" ht="23.25" customHeight="1" thickBot="1" x14ac:dyDescent="0.25">
      <c r="A5" s="47" t="s">
        <v>10</v>
      </c>
      <c r="B5" s="81">
        <f>SUMIFS(Data!H:H,Data!F:F,"ролики",Data!C:C,"&lt;=31.01.2022")</f>
        <v>2660482</v>
      </c>
      <c r="C5" s="49">
        <f>SUMIFS(Data!D:D,Data!F:F,"ролики",Data!C:C,"&gt;=01.01.2022",Data!C:C,"&lt;=31.01.2022")</f>
        <v>2573</v>
      </c>
    </row>
    <row r="6" spans="1:22" ht="23.25" customHeight="1" x14ac:dyDescent="0.2">
      <c r="A6" s="10"/>
      <c r="B6" s="10"/>
      <c r="C6" s="10"/>
    </row>
    <row r="7" spans="1:22" ht="23.25" customHeight="1" x14ac:dyDescent="0.2">
      <c r="A7" s="10"/>
      <c r="B7" s="10"/>
      <c r="C7" s="10"/>
    </row>
    <row r="8" spans="1:22" ht="23.25" customHeight="1" x14ac:dyDescent="0.2">
      <c r="A8" s="54"/>
      <c r="B8" s="55"/>
      <c r="C8" s="55"/>
      <c r="D8" s="53"/>
      <c r="E8" s="53"/>
    </row>
    <row r="9" spans="1:22" ht="23.25" customHeight="1" x14ac:dyDescent="0.2">
      <c r="A9" s="54"/>
      <c r="B9" s="55"/>
      <c r="C9" s="55"/>
      <c r="D9" s="53"/>
      <c r="E9" s="53"/>
    </row>
    <row r="10" spans="1:22" ht="12.75" customHeight="1" x14ac:dyDescent="0.2">
      <c r="A10" s="54"/>
      <c r="B10" s="55"/>
      <c r="C10" s="55"/>
      <c r="D10" s="53"/>
      <c r="E10" s="53"/>
    </row>
    <row r="11" spans="1:22" ht="12.75" customHeight="1" x14ac:dyDescent="0.2">
      <c r="A11" s="10"/>
      <c r="B11" s="10"/>
      <c r="C11" s="10"/>
      <c r="H11" s="18"/>
    </row>
    <row r="12" spans="1:22" ht="12.75" customHeight="1" x14ac:dyDescent="0.2">
      <c r="A12" s="10"/>
      <c r="B12" s="10"/>
      <c r="C12" s="10"/>
    </row>
    <row r="13" spans="1:22" ht="12.75" customHeight="1" x14ac:dyDescent="0.2">
      <c r="A13" s="10"/>
      <c r="B13" s="10"/>
      <c r="C13" s="10"/>
    </row>
    <row r="14" spans="1:22" ht="12.75" customHeight="1" x14ac:dyDescent="0.2">
      <c r="A14" s="10"/>
      <c r="B14" s="10"/>
      <c r="C14" s="10"/>
    </row>
    <row r="15" spans="1:22" ht="12.75" customHeight="1" x14ac:dyDescent="0.2">
      <c r="A15" s="10"/>
      <c r="B15" s="10"/>
      <c r="C15" s="10"/>
    </row>
    <row r="16" spans="1:22" ht="12.75" customHeight="1" x14ac:dyDescent="0.2">
      <c r="A16" s="10"/>
      <c r="B16" s="10"/>
      <c r="C16" s="10"/>
    </row>
    <row r="17" spans="1:3" ht="12.75" customHeight="1" x14ac:dyDescent="0.2">
      <c r="A17" s="10"/>
      <c r="B17" s="10"/>
      <c r="C17" s="10"/>
    </row>
    <row r="18" spans="1:3" ht="12.75" customHeight="1" x14ac:dyDescent="0.2">
      <c r="A18" s="10"/>
      <c r="B18" s="10"/>
      <c r="C18" s="10"/>
    </row>
    <row r="19" spans="1:3" ht="12.75" customHeight="1" x14ac:dyDescent="0.2">
      <c r="A19" s="10"/>
      <c r="B19" s="10"/>
      <c r="C19" s="10"/>
    </row>
    <row r="20" spans="1:3" ht="12.75" customHeight="1" x14ac:dyDescent="0.2">
      <c r="A20" s="10"/>
      <c r="B20" s="10"/>
      <c r="C20" s="10"/>
    </row>
    <row r="21" spans="1:3" ht="12.75" customHeight="1" x14ac:dyDescent="0.2">
      <c r="A21" s="10"/>
      <c r="B21" s="10"/>
      <c r="C21" s="10"/>
    </row>
    <row r="22" spans="1:3" ht="12.75" customHeight="1" x14ac:dyDescent="0.2">
      <c r="A22" s="10"/>
      <c r="B22" s="10"/>
      <c r="C22" s="10"/>
    </row>
    <row r="23" spans="1:3" ht="12.75" customHeight="1" x14ac:dyDescent="0.2">
      <c r="A23" s="10"/>
      <c r="B23" s="10"/>
      <c r="C23" s="10"/>
    </row>
    <row r="24" spans="1:3" ht="12.75" customHeight="1" x14ac:dyDescent="0.2">
      <c r="A24" s="10"/>
      <c r="B24" s="10"/>
      <c r="C24" s="10"/>
    </row>
    <row r="25" spans="1:3" ht="12.75" customHeight="1" x14ac:dyDescent="0.2">
      <c r="A25" s="10"/>
      <c r="B25" s="10"/>
      <c r="C25" s="10"/>
    </row>
    <row r="26" spans="1:3" ht="12.75" customHeight="1" x14ac:dyDescent="0.2">
      <c r="A26" s="10"/>
      <c r="B26" s="10"/>
      <c r="C26" s="10"/>
    </row>
    <row r="27" spans="1:3" ht="12.75" customHeight="1" x14ac:dyDescent="0.2">
      <c r="A27" s="10"/>
      <c r="B27" s="10"/>
      <c r="C27" s="10"/>
    </row>
    <row r="28" spans="1:3" ht="12.75" customHeight="1" x14ac:dyDescent="0.2">
      <c r="A28" s="10"/>
      <c r="B28" s="10"/>
      <c r="C28" s="10"/>
    </row>
    <row r="29" spans="1:3" ht="12.75" customHeight="1" x14ac:dyDescent="0.2">
      <c r="A29" s="10"/>
      <c r="B29" s="10"/>
      <c r="C29" s="10"/>
    </row>
    <row r="30" spans="1:3" ht="12.75" customHeight="1" x14ac:dyDescent="0.2">
      <c r="A30" s="10"/>
      <c r="B30" s="10"/>
      <c r="C30" s="10"/>
    </row>
    <row r="31" spans="1:3" ht="12.75" customHeight="1" x14ac:dyDescent="0.2">
      <c r="A31" s="10"/>
      <c r="B31" s="10"/>
      <c r="C31" s="10"/>
    </row>
    <row r="32" spans="1:3" ht="12.75" customHeight="1" x14ac:dyDescent="0.2">
      <c r="A32" s="10"/>
      <c r="B32" s="10"/>
      <c r="C32" s="10"/>
    </row>
    <row r="33" spans="1:3" ht="12.75" customHeight="1" x14ac:dyDescent="0.2">
      <c r="A33" s="10"/>
      <c r="B33" s="10"/>
      <c r="C33" s="10"/>
    </row>
    <row r="34" spans="1:3" ht="12.75" customHeight="1" x14ac:dyDescent="0.2">
      <c r="A34" s="10"/>
      <c r="B34" s="10"/>
      <c r="C34" s="10"/>
    </row>
    <row r="35" spans="1:3" ht="12.75" customHeight="1" x14ac:dyDescent="0.2">
      <c r="A35" s="10"/>
      <c r="B35" s="10"/>
      <c r="C35" s="10"/>
    </row>
    <row r="36" spans="1:3" ht="12.75" customHeight="1" x14ac:dyDescent="0.2">
      <c r="A36" s="10"/>
      <c r="B36" s="10"/>
      <c r="C36" s="10"/>
    </row>
    <row r="37" spans="1:3" ht="12.75" customHeight="1" x14ac:dyDescent="0.2">
      <c r="A37" s="10"/>
      <c r="B37" s="10"/>
      <c r="C37" s="10"/>
    </row>
    <row r="38" spans="1:3" ht="12.75" customHeight="1" x14ac:dyDescent="0.2">
      <c r="A38" s="10"/>
      <c r="B38" s="10"/>
      <c r="C38" s="10"/>
    </row>
    <row r="39" spans="1:3" ht="12.75" customHeight="1" x14ac:dyDescent="0.2">
      <c r="A39" s="10"/>
      <c r="B39" s="10"/>
      <c r="C39" s="10"/>
    </row>
    <row r="40" spans="1:3" ht="12.75" customHeight="1" x14ac:dyDescent="0.2">
      <c r="A40" s="10"/>
      <c r="B40" s="10"/>
      <c r="C40" s="10"/>
    </row>
    <row r="41" spans="1:3" ht="12.75" customHeight="1" x14ac:dyDescent="0.2">
      <c r="A41" s="10"/>
      <c r="B41" s="10"/>
      <c r="C41" s="10"/>
    </row>
    <row r="42" spans="1:3" ht="12.75" customHeight="1" x14ac:dyDescent="0.2">
      <c r="A42" s="10"/>
      <c r="B42" s="10"/>
      <c r="C42" s="10"/>
    </row>
    <row r="43" spans="1:3" ht="12.75" customHeight="1" x14ac:dyDescent="0.2">
      <c r="A43" s="10"/>
      <c r="B43" s="10"/>
      <c r="C43" s="10"/>
    </row>
    <row r="44" spans="1:3" ht="12.75" customHeight="1" x14ac:dyDescent="0.2">
      <c r="A44" s="10"/>
      <c r="B44" s="10"/>
      <c r="C44" s="10"/>
    </row>
    <row r="45" spans="1:3" ht="12.75" customHeight="1" x14ac:dyDescent="0.2">
      <c r="A45" s="10"/>
      <c r="B45" s="10"/>
      <c r="C45" s="10"/>
    </row>
    <row r="46" spans="1:3" ht="12.75" customHeight="1" x14ac:dyDescent="0.2">
      <c r="A46" s="10"/>
      <c r="B46" s="10"/>
      <c r="C46" s="10"/>
    </row>
    <row r="47" spans="1:3" ht="12.75" customHeight="1" x14ac:dyDescent="0.2">
      <c r="A47" s="10"/>
      <c r="B47" s="10"/>
      <c r="C47" s="10"/>
    </row>
    <row r="48" spans="1:3" ht="12.75" customHeight="1" x14ac:dyDescent="0.2">
      <c r="A48" s="10"/>
      <c r="B48" s="10"/>
      <c r="C48" s="10"/>
    </row>
    <row r="49" spans="1:3" ht="12.75" customHeight="1" x14ac:dyDescent="0.2">
      <c r="A49" s="10"/>
      <c r="B49" s="10"/>
      <c r="C49" s="10"/>
    </row>
    <row r="50" spans="1:3" ht="12.75" customHeight="1" x14ac:dyDescent="0.2">
      <c r="A50" s="10"/>
      <c r="B50" s="10"/>
      <c r="C50" s="10"/>
    </row>
    <row r="51" spans="1:3" ht="12.75" customHeight="1" x14ac:dyDescent="0.2">
      <c r="A51" s="10"/>
      <c r="B51" s="10"/>
      <c r="C51" s="10"/>
    </row>
    <row r="52" spans="1:3" ht="12.75" customHeight="1" x14ac:dyDescent="0.2">
      <c r="A52" s="10"/>
      <c r="B52" s="10"/>
      <c r="C52" s="10"/>
    </row>
    <row r="53" spans="1:3" ht="12.75" customHeight="1" x14ac:dyDescent="0.2">
      <c r="A53" s="10"/>
      <c r="B53" s="10"/>
      <c r="C53" s="10"/>
    </row>
    <row r="54" spans="1:3" ht="12.75" customHeight="1" x14ac:dyDescent="0.2">
      <c r="A54" s="10"/>
      <c r="B54" s="10"/>
      <c r="C54" s="10"/>
    </row>
    <row r="55" spans="1:3" ht="12.75" customHeight="1" x14ac:dyDescent="0.2">
      <c r="A55" s="10"/>
      <c r="B55" s="10"/>
      <c r="C55" s="10"/>
    </row>
    <row r="56" spans="1:3" ht="12.75" customHeight="1" x14ac:dyDescent="0.2">
      <c r="A56" s="10"/>
      <c r="B56" s="10"/>
      <c r="C56" s="10"/>
    </row>
    <row r="57" spans="1:3" ht="12.75" customHeight="1" x14ac:dyDescent="0.2">
      <c r="A57" s="10"/>
      <c r="B57" s="10"/>
      <c r="C57" s="10"/>
    </row>
    <row r="58" spans="1:3" ht="12.75" customHeight="1" x14ac:dyDescent="0.2">
      <c r="A58" s="10"/>
      <c r="B58" s="10"/>
      <c r="C58" s="10"/>
    </row>
    <row r="59" spans="1:3" ht="12.75" customHeight="1" x14ac:dyDescent="0.2">
      <c r="A59" s="10"/>
      <c r="B59" s="10"/>
      <c r="C59" s="10"/>
    </row>
    <row r="60" spans="1:3" ht="12.75" customHeight="1" x14ac:dyDescent="0.2">
      <c r="A60" s="10"/>
      <c r="B60" s="10"/>
      <c r="C60" s="10"/>
    </row>
    <row r="61" spans="1:3" ht="12.75" customHeight="1" x14ac:dyDescent="0.2">
      <c r="A61" s="10"/>
      <c r="B61" s="10"/>
      <c r="C61" s="10"/>
    </row>
    <row r="62" spans="1:3" ht="12.75" customHeight="1" x14ac:dyDescent="0.2">
      <c r="A62" s="10"/>
      <c r="B62" s="10"/>
      <c r="C62" s="10"/>
    </row>
    <row r="63" spans="1:3" ht="12.75" customHeight="1" x14ac:dyDescent="0.2">
      <c r="A63" s="10"/>
      <c r="B63" s="10"/>
      <c r="C63" s="10"/>
    </row>
    <row r="64" spans="1:3" ht="12.75" customHeight="1" x14ac:dyDescent="0.2">
      <c r="A64" s="10"/>
      <c r="B64" s="10"/>
      <c r="C64" s="10"/>
    </row>
    <row r="65" spans="1:3" ht="12.75" customHeight="1" x14ac:dyDescent="0.2">
      <c r="A65" s="10"/>
      <c r="B65" s="10"/>
      <c r="C65" s="10"/>
    </row>
    <row r="66" spans="1:3" ht="12.75" customHeight="1" x14ac:dyDescent="0.2">
      <c r="A66" s="10"/>
      <c r="B66" s="10"/>
      <c r="C66" s="10"/>
    </row>
    <row r="67" spans="1:3" ht="12.75" customHeight="1" x14ac:dyDescent="0.2">
      <c r="A67" s="10"/>
      <c r="B67" s="10"/>
      <c r="C67" s="10"/>
    </row>
    <row r="68" spans="1:3" ht="12.75" customHeight="1" x14ac:dyDescent="0.2">
      <c r="A68" s="10"/>
      <c r="B68" s="10"/>
      <c r="C68" s="10"/>
    </row>
    <row r="69" spans="1:3" ht="12.75" customHeight="1" x14ac:dyDescent="0.2">
      <c r="A69" s="10"/>
      <c r="B69" s="10"/>
      <c r="C69" s="10"/>
    </row>
    <row r="70" spans="1:3" ht="12.75" customHeight="1" x14ac:dyDescent="0.2">
      <c r="A70" s="10"/>
      <c r="B70" s="10"/>
      <c r="C70" s="10"/>
    </row>
    <row r="71" spans="1:3" ht="12.75" customHeight="1" x14ac:dyDescent="0.2">
      <c r="A71" s="10"/>
      <c r="B71" s="10"/>
      <c r="C71" s="10"/>
    </row>
    <row r="72" spans="1:3" ht="12.75" customHeight="1" x14ac:dyDescent="0.2">
      <c r="A72" s="10"/>
      <c r="B72" s="10"/>
      <c r="C72" s="10"/>
    </row>
    <row r="73" spans="1:3" ht="12.75" customHeight="1" x14ac:dyDescent="0.2">
      <c r="A73" s="10"/>
      <c r="B73" s="10"/>
      <c r="C73" s="10"/>
    </row>
    <row r="74" spans="1:3" ht="12.75" customHeight="1" x14ac:dyDescent="0.2">
      <c r="A74" s="10"/>
      <c r="B74" s="10"/>
      <c r="C74" s="10"/>
    </row>
    <row r="75" spans="1:3" ht="12.75" customHeight="1" x14ac:dyDescent="0.2">
      <c r="A75" s="10"/>
      <c r="B75" s="10"/>
      <c r="C75" s="10"/>
    </row>
    <row r="76" spans="1:3" ht="12.75" customHeight="1" x14ac:dyDescent="0.2">
      <c r="A76" s="10"/>
      <c r="B76" s="10"/>
      <c r="C76" s="10"/>
    </row>
    <row r="77" spans="1:3" ht="12.75" customHeight="1" x14ac:dyDescent="0.2">
      <c r="A77" s="10"/>
      <c r="B77" s="10"/>
      <c r="C77" s="10"/>
    </row>
    <row r="78" spans="1:3" ht="12.75" customHeight="1" x14ac:dyDescent="0.2">
      <c r="A78" s="10"/>
      <c r="B78" s="10"/>
      <c r="C78" s="10"/>
    </row>
    <row r="79" spans="1:3" ht="12.75" customHeight="1" x14ac:dyDescent="0.2">
      <c r="A79" s="10"/>
      <c r="B79" s="10"/>
      <c r="C79" s="10"/>
    </row>
    <row r="80" spans="1:3" ht="12.75" customHeight="1" x14ac:dyDescent="0.2">
      <c r="A80" s="10"/>
      <c r="B80" s="10"/>
      <c r="C80" s="10"/>
    </row>
    <row r="81" spans="1:3" ht="12.75" customHeight="1" x14ac:dyDescent="0.2">
      <c r="A81" s="10"/>
      <c r="B81" s="10"/>
      <c r="C81" s="10"/>
    </row>
    <row r="82" spans="1:3" ht="12.75" customHeight="1" x14ac:dyDescent="0.2">
      <c r="A82" s="10"/>
      <c r="B82" s="10"/>
      <c r="C82" s="10"/>
    </row>
    <row r="83" spans="1:3" ht="12.75" customHeight="1" x14ac:dyDescent="0.2">
      <c r="A83" s="10"/>
      <c r="B83" s="10"/>
      <c r="C83" s="10"/>
    </row>
    <row r="84" spans="1:3" ht="12.75" customHeight="1" x14ac:dyDescent="0.2">
      <c r="A84" s="10"/>
      <c r="B84" s="10"/>
      <c r="C84" s="10"/>
    </row>
    <row r="85" spans="1:3" ht="12.75" customHeight="1" x14ac:dyDescent="0.2">
      <c r="A85" s="10"/>
      <c r="B85" s="10"/>
      <c r="C85" s="10"/>
    </row>
    <row r="86" spans="1:3" ht="12.75" customHeight="1" x14ac:dyDescent="0.2">
      <c r="A86" s="10"/>
      <c r="B86" s="10"/>
      <c r="C86" s="10"/>
    </row>
    <row r="87" spans="1:3" ht="12.75" customHeight="1" x14ac:dyDescent="0.2">
      <c r="A87" s="10"/>
      <c r="B87" s="10"/>
      <c r="C87" s="10"/>
    </row>
    <row r="88" spans="1:3" ht="12.75" customHeight="1" x14ac:dyDescent="0.2">
      <c r="A88" s="10"/>
      <c r="B88" s="10"/>
      <c r="C88" s="10"/>
    </row>
    <row r="89" spans="1:3" ht="12.75" customHeight="1" x14ac:dyDescent="0.2">
      <c r="A89" s="10"/>
      <c r="B89" s="10"/>
      <c r="C89" s="10"/>
    </row>
    <row r="90" spans="1:3" ht="12.75" customHeight="1" x14ac:dyDescent="0.2">
      <c r="A90" s="10"/>
      <c r="B90" s="10"/>
      <c r="C90" s="10"/>
    </row>
    <row r="91" spans="1:3" ht="12.75" customHeight="1" x14ac:dyDescent="0.2">
      <c r="A91" s="10"/>
      <c r="B91" s="10"/>
      <c r="C91" s="10"/>
    </row>
    <row r="92" spans="1:3" ht="12.75" customHeight="1" x14ac:dyDescent="0.2">
      <c r="A92" s="10"/>
      <c r="B92" s="10"/>
      <c r="C92" s="10"/>
    </row>
    <row r="93" spans="1:3" ht="12.75" customHeight="1" x14ac:dyDescent="0.2">
      <c r="A93" s="10"/>
      <c r="B93" s="10"/>
      <c r="C93" s="10"/>
    </row>
    <row r="94" spans="1:3" ht="12.75" customHeight="1" x14ac:dyDescent="0.2">
      <c r="A94" s="10"/>
      <c r="B94" s="10"/>
      <c r="C94" s="10"/>
    </row>
    <row r="95" spans="1:3" ht="12.75" customHeight="1" x14ac:dyDescent="0.2">
      <c r="A95" s="10"/>
      <c r="B95" s="10"/>
      <c r="C95" s="10"/>
    </row>
    <row r="96" spans="1:3" ht="12.75" customHeight="1" x14ac:dyDescent="0.2">
      <c r="A96" s="10"/>
      <c r="B96" s="10"/>
      <c r="C96" s="10"/>
    </row>
    <row r="97" spans="1:3" ht="12.75" customHeight="1" x14ac:dyDescent="0.2">
      <c r="A97" s="10"/>
      <c r="B97" s="10"/>
      <c r="C97" s="10"/>
    </row>
    <row r="98" spans="1:3" ht="12.75" customHeight="1" x14ac:dyDescent="0.2">
      <c r="A98" s="10"/>
      <c r="B98" s="10"/>
      <c r="C98" s="10"/>
    </row>
    <row r="99" spans="1:3" ht="12.75" customHeight="1" x14ac:dyDescent="0.2">
      <c r="A99" s="10"/>
      <c r="B99" s="10"/>
      <c r="C99" s="10"/>
    </row>
    <row r="100" spans="1:3" ht="12.75" customHeight="1" x14ac:dyDescent="0.2">
      <c r="A100" s="10"/>
      <c r="B100" s="10"/>
      <c r="C100" s="10"/>
    </row>
    <row r="101" spans="1:3" ht="12.75" customHeight="1" x14ac:dyDescent="0.2">
      <c r="A101" s="10"/>
      <c r="B101" s="10"/>
      <c r="C101" s="10"/>
    </row>
    <row r="102" spans="1:3" ht="12.75" customHeight="1" x14ac:dyDescent="0.2">
      <c r="A102" s="10"/>
      <c r="B102" s="10"/>
      <c r="C102" s="10"/>
    </row>
    <row r="103" spans="1:3" ht="12.75" customHeight="1" x14ac:dyDescent="0.2">
      <c r="A103" s="10"/>
      <c r="B103" s="10"/>
      <c r="C103" s="10"/>
    </row>
    <row r="104" spans="1:3" ht="12.75" customHeight="1" x14ac:dyDescent="0.2">
      <c r="A104" s="10"/>
      <c r="B104" s="10"/>
      <c r="C104" s="10"/>
    </row>
    <row r="105" spans="1:3" ht="12.75" customHeight="1" x14ac:dyDescent="0.2">
      <c r="A105" s="10"/>
      <c r="B105" s="10"/>
      <c r="C105" s="10"/>
    </row>
    <row r="106" spans="1:3" ht="12.75" customHeight="1" x14ac:dyDescent="0.2">
      <c r="A106" s="10"/>
      <c r="B106" s="10"/>
      <c r="C106" s="10"/>
    </row>
    <row r="107" spans="1:3" ht="12.75" customHeight="1" x14ac:dyDescent="0.2">
      <c r="A107" s="10"/>
      <c r="B107" s="10"/>
      <c r="C107" s="10"/>
    </row>
    <row r="108" spans="1:3" ht="12.75" customHeight="1" x14ac:dyDescent="0.2">
      <c r="A108" s="10"/>
      <c r="B108" s="10"/>
      <c r="C108" s="10"/>
    </row>
    <row r="109" spans="1:3" ht="12.75" customHeight="1" x14ac:dyDescent="0.2">
      <c r="A109" s="10"/>
      <c r="B109" s="10"/>
      <c r="C109" s="10"/>
    </row>
    <row r="110" spans="1:3" ht="12.75" customHeight="1" x14ac:dyDescent="0.2">
      <c r="A110" s="10"/>
      <c r="B110" s="10"/>
      <c r="C110" s="10"/>
    </row>
    <row r="111" spans="1:3" ht="12.75" customHeight="1" x14ac:dyDescent="0.2">
      <c r="A111" s="10"/>
      <c r="B111" s="10"/>
      <c r="C111" s="10"/>
    </row>
    <row r="112" spans="1:3" ht="12.75" customHeight="1" x14ac:dyDescent="0.2">
      <c r="A112" s="10"/>
      <c r="B112" s="10"/>
      <c r="C112" s="10"/>
    </row>
    <row r="113" spans="1:3" ht="12.75" customHeight="1" x14ac:dyDescent="0.2">
      <c r="A113" s="10"/>
      <c r="B113" s="10"/>
      <c r="C113" s="10"/>
    </row>
    <row r="114" spans="1:3" ht="12.75" customHeight="1" x14ac:dyDescent="0.2">
      <c r="A114" s="10"/>
      <c r="B114" s="10"/>
      <c r="C114" s="10"/>
    </row>
    <row r="115" spans="1:3" ht="12.75" customHeight="1" x14ac:dyDescent="0.2">
      <c r="A115" s="10"/>
      <c r="B115" s="10"/>
      <c r="C115" s="10"/>
    </row>
    <row r="116" spans="1:3" ht="12.75" customHeight="1" x14ac:dyDescent="0.2">
      <c r="A116" s="10"/>
      <c r="B116" s="10"/>
      <c r="C116" s="10"/>
    </row>
    <row r="117" spans="1:3" ht="12.75" customHeight="1" x14ac:dyDescent="0.2">
      <c r="A117" s="10"/>
      <c r="B117" s="10"/>
      <c r="C117" s="10"/>
    </row>
    <row r="118" spans="1:3" ht="12.75" customHeight="1" x14ac:dyDescent="0.2">
      <c r="A118" s="10"/>
      <c r="B118" s="10"/>
      <c r="C118" s="10"/>
    </row>
    <row r="119" spans="1:3" ht="12.75" customHeight="1" x14ac:dyDescent="0.2">
      <c r="A119" s="10"/>
      <c r="B119" s="10"/>
      <c r="C119" s="10"/>
    </row>
    <row r="120" spans="1:3" ht="12.75" customHeight="1" x14ac:dyDescent="0.2">
      <c r="A120" s="10"/>
      <c r="B120" s="10"/>
      <c r="C120" s="10"/>
    </row>
    <row r="121" spans="1:3" ht="12.75" customHeight="1" x14ac:dyDescent="0.2">
      <c r="A121" s="10"/>
      <c r="B121" s="10"/>
      <c r="C121" s="10"/>
    </row>
    <row r="122" spans="1:3" ht="12.75" customHeight="1" x14ac:dyDescent="0.2">
      <c r="A122" s="10"/>
      <c r="B122" s="10"/>
      <c r="C122" s="10"/>
    </row>
    <row r="123" spans="1:3" ht="12.75" customHeight="1" x14ac:dyDescent="0.2">
      <c r="A123" s="10"/>
      <c r="B123" s="10"/>
      <c r="C123" s="10"/>
    </row>
    <row r="124" spans="1:3" ht="12.75" customHeight="1" x14ac:dyDescent="0.2">
      <c r="A124" s="10"/>
      <c r="B124" s="10"/>
      <c r="C124" s="10"/>
    </row>
    <row r="125" spans="1:3" ht="12.75" customHeight="1" x14ac:dyDescent="0.2">
      <c r="A125" s="10"/>
      <c r="B125" s="10"/>
      <c r="C125" s="10"/>
    </row>
    <row r="126" spans="1:3" ht="12.75" customHeight="1" x14ac:dyDescent="0.2">
      <c r="A126" s="10"/>
      <c r="B126" s="10"/>
      <c r="C126" s="10"/>
    </row>
    <row r="127" spans="1:3" ht="12.75" customHeight="1" x14ac:dyDescent="0.2">
      <c r="A127" s="10"/>
      <c r="B127" s="10"/>
      <c r="C127" s="10"/>
    </row>
    <row r="128" spans="1:3" ht="12.75" customHeight="1" x14ac:dyDescent="0.2">
      <c r="A128" s="10"/>
      <c r="B128" s="10"/>
      <c r="C128" s="10"/>
    </row>
    <row r="129" spans="1:3" ht="12.75" customHeight="1" x14ac:dyDescent="0.2">
      <c r="A129" s="10"/>
      <c r="B129" s="10"/>
      <c r="C129" s="10"/>
    </row>
    <row r="130" spans="1:3" ht="12.75" customHeight="1" x14ac:dyDescent="0.2">
      <c r="A130" s="10"/>
      <c r="B130" s="10"/>
      <c r="C130" s="10"/>
    </row>
    <row r="131" spans="1:3" ht="12.75" customHeight="1" x14ac:dyDescent="0.2">
      <c r="A131" s="10"/>
      <c r="B131" s="10"/>
      <c r="C131" s="10"/>
    </row>
    <row r="132" spans="1:3" ht="12.75" customHeight="1" x14ac:dyDescent="0.2">
      <c r="A132" s="10"/>
      <c r="B132" s="10"/>
      <c r="C132" s="10"/>
    </row>
    <row r="133" spans="1:3" ht="12.75" customHeight="1" x14ac:dyDescent="0.2">
      <c r="A133" s="10"/>
      <c r="B133" s="10"/>
      <c r="C133" s="10"/>
    </row>
    <row r="134" spans="1:3" ht="12.75" customHeight="1" x14ac:dyDescent="0.2">
      <c r="A134" s="10"/>
      <c r="B134" s="10"/>
      <c r="C134" s="10"/>
    </row>
    <row r="135" spans="1:3" ht="12.75" customHeight="1" x14ac:dyDescent="0.2">
      <c r="A135" s="10"/>
      <c r="B135" s="10"/>
      <c r="C135" s="10"/>
    </row>
    <row r="136" spans="1:3" ht="12.75" customHeight="1" x14ac:dyDescent="0.2">
      <c r="A136" s="10"/>
      <c r="B136" s="10"/>
      <c r="C136" s="10"/>
    </row>
    <row r="137" spans="1:3" ht="12.75" customHeight="1" x14ac:dyDescent="0.2">
      <c r="A137" s="10"/>
      <c r="B137" s="10"/>
      <c r="C137" s="10"/>
    </row>
    <row r="138" spans="1:3" ht="12.75" customHeight="1" x14ac:dyDescent="0.2">
      <c r="A138" s="10"/>
      <c r="B138" s="10"/>
      <c r="C138" s="10"/>
    </row>
    <row r="139" spans="1:3" ht="12.75" customHeight="1" x14ac:dyDescent="0.2">
      <c r="A139" s="10"/>
      <c r="B139" s="10"/>
      <c r="C139" s="10"/>
    </row>
    <row r="140" spans="1:3" ht="12.75" customHeight="1" x14ac:dyDescent="0.2">
      <c r="A140" s="10"/>
      <c r="B140" s="10"/>
      <c r="C140" s="10"/>
    </row>
    <row r="141" spans="1:3" ht="12.75" customHeight="1" x14ac:dyDescent="0.2">
      <c r="A141" s="10"/>
      <c r="B141" s="10"/>
      <c r="C141" s="10"/>
    </row>
    <row r="142" spans="1:3" ht="12.75" customHeight="1" x14ac:dyDescent="0.2">
      <c r="A142" s="10"/>
      <c r="B142" s="10"/>
      <c r="C142" s="10"/>
    </row>
    <row r="143" spans="1:3" ht="12.75" customHeight="1" x14ac:dyDescent="0.2">
      <c r="A143" s="10"/>
      <c r="B143" s="10"/>
      <c r="C143" s="10"/>
    </row>
    <row r="144" spans="1:3" ht="12.75" customHeight="1" x14ac:dyDescent="0.2">
      <c r="A144" s="10"/>
      <c r="B144" s="10"/>
      <c r="C144" s="10"/>
    </row>
    <row r="145" spans="1:3" ht="12.75" customHeight="1" x14ac:dyDescent="0.2">
      <c r="A145" s="10"/>
      <c r="B145" s="10"/>
      <c r="C145" s="10"/>
    </row>
    <row r="146" spans="1:3" ht="12.75" customHeight="1" x14ac:dyDescent="0.2">
      <c r="A146" s="10"/>
      <c r="B146" s="10"/>
      <c r="C146" s="10"/>
    </row>
    <row r="147" spans="1:3" ht="12.75" customHeight="1" x14ac:dyDescent="0.2">
      <c r="A147" s="10"/>
      <c r="B147" s="10"/>
      <c r="C147" s="10"/>
    </row>
    <row r="148" spans="1:3" ht="12.75" customHeight="1" x14ac:dyDescent="0.2">
      <c r="A148" s="10"/>
      <c r="B148" s="10"/>
      <c r="C148" s="10"/>
    </row>
    <row r="149" spans="1:3" ht="12.75" customHeight="1" x14ac:dyDescent="0.2">
      <c r="A149" s="10"/>
      <c r="B149" s="10"/>
      <c r="C149" s="10"/>
    </row>
    <row r="150" spans="1:3" ht="12.75" customHeight="1" x14ac:dyDescent="0.2">
      <c r="A150" s="10"/>
      <c r="B150" s="10"/>
      <c r="C150" s="10"/>
    </row>
    <row r="151" spans="1:3" ht="12.75" customHeight="1" x14ac:dyDescent="0.2">
      <c r="A151" s="10"/>
      <c r="B151" s="10"/>
      <c r="C151" s="10"/>
    </row>
    <row r="152" spans="1:3" ht="12.75" customHeight="1" x14ac:dyDescent="0.2">
      <c r="A152" s="10"/>
      <c r="B152" s="10"/>
      <c r="C152" s="10"/>
    </row>
    <row r="153" spans="1:3" ht="12.75" customHeight="1" x14ac:dyDescent="0.2">
      <c r="A153" s="10"/>
      <c r="B153" s="10"/>
      <c r="C153" s="10"/>
    </row>
    <row r="154" spans="1:3" ht="12.75" customHeight="1" x14ac:dyDescent="0.2">
      <c r="A154" s="10"/>
      <c r="B154" s="10"/>
      <c r="C154" s="10"/>
    </row>
    <row r="155" spans="1:3" ht="12.75" customHeight="1" x14ac:dyDescent="0.2">
      <c r="A155" s="10"/>
      <c r="B155" s="10"/>
      <c r="C155" s="10"/>
    </row>
    <row r="156" spans="1:3" ht="12.75" customHeight="1" x14ac:dyDescent="0.2">
      <c r="A156" s="10"/>
      <c r="B156" s="10"/>
      <c r="C156" s="10"/>
    </row>
    <row r="157" spans="1:3" ht="12.75" customHeight="1" x14ac:dyDescent="0.2">
      <c r="A157" s="10"/>
      <c r="B157" s="10"/>
      <c r="C157" s="10"/>
    </row>
    <row r="158" spans="1:3" ht="12.75" customHeight="1" x14ac:dyDescent="0.2">
      <c r="A158" s="10"/>
      <c r="B158" s="10"/>
      <c r="C158" s="10"/>
    </row>
    <row r="159" spans="1:3" ht="12.75" customHeight="1" x14ac:dyDescent="0.2">
      <c r="A159" s="10"/>
      <c r="B159" s="10"/>
      <c r="C159" s="10"/>
    </row>
    <row r="160" spans="1:3" ht="12.75" customHeight="1" x14ac:dyDescent="0.2">
      <c r="A160" s="10"/>
      <c r="B160" s="10"/>
      <c r="C160" s="10"/>
    </row>
    <row r="161" spans="1:3" ht="12.75" customHeight="1" x14ac:dyDescent="0.2">
      <c r="A161" s="10"/>
      <c r="B161" s="10"/>
      <c r="C161" s="10"/>
    </row>
    <row r="162" spans="1:3" ht="12.75" customHeight="1" x14ac:dyDescent="0.2">
      <c r="A162" s="10"/>
      <c r="B162" s="10"/>
      <c r="C162" s="10"/>
    </row>
    <row r="163" spans="1:3" ht="12.75" customHeight="1" x14ac:dyDescent="0.2">
      <c r="A163" s="10"/>
      <c r="B163" s="10"/>
      <c r="C163" s="10"/>
    </row>
    <row r="164" spans="1:3" ht="12.75" customHeight="1" x14ac:dyDescent="0.2">
      <c r="A164" s="10"/>
      <c r="B164" s="10"/>
      <c r="C164" s="10"/>
    </row>
    <row r="165" spans="1:3" ht="12.75" customHeight="1" x14ac:dyDescent="0.2">
      <c r="A165" s="10"/>
      <c r="B165" s="10"/>
      <c r="C165" s="10"/>
    </row>
    <row r="166" spans="1:3" ht="12.75" customHeight="1" x14ac:dyDescent="0.2">
      <c r="A166" s="10"/>
      <c r="B166" s="10"/>
      <c r="C166" s="10"/>
    </row>
    <row r="167" spans="1:3" ht="12.75" customHeight="1" x14ac:dyDescent="0.2">
      <c r="A167" s="10"/>
      <c r="B167" s="10"/>
      <c r="C167" s="10"/>
    </row>
    <row r="168" spans="1:3" ht="12.75" customHeight="1" x14ac:dyDescent="0.2">
      <c r="A168" s="10"/>
      <c r="B168" s="10"/>
      <c r="C168" s="10"/>
    </row>
    <row r="169" spans="1:3" ht="12.75" customHeight="1" x14ac:dyDescent="0.2">
      <c r="A169" s="10"/>
      <c r="B169" s="10"/>
      <c r="C169" s="10"/>
    </row>
    <row r="170" spans="1:3" ht="12.75" customHeight="1" x14ac:dyDescent="0.2">
      <c r="A170" s="10"/>
      <c r="B170" s="10"/>
      <c r="C170" s="10"/>
    </row>
    <row r="171" spans="1:3" ht="12.75" customHeight="1" x14ac:dyDescent="0.2">
      <c r="A171" s="10"/>
      <c r="B171" s="10"/>
      <c r="C171" s="10"/>
    </row>
    <row r="172" spans="1:3" ht="12.75" customHeight="1" x14ac:dyDescent="0.2">
      <c r="A172" s="10"/>
      <c r="B172" s="10"/>
      <c r="C172" s="10"/>
    </row>
    <row r="173" spans="1:3" ht="12.75" customHeight="1" x14ac:dyDescent="0.2">
      <c r="A173" s="10"/>
      <c r="B173" s="10"/>
      <c r="C173" s="10"/>
    </row>
    <row r="174" spans="1:3" ht="12.75" customHeight="1" x14ac:dyDescent="0.2">
      <c r="A174" s="10"/>
      <c r="B174" s="10"/>
      <c r="C174" s="10"/>
    </row>
    <row r="175" spans="1:3" ht="12.75" customHeight="1" x14ac:dyDescent="0.2">
      <c r="A175" s="10"/>
      <c r="B175" s="10"/>
      <c r="C175" s="10"/>
    </row>
    <row r="176" spans="1:3" ht="12.75" customHeight="1" x14ac:dyDescent="0.2">
      <c r="A176" s="10"/>
      <c r="B176" s="10"/>
      <c r="C176" s="10"/>
    </row>
    <row r="177" spans="1:3" ht="12.75" customHeight="1" x14ac:dyDescent="0.2">
      <c r="A177" s="10"/>
      <c r="B177" s="10"/>
      <c r="C177" s="10"/>
    </row>
    <row r="178" spans="1:3" ht="12.75" customHeight="1" x14ac:dyDescent="0.2">
      <c r="A178" s="10"/>
      <c r="B178" s="10"/>
      <c r="C178" s="10"/>
    </row>
    <row r="179" spans="1:3" ht="12.75" customHeight="1" x14ac:dyDescent="0.2">
      <c r="A179" s="10"/>
      <c r="B179" s="10"/>
      <c r="C179" s="10"/>
    </row>
    <row r="180" spans="1:3" ht="12.75" customHeight="1" x14ac:dyDescent="0.2">
      <c r="A180" s="10"/>
      <c r="B180" s="10"/>
      <c r="C180" s="10"/>
    </row>
    <row r="181" spans="1:3" ht="12.75" customHeight="1" x14ac:dyDescent="0.2">
      <c r="A181" s="10"/>
      <c r="B181" s="10"/>
      <c r="C181" s="10"/>
    </row>
    <row r="182" spans="1:3" ht="12.75" customHeight="1" x14ac:dyDescent="0.2">
      <c r="A182" s="10"/>
      <c r="B182" s="10"/>
      <c r="C182" s="10"/>
    </row>
    <row r="183" spans="1:3" ht="12.75" customHeight="1" x14ac:dyDescent="0.2">
      <c r="A183" s="10"/>
      <c r="B183" s="10"/>
      <c r="C183" s="10"/>
    </row>
    <row r="184" spans="1:3" ht="12.75" customHeight="1" x14ac:dyDescent="0.2">
      <c r="A184" s="10"/>
      <c r="B184" s="10"/>
      <c r="C184" s="10"/>
    </row>
    <row r="185" spans="1:3" ht="12.75" customHeight="1" x14ac:dyDescent="0.2">
      <c r="A185" s="10"/>
      <c r="B185" s="10"/>
      <c r="C185" s="10"/>
    </row>
    <row r="186" spans="1:3" ht="12.75" customHeight="1" x14ac:dyDescent="0.2">
      <c r="A186" s="10"/>
      <c r="B186" s="10"/>
      <c r="C186" s="10"/>
    </row>
    <row r="187" spans="1:3" ht="12.75" customHeight="1" x14ac:dyDescent="0.2">
      <c r="A187" s="10"/>
      <c r="B187" s="10"/>
      <c r="C187" s="10"/>
    </row>
    <row r="188" spans="1:3" ht="12.75" customHeight="1" x14ac:dyDescent="0.2">
      <c r="A188" s="10"/>
      <c r="B188" s="10"/>
      <c r="C188" s="10"/>
    </row>
    <row r="189" spans="1:3" ht="12.75" customHeight="1" x14ac:dyDescent="0.2">
      <c r="A189" s="10"/>
      <c r="B189" s="10"/>
      <c r="C189" s="10"/>
    </row>
    <row r="190" spans="1:3" ht="12.75" customHeight="1" x14ac:dyDescent="0.2">
      <c r="A190" s="10"/>
      <c r="B190" s="10"/>
      <c r="C190" s="10"/>
    </row>
    <row r="191" spans="1:3" ht="12.75" customHeight="1" x14ac:dyDescent="0.2">
      <c r="A191" s="10"/>
      <c r="B191" s="10"/>
      <c r="C191" s="10"/>
    </row>
    <row r="192" spans="1:3" ht="12.75" customHeight="1" x14ac:dyDescent="0.2">
      <c r="A192" s="10"/>
      <c r="B192" s="10"/>
      <c r="C192" s="10"/>
    </row>
    <row r="193" spans="1:3" ht="12.75" customHeight="1" x14ac:dyDescent="0.2">
      <c r="A193" s="10"/>
      <c r="B193" s="10"/>
      <c r="C193" s="10"/>
    </row>
    <row r="194" spans="1:3" ht="12.75" customHeight="1" x14ac:dyDescent="0.2">
      <c r="A194" s="10"/>
      <c r="B194" s="10"/>
      <c r="C194" s="10"/>
    </row>
    <row r="195" spans="1:3" ht="12.75" customHeight="1" x14ac:dyDescent="0.2">
      <c r="A195" s="10"/>
      <c r="B195" s="10"/>
      <c r="C195" s="10"/>
    </row>
    <row r="196" spans="1:3" ht="12.75" customHeight="1" x14ac:dyDescent="0.2">
      <c r="A196" s="10"/>
      <c r="B196" s="10"/>
      <c r="C196" s="10"/>
    </row>
    <row r="197" spans="1:3" ht="12.75" customHeight="1" x14ac:dyDescent="0.2">
      <c r="A197" s="10"/>
      <c r="B197" s="10"/>
      <c r="C197" s="10"/>
    </row>
    <row r="198" spans="1:3" ht="12.75" customHeight="1" x14ac:dyDescent="0.2">
      <c r="A198" s="10"/>
      <c r="B198" s="10"/>
      <c r="C198" s="10"/>
    </row>
    <row r="199" spans="1:3" ht="12.75" customHeight="1" x14ac:dyDescent="0.2">
      <c r="A199" s="10"/>
      <c r="B199" s="10"/>
      <c r="C199" s="10"/>
    </row>
    <row r="200" spans="1:3" ht="12.75" customHeight="1" x14ac:dyDescent="0.2">
      <c r="A200" s="10"/>
      <c r="B200" s="10"/>
      <c r="C200" s="10"/>
    </row>
    <row r="201" spans="1:3" ht="12.75" customHeight="1" x14ac:dyDescent="0.2">
      <c r="A201" s="10"/>
      <c r="B201" s="10"/>
      <c r="C201" s="10"/>
    </row>
    <row r="202" spans="1:3" ht="12.75" customHeight="1" x14ac:dyDescent="0.2">
      <c r="A202" s="10"/>
      <c r="B202" s="10"/>
      <c r="C202" s="10"/>
    </row>
    <row r="203" spans="1:3" ht="12.75" customHeight="1" x14ac:dyDescent="0.2">
      <c r="A203" s="10"/>
      <c r="B203" s="10"/>
      <c r="C203" s="10"/>
    </row>
    <row r="204" spans="1:3" ht="12.75" customHeight="1" x14ac:dyDescent="0.2">
      <c r="A204" s="10"/>
      <c r="B204" s="10"/>
      <c r="C204" s="10"/>
    </row>
    <row r="205" spans="1:3" ht="12.75" customHeight="1" x14ac:dyDescent="0.2">
      <c r="A205" s="10"/>
      <c r="B205" s="10"/>
      <c r="C205" s="10"/>
    </row>
    <row r="206" spans="1:3" ht="12.75" customHeight="1" x14ac:dyDescent="0.2">
      <c r="A206" s="10"/>
      <c r="B206" s="10"/>
      <c r="C206" s="10"/>
    </row>
    <row r="207" spans="1:3" ht="12.75" customHeight="1" x14ac:dyDescent="0.2">
      <c r="A207" s="10"/>
      <c r="B207" s="10"/>
      <c r="C207" s="10"/>
    </row>
    <row r="208" spans="1:3" ht="12.75" customHeight="1" x14ac:dyDescent="0.2">
      <c r="A208" s="10"/>
      <c r="B208" s="10"/>
      <c r="C208" s="10"/>
    </row>
    <row r="209" spans="1:3" ht="12.75" customHeight="1" x14ac:dyDescent="0.2">
      <c r="A209" s="10"/>
      <c r="B209" s="10"/>
      <c r="C209" s="10"/>
    </row>
    <row r="210" spans="1:3" ht="12.75" customHeight="1" x14ac:dyDescent="0.2">
      <c r="A210" s="10"/>
      <c r="B210" s="10"/>
      <c r="C210" s="10"/>
    </row>
    <row r="211" spans="1:3" ht="12.75" customHeight="1" x14ac:dyDescent="0.2">
      <c r="A211" s="10"/>
      <c r="B211" s="10"/>
      <c r="C211" s="10"/>
    </row>
    <row r="212" spans="1:3" ht="12.75" customHeight="1" x14ac:dyDescent="0.2">
      <c r="A212" s="10"/>
      <c r="B212" s="10"/>
      <c r="C212" s="10"/>
    </row>
    <row r="213" spans="1:3" ht="12.75" customHeight="1" x14ac:dyDescent="0.2">
      <c r="A213" s="10"/>
      <c r="B213" s="10"/>
      <c r="C213" s="10"/>
    </row>
    <row r="214" spans="1:3" ht="12.75" customHeight="1" x14ac:dyDescent="0.2">
      <c r="A214" s="10"/>
      <c r="B214" s="10"/>
      <c r="C214" s="10"/>
    </row>
    <row r="215" spans="1:3" ht="12.75" customHeight="1" x14ac:dyDescent="0.2">
      <c r="A215" s="10"/>
      <c r="B215" s="10"/>
      <c r="C215" s="10"/>
    </row>
    <row r="216" spans="1:3" ht="12.75" customHeight="1" x14ac:dyDescent="0.2">
      <c r="A216" s="10"/>
      <c r="B216" s="10"/>
      <c r="C216" s="10"/>
    </row>
    <row r="217" spans="1:3" ht="12.75" customHeight="1" x14ac:dyDescent="0.2">
      <c r="A217" s="10"/>
      <c r="B217" s="10"/>
      <c r="C217" s="10"/>
    </row>
    <row r="218" spans="1:3" ht="12.75" customHeight="1" x14ac:dyDescent="0.2">
      <c r="A218" s="10"/>
      <c r="B218" s="10"/>
      <c r="C218" s="10"/>
    </row>
    <row r="219" spans="1:3" ht="12.75" customHeight="1" x14ac:dyDescent="0.2">
      <c r="A219" s="10"/>
      <c r="B219" s="10"/>
      <c r="C219" s="10"/>
    </row>
    <row r="220" spans="1:3" ht="12.75" customHeight="1" x14ac:dyDescent="0.2">
      <c r="A220" s="10"/>
      <c r="B220" s="10"/>
      <c r="C220" s="10"/>
    </row>
    <row r="221" spans="1:3" ht="12.75" customHeight="1" x14ac:dyDescent="0.2">
      <c r="A221" s="10"/>
      <c r="B221" s="10"/>
      <c r="C221" s="10"/>
    </row>
    <row r="222" spans="1:3" ht="12.75" customHeight="1" x14ac:dyDescent="0.2">
      <c r="A222" s="10"/>
      <c r="B222" s="10"/>
      <c r="C222" s="10"/>
    </row>
    <row r="223" spans="1:3" ht="12.75" customHeight="1" x14ac:dyDescent="0.2">
      <c r="A223" s="10"/>
      <c r="B223" s="10"/>
      <c r="C223" s="10"/>
    </row>
    <row r="224" spans="1:3" ht="12.75" customHeight="1" x14ac:dyDescent="0.2">
      <c r="A224" s="10"/>
      <c r="B224" s="10"/>
      <c r="C224" s="10"/>
    </row>
    <row r="225" spans="1:3" ht="12.75" customHeight="1" x14ac:dyDescent="0.2">
      <c r="A225" s="10"/>
      <c r="B225" s="10"/>
      <c r="C225" s="10"/>
    </row>
    <row r="226" spans="1:3" ht="12.75" customHeight="1" x14ac:dyDescent="0.2">
      <c r="A226" s="10"/>
      <c r="B226" s="10"/>
      <c r="C226" s="10"/>
    </row>
    <row r="227" spans="1:3" ht="12.75" customHeight="1" x14ac:dyDescent="0.2">
      <c r="A227" s="10"/>
      <c r="B227" s="10"/>
      <c r="C227" s="10"/>
    </row>
    <row r="228" spans="1:3" ht="12.75" customHeight="1" x14ac:dyDescent="0.2">
      <c r="A228" s="10"/>
      <c r="B228" s="10"/>
      <c r="C228" s="10"/>
    </row>
    <row r="229" spans="1:3" ht="12.75" customHeight="1" x14ac:dyDescent="0.2">
      <c r="A229" s="10"/>
      <c r="B229" s="10"/>
      <c r="C229" s="10"/>
    </row>
    <row r="230" spans="1:3" ht="12.75" customHeight="1" x14ac:dyDescent="0.2">
      <c r="A230" s="10"/>
      <c r="B230" s="10"/>
      <c r="C230" s="10"/>
    </row>
    <row r="231" spans="1:3" ht="12.75" customHeight="1" x14ac:dyDescent="0.2">
      <c r="A231" s="10"/>
      <c r="B231" s="10"/>
      <c r="C231" s="10"/>
    </row>
    <row r="232" spans="1:3" ht="12.75" customHeight="1" x14ac:dyDescent="0.2">
      <c r="A232" s="10"/>
      <c r="B232" s="10"/>
      <c r="C232" s="10"/>
    </row>
    <row r="233" spans="1:3" ht="12.75" customHeight="1" x14ac:dyDescent="0.2">
      <c r="A233" s="10"/>
      <c r="B233" s="10"/>
      <c r="C233" s="10"/>
    </row>
    <row r="234" spans="1:3" ht="12.75" customHeight="1" x14ac:dyDescent="0.2">
      <c r="A234" s="10"/>
      <c r="B234" s="10"/>
      <c r="C234" s="10"/>
    </row>
    <row r="235" spans="1:3" ht="12.75" customHeight="1" x14ac:dyDescent="0.2">
      <c r="A235" s="10"/>
      <c r="B235" s="10"/>
      <c r="C235" s="10"/>
    </row>
    <row r="236" spans="1:3" ht="12.75" customHeight="1" x14ac:dyDescent="0.2">
      <c r="A236" s="10"/>
      <c r="B236" s="10"/>
      <c r="C236" s="10"/>
    </row>
    <row r="237" spans="1:3" ht="12.75" customHeight="1" x14ac:dyDescent="0.2">
      <c r="A237" s="10"/>
      <c r="B237" s="10"/>
      <c r="C237" s="10"/>
    </row>
    <row r="238" spans="1:3" ht="12.75" customHeight="1" x14ac:dyDescent="0.2">
      <c r="A238" s="10"/>
      <c r="B238" s="10"/>
      <c r="C238" s="10"/>
    </row>
    <row r="239" spans="1:3" ht="12.75" customHeight="1" x14ac:dyDescent="0.2">
      <c r="A239" s="10"/>
      <c r="B239" s="10"/>
      <c r="C239" s="10"/>
    </row>
    <row r="240" spans="1:3" ht="12.75" customHeight="1" x14ac:dyDescent="0.2">
      <c r="A240" s="10"/>
      <c r="B240" s="10"/>
      <c r="C240" s="10"/>
    </row>
    <row r="241" spans="1:3" ht="12.75" customHeight="1" x14ac:dyDescent="0.2">
      <c r="A241" s="10"/>
      <c r="B241" s="10"/>
      <c r="C241" s="10"/>
    </row>
    <row r="242" spans="1:3" ht="12.75" customHeight="1" x14ac:dyDescent="0.2">
      <c r="A242" s="10"/>
      <c r="B242" s="10"/>
      <c r="C242" s="10"/>
    </row>
    <row r="243" spans="1:3" ht="12.75" customHeight="1" x14ac:dyDescent="0.2">
      <c r="A243" s="10"/>
      <c r="B243" s="10"/>
      <c r="C243" s="10"/>
    </row>
    <row r="244" spans="1:3" ht="12.75" customHeight="1" x14ac:dyDescent="0.2">
      <c r="A244" s="10"/>
      <c r="B244" s="10"/>
      <c r="C244" s="10"/>
    </row>
    <row r="245" spans="1:3" ht="12.75" customHeight="1" x14ac:dyDescent="0.2">
      <c r="A245" s="10"/>
      <c r="B245" s="10"/>
      <c r="C245" s="10"/>
    </row>
    <row r="246" spans="1:3" ht="12.75" customHeight="1" x14ac:dyDescent="0.2">
      <c r="A246" s="10"/>
      <c r="B246" s="10"/>
      <c r="C246" s="10"/>
    </row>
    <row r="247" spans="1:3" ht="12.75" customHeight="1" x14ac:dyDescent="0.2">
      <c r="A247" s="10"/>
      <c r="B247" s="10"/>
      <c r="C247" s="10"/>
    </row>
    <row r="248" spans="1:3" ht="12.75" customHeight="1" x14ac:dyDescent="0.2">
      <c r="A248" s="10"/>
      <c r="B248" s="10"/>
      <c r="C248" s="10"/>
    </row>
    <row r="249" spans="1:3" ht="12.75" customHeight="1" x14ac:dyDescent="0.2">
      <c r="A249" s="10"/>
      <c r="B249" s="10"/>
      <c r="C249" s="10"/>
    </row>
    <row r="250" spans="1:3" ht="12.75" customHeight="1" x14ac:dyDescent="0.2">
      <c r="A250" s="10"/>
      <c r="B250" s="10"/>
      <c r="C250" s="10"/>
    </row>
    <row r="251" spans="1:3" ht="12.75" customHeight="1" x14ac:dyDescent="0.2">
      <c r="A251" s="10"/>
      <c r="B251" s="10"/>
      <c r="C251" s="10"/>
    </row>
    <row r="252" spans="1:3" ht="12.75" customHeight="1" x14ac:dyDescent="0.2">
      <c r="A252" s="10"/>
      <c r="B252" s="10"/>
      <c r="C252" s="10"/>
    </row>
    <row r="253" spans="1:3" ht="12.75" customHeight="1" x14ac:dyDescent="0.2">
      <c r="A253" s="10"/>
      <c r="B253" s="10"/>
      <c r="C253" s="10"/>
    </row>
    <row r="254" spans="1:3" ht="12.75" customHeight="1" x14ac:dyDescent="0.2">
      <c r="A254" s="10"/>
      <c r="B254" s="10"/>
      <c r="C254" s="10"/>
    </row>
    <row r="255" spans="1:3" ht="12.75" customHeight="1" x14ac:dyDescent="0.2">
      <c r="A255" s="10"/>
      <c r="B255" s="10"/>
      <c r="C255" s="10"/>
    </row>
    <row r="256" spans="1:3" ht="12.75" customHeight="1" x14ac:dyDescent="0.2">
      <c r="A256" s="10"/>
      <c r="B256" s="10"/>
      <c r="C256" s="10"/>
    </row>
    <row r="257" spans="1:3" ht="12.75" customHeight="1" x14ac:dyDescent="0.2">
      <c r="A257" s="10"/>
      <c r="B257" s="10"/>
      <c r="C257" s="10"/>
    </row>
    <row r="258" spans="1:3" ht="12.75" customHeight="1" x14ac:dyDescent="0.2">
      <c r="A258" s="10"/>
      <c r="B258" s="10"/>
      <c r="C258" s="10"/>
    </row>
    <row r="259" spans="1:3" ht="12.75" customHeight="1" x14ac:dyDescent="0.2">
      <c r="A259" s="10"/>
      <c r="B259" s="10"/>
      <c r="C259" s="10"/>
    </row>
    <row r="260" spans="1:3" ht="12.75" customHeight="1" x14ac:dyDescent="0.2">
      <c r="A260" s="10"/>
      <c r="B260" s="10"/>
      <c r="C260" s="10"/>
    </row>
    <row r="261" spans="1:3" ht="12.75" customHeight="1" x14ac:dyDescent="0.2">
      <c r="A261" s="10"/>
      <c r="B261" s="10"/>
      <c r="C261" s="10"/>
    </row>
    <row r="262" spans="1:3" ht="12.75" customHeight="1" x14ac:dyDescent="0.2">
      <c r="A262" s="10"/>
      <c r="B262" s="10"/>
      <c r="C262" s="10"/>
    </row>
    <row r="263" spans="1:3" ht="12.75" customHeight="1" x14ac:dyDescent="0.2">
      <c r="A263" s="10"/>
      <c r="B263" s="10"/>
      <c r="C263" s="10"/>
    </row>
    <row r="264" spans="1:3" ht="12.75" customHeight="1" x14ac:dyDescent="0.2">
      <c r="A264" s="10"/>
      <c r="B264" s="10"/>
      <c r="C264" s="10"/>
    </row>
    <row r="265" spans="1:3" ht="12.75" customHeight="1" x14ac:dyDescent="0.2">
      <c r="A265" s="10"/>
      <c r="B265" s="10"/>
      <c r="C265" s="10"/>
    </row>
    <row r="266" spans="1:3" ht="12.75" customHeight="1" x14ac:dyDescent="0.2">
      <c r="A266" s="10"/>
      <c r="B266" s="10"/>
      <c r="C266" s="10"/>
    </row>
    <row r="267" spans="1:3" ht="12.75" customHeight="1" x14ac:dyDescent="0.2">
      <c r="A267" s="10"/>
      <c r="B267" s="10"/>
      <c r="C267" s="10"/>
    </row>
    <row r="268" spans="1:3" ht="12.75" customHeight="1" x14ac:dyDescent="0.2">
      <c r="A268" s="10"/>
      <c r="B268" s="10"/>
      <c r="C268" s="10"/>
    </row>
    <row r="269" spans="1:3" ht="12.75" customHeight="1" x14ac:dyDescent="0.2">
      <c r="A269" s="10"/>
      <c r="B269" s="10"/>
      <c r="C269" s="10"/>
    </row>
    <row r="270" spans="1:3" ht="12.75" customHeight="1" x14ac:dyDescent="0.2">
      <c r="A270" s="10"/>
      <c r="B270" s="10"/>
      <c r="C270" s="10"/>
    </row>
    <row r="271" spans="1:3" ht="12.75" customHeight="1" x14ac:dyDescent="0.2">
      <c r="A271" s="10"/>
      <c r="B271" s="10"/>
      <c r="C271" s="10"/>
    </row>
    <row r="272" spans="1:3" ht="12.75" customHeight="1" x14ac:dyDescent="0.2">
      <c r="A272" s="10"/>
      <c r="B272" s="10"/>
      <c r="C272" s="10"/>
    </row>
    <row r="273" spans="1:3" ht="12.75" customHeight="1" x14ac:dyDescent="0.2">
      <c r="A273" s="10"/>
      <c r="B273" s="10"/>
      <c r="C273" s="10"/>
    </row>
    <row r="274" spans="1:3" ht="12.75" customHeight="1" x14ac:dyDescent="0.2">
      <c r="A274" s="10"/>
      <c r="B274" s="10"/>
      <c r="C274" s="10"/>
    </row>
    <row r="275" spans="1:3" ht="12.75" customHeight="1" x14ac:dyDescent="0.2">
      <c r="A275" s="10"/>
      <c r="B275" s="10"/>
      <c r="C275" s="10"/>
    </row>
    <row r="276" spans="1:3" ht="12.75" customHeight="1" x14ac:dyDescent="0.2">
      <c r="A276" s="10"/>
      <c r="B276" s="10"/>
      <c r="C276" s="10"/>
    </row>
    <row r="277" spans="1:3" ht="12.75" customHeight="1" x14ac:dyDescent="0.2">
      <c r="A277" s="10"/>
      <c r="B277" s="10"/>
      <c r="C277" s="10"/>
    </row>
    <row r="278" spans="1:3" ht="12.75" customHeight="1" x14ac:dyDescent="0.2">
      <c r="A278" s="10"/>
      <c r="B278" s="10"/>
      <c r="C278" s="10"/>
    </row>
    <row r="279" spans="1:3" ht="12.75" customHeight="1" x14ac:dyDescent="0.2">
      <c r="A279" s="10"/>
      <c r="B279" s="10"/>
      <c r="C279" s="10"/>
    </row>
    <row r="280" spans="1:3" ht="12.75" customHeight="1" x14ac:dyDescent="0.2">
      <c r="A280" s="10"/>
      <c r="B280" s="10"/>
      <c r="C280" s="10"/>
    </row>
    <row r="281" spans="1:3" ht="12.75" customHeight="1" x14ac:dyDescent="0.2">
      <c r="A281" s="10"/>
      <c r="B281" s="10"/>
      <c r="C281" s="10"/>
    </row>
    <row r="282" spans="1:3" ht="12.75" customHeight="1" x14ac:dyDescent="0.2">
      <c r="A282" s="10"/>
      <c r="B282" s="10"/>
      <c r="C282" s="10"/>
    </row>
    <row r="283" spans="1:3" ht="12.75" customHeight="1" x14ac:dyDescent="0.2">
      <c r="A283" s="10"/>
      <c r="B283" s="10"/>
      <c r="C283" s="10"/>
    </row>
    <row r="284" spans="1:3" ht="12.75" customHeight="1" x14ac:dyDescent="0.2">
      <c r="A284" s="10"/>
      <c r="B284" s="10"/>
      <c r="C284" s="10"/>
    </row>
    <row r="285" spans="1:3" ht="12.75" customHeight="1" x14ac:dyDescent="0.2">
      <c r="A285" s="10"/>
      <c r="B285" s="10"/>
      <c r="C285" s="10"/>
    </row>
    <row r="286" spans="1:3" ht="12.75" customHeight="1" x14ac:dyDescent="0.2">
      <c r="A286" s="10"/>
      <c r="B286" s="10"/>
      <c r="C286" s="10"/>
    </row>
    <row r="287" spans="1:3" ht="12.75" customHeight="1" x14ac:dyDescent="0.2">
      <c r="A287" s="10"/>
      <c r="B287" s="10"/>
      <c r="C287" s="10"/>
    </row>
    <row r="288" spans="1:3" ht="12.75" customHeight="1" x14ac:dyDescent="0.2">
      <c r="A288" s="10"/>
      <c r="B288" s="10"/>
      <c r="C288" s="10"/>
    </row>
    <row r="289" spans="1:3" ht="12.75" customHeight="1" x14ac:dyDescent="0.2">
      <c r="A289" s="10"/>
      <c r="B289" s="10"/>
      <c r="C289" s="10"/>
    </row>
    <row r="290" spans="1:3" ht="12.75" customHeight="1" x14ac:dyDescent="0.2">
      <c r="A290" s="10"/>
      <c r="B290" s="10"/>
      <c r="C290" s="10"/>
    </row>
    <row r="291" spans="1:3" ht="12.75" customHeight="1" x14ac:dyDescent="0.2">
      <c r="A291" s="10"/>
      <c r="B291" s="10"/>
      <c r="C291" s="10"/>
    </row>
    <row r="292" spans="1:3" ht="12.75" customHeight="1" x14ac:dyDescent="0.2">
      <c r="A292" s="10"/>
      <c r="B292" s="10"/>
      <c r="C292" s="10"/>
    </row>
    <row r="293" spans="1:3" ht="12.75" customHeight="1" x14ac:dyDescent="0.2">
      <c r="A293" s="10"/>
      <c r="B293" s="10"/>
      <c r="C293" s="10"/>
    </row>
    <row r="294" spans="1:3" ht="12.75" customHeight="1" x14ac:dyDescent="0.2">
      <c r="A294" s="10"/>
      <c r="B294" s="10"/>
      <c r="C294" s="10"/>
    </row>
    <row r="295" spans="1:3" ht="12.75" customHeight="1" x14ac:dyDescent="0.2">
      <c r="A295" s="10"/>
      <c r="B295" s="10"/>
      <c r="C295" s="10"/>
    </row>
    <row r="296" spans="1:3" ht="12.75" customHeight="1" x14ac:dyDescent="0.2">
      <c r="A296" s="10"/>
      <c r="B296" s="10"/>
      <c r="C296" s="10"/>
    </row>
    <row r="297" spans="1:3" ht="12.75" customHeight="1" x14ac:dyDescent="0.2">
      <c r="A297" s="10"/>
      <c r="B297" s="10"/>
      <c r="C297" s="10"/>
    </row>
    <row r="298" spans="1:3" ht="12.75" customHeight="1" x14ac:dyDescent="0.2">
      <c r="A298" s="10"/>
      <c r="B298" s="10"/>
      <c r="C298" s="10"/>
    </row>
    <row r="299" spans="1:3" ht="12.75" customHeight="1" x14ac:dyDescent="0.2">
      <c r="A299" s="10"/>
      <c r="B299" s="10"/>
      <c r="C299" s="10"/>
    </row>
    <row r="300" spans="1:3" ht="12.75" customHeight="1" x14ac:dyDescent="0.2">
      <c r="A300" s="10"/>
      <c r="B300" s="10"/>
      <c r="C300" s="10"/>
    </row>
    <row r="301" spans="1:3" ht="12.75" customHeight="1" x14ac:dyDescent="0.2">
      <c r="A301" s="10"/>
      <c r="B301" s="10"/>
      <c r="C301" s="10"/>
    </row>
    <row r="302" spans="1:3" ht="12.75" customHeight="1" x14ac:dyDescent="0.2">
      <c r="A302" s="10"/>
      <c r="B302" s="10"/>
      <c r="C302" s="10"/>
    </row>
    <row r="303" spans="1:3" ht="12.75" customHeight="1" x14ac:dyDescent="0.2">
      <c r="A303" s="10"/>
      <c r="B303" s="10"/>
      <c r="C303" s="10"/>
    </row>
    <row r="304" spans="1:3" ht="12.75" customHeight="1" x14ac:dyDescent="0.2">
      <c r="A304" s="10"/>
      <c r="B304" s="10"/>
      <c r="C304" s="10"/>
    </row>
    <row r="305" spans="1:3" ht="12.75" customHeight="1" x14ac:dyDescent="0.2">
      <c r="A305" s="10"/>
      <c r="B305" s="10"/>
      <c r="C305" s="10"/>
    </row>
    <row r="306" spans="1:3" ht="12.75" customHeight="1" x14ac:dyDescent="0.2">
      <c r="A306" s="10"/>
      <c r="B306" s="10"/>
      <c r="C306" s="10"/>
    </row>
    <row r="307" spans="1:3" ht="12.75" customHeight="1" x14ac:dyDescent="0.2">
      <c r="A307" s="10"/>
      <c r="B307" s="10"/>
      <c r="C307" s="10"/>
    </row>
    <row r="308" spans="1:3" ht="12.75" customHeight="1" x14ac:dyDescent="0.2">
      <c r="A308" s="10"/>
      <c r="B308" s="10"/>
      <c r="C308" s="10"/>
    </row>
    <row r="309" spans="1:3" ht="12.75" customHeight="1" x14ac:dyDescent="0.2">
      <c r="A309" s="10"/>
      <c r="B309" s="10"/>
      <c r="C309" s="10"/>
    </row>
    <row r="310" spans="1:3" ht="12.75" customHeight="1" x14ac:dyDescent="0.2">
      <c r="A310" s="10"/>
      <c r="B310" s="10"/>
      <c r="C310" s="10"/>
    </row>
    <row r="311" spans="1:3" ht="12.75" customHeight="1" x14ac:dyDescent="0.2">
      <c r="A311" s="10"/>
      <c r="B311" s="10"/>
      <c r="C311" s="10"/>
    </row>
    <row r="312" spans="1:3" ht="12.75" customHeight="1" x14ac:dyDescent="0.2">
      <c r="A312" s="10"/>
      <c r="B312" s="10"/>
      <c r="C312" s="10"/>
    </row>
    <row r="313" spans="1:3" ht="12.75" customHeight="1" x14ac:dyDescent="0.2">
      <c r="A313" s="10"/>
      <c r="B313" s="10"/>
      <c r="C313" s="10"/>
    </row>
    <row r="314" spans="1:3" ht="12.75" customHeight="1" x14ac:dyDescent="0.2">
      <c r="A314" s="10"/>
      <c r="B314" s="10"/>
      <c r="C314" s="10"/>
    </row>
    <row r="315" spans="1:3" ht="12.75" customHeight="1" x14ac:dyDescent="0.2">
      <c r="A315" s="10"/>
      <c r="B315" s="10"/>
      <c r="C315" s="10"/>
    </row>
    <row r="316" spans="1:3" ht="12.75" customHeight="1" x14ac:dyDescent="0.2">
      <c r="A316" s="10"/>
      <c r="B316" s="10"/>
      <c r="C316" s="10"/>
    </row>
    <row r="317" spans="1:3" ht="12.75" customHeight="1" x14ac:dyDescent="0.2">
      <c r="A317" s="10"/>
      <c r="B317" s="10"/>
      <c r="C317" s="10"/>
    </row>
    <row r="318" spans="1:3" ht="12.75" customHeight="1" x14ac:dyDescent="0.2">
      <c r="A318" s="10"/>
      <c r="B318" s="10"/>
      <c r="C318" s="10"/>
    </row>
    <row r="319" spans="1:3" ht="12.75" customHeight="1" x14ac:dyDescent="0.2">
      <c r="A319" s="10"/>
      <c r="B319" s="10"/>
      <c r="C319" s="10"/>
    </row>
    <row r="320" spans="1:3" ht="12.75" customHeight="1" x14ac:dyDescent="0.2">
      <c r="A320" s="10"/>
      <c r="B320" s="10"/>
      <c r="C320" s="10"/>
    </row>
    <row r="321" spans="1:3" ht="12.75" customHeight="1" x14ac:dyDescent="0.2">
      <c r="A321" s="10"/>
      <c r="B321" s="10"/>
      <c r="C321" s="10"/>
    </row>
    <row r="322" spans="1:3" ht="12.75" customHeight="1" x14ac:dyDescent="0.2">
      <c r="A322" s="10"/>
      <c r="B322" s="10"/>
      <c r="C322" s="10"/>
    </row>
    <row r="323" spans="1:3" ht="12.75" customHeight="1" x14ac:dyDescent="0.2">
      <c r="A323" s="10"/>
      <c r="B323" s="10"/>
      <c r="C323" s="10"/>
    </row>
    <row r="324" spans="1:3" ht="12.75" customHeight="1" x14ac:dyDescent="0.2">
      <c r="A324" s="10"/>
      <c r="B324" s="10"/>
      <c r="C324" s="10"/>
    </row>
    <row r="325" spans="1:3" ht="12.75" customHeight="1" x14ac:dyDescent="0.2">
      <c r="A325" s="10"/>
      <c r="B325" s="10"/>
      <c r="C325" s="10"/>
    </row>
    <row r="326" spans="1:3" ht="12.75" customHeight="1" x14ac:dyDescent="0.2">
      <c r="A326" s="10"/>
      <c r="B326" s="10"/>
      <c r="C326" s="10"/>
    </row>
    <row r="327" spans="1:3" ht="12.75" customHeight="1" x14ac:dyDescent="0.2">
      <c r="A327" s="10"/>
      <c r="B327" s="10"/>
      <c r="C327" s="10"/>
    </row>
    <row r="328" spans="1:3" ht="12.75" customHeight="1" x14ac:dyDescent="0.2">
      <c r="A328" s="10"/>
      <c r="B328" s="10"/>
      <c r="C328" s="10"/>
    </row>
    <row r="329" spans="1:3" ht="12.75" customHeight="1" x14ac:dyDescent="0.2">
      <c r="A329" s="10"/>
      <c r="B329" s="10"/>
      <c r="C329" s="10"/>
    </row>
    <row r="330" spans="1:3" ht="12.75" customHeight="1" x14ac:dyDescent="0.2">
      <c r="A330" s="10"/>
      <c r="B330" s="10"/>
      <c r="C330" s="10"/>
    </row>
    <row r="331" spans="1:3" ht="12.75" customHeight="1" x14ac:dyDescent="0.2">
      <c r="A331" s="10"/>
      <c r="B331" s="10"/>
      <c r="C331" s="10"/>
    </row>
    <row r="332" spans="1:3" ht="12.75" customHeight="1" x14ac:dyDescent="0.2">
      <c r="A332" s="10"/>
      <c r="B332" s="10"/>
      <c r="C332" s="10"/>
    </row>
    <row r="333" spans="1:3" ht="12.75" customHeight="1" x14ac:dyDescent="0.2">
      <c r="A333" s="10"/>
      <c r="B333" s="10"/>
      <c r="C333" s="10"/>
    </row>
    <row r="334" spans="1:3" ht="12.75" customHeight="1" x14ac:dyDescent="0.2">
      <c r="A334" s="10"/>
      <c r="B334" s="10"/>
      <c r="C334" s="10"/>
    </row>
    <row r="335" spans="1:3" ht="12.75" customHeight="1" x14ac:dyDescent="0.2">
      <c r="A335" s="10"/>
      <c r="B335" s="10"/>
      <c r="C335" s="10"/>
    </row>
    <row r="336" spans="1:3" ht="12.75" customHeight="1" x14ac:dyDescent="0.2">
      <c r="A336" s="10"/>
      <c r="B336" s="10"/>
      <c r="C336" s="10"/>
    </row>
    <row r="337" spans="1:3" ht="12.75" customHeight="1" x14ac:dyDescent="0.2">
      <c r="A337" s="10"/>
      <c r="B337" s="10"/>
      <c r="C337" s="10"/>
    </row>
    <row r="338" spans="1:3" ht="12.75" customHeight="1" x14ac:dyDescent="0.2">
      <c r="A338" s="10"/>
      <c r="B338" s="10"/>
      <c r="C338" s="10"/>
    </row>
    <row r="339" spans="1:3" ht="12.75" customHeight="1" x14ac:dyDescent="0.2">
      <c r="A339" s="10"/>
      <c r="B339" s="10"/>
      <c r="C339" s="10"/>
    </row>
    <row r="340" spans="1:3" ht="12.75" customHeight="1" x14ac:dyDescent="0.2">
      <c r="A340" s="10"/>
      <c r="B340" s="10"/>
      <c r="C340" s="10"/>
    </row>
    <row r="341" spans="1:3" ht="12.75" customHeight="1" x14ac:dyDescent="0.2">
      <c r="A341" s="10"/>
      <c r="B341" s="10"/>
      <c r="C341" s="10"/>
    </row>
    <row r="342" spans="1:3" ht="12.75" customHeight="1" x14ac:dyDescent="0.2">
      <c r="A342" s="10"/>
      <c r="B342" s="10"/>
      <c r="C342" s="10"/>
    </row>
    <row r="343" spans="1:3" ht="12.75" customHeight="1" x14ac:dyDescent="0.2">
      <c r="A343" s="10"/>
      <c r="B343" s="10"/>
      <c r="C343" s="10"/>
    </row>
    <row r="344" spans="1:3" ht="12.75" customHeight="1" x14ac:dyDescent="0.2">
      <c r="A344" s="10"/>
      <c r="B344" s="10"/>
      <c r="C344" s="10"/>
    </row>
    <row r="345" spans="1:3" ht="12.75" customHeight="1" x14ac:dyDescent="0.2">
      <c r="A345" s="10"/>
      <c r="B345" s="10"/>
      <c r="C345" s="10"/>
    </row>
    <row r="346" spans="1:3" ht="12.75" customHeight="1" x14ac:dyDescent="0.2">
      <c r="A346" s="10"/>
      <c r="B346" s="10"/>
      <c r="C346" s="10"/>
    </row>
    <row r="347" spans="1:3" ht="12.75" customHeight="1" x14ac:dyDescent="0.2">
      <c r="A347" s="10"/>
      <c r="B347" s="10"/>
      <c r="C347" s="10"/>
    </row>
    <row r="348" spans="1:3" ht="12.75" customHeight="1" x14ac:dyDescent="0.2">
      <c r="A348" s="10"/>
      <c r="B348" s="10"/>
      <c r="C348" s="10"/>
    </row>
    <row r="349" spans="1:3" ht="12.75" customHeight="1" x14ac:dyDescent="0.2">
      <c r="A349" s="10"/>
      <c r="B349" s="10"/>
      <c r="C349" s="10"/>
    </row>
    <row r="350" spans="1:3" ht="12.75" customHeight="1" x14ac:dyDescent="0.2">
      <c r="A350" s="10"/>
      <c r="B350" s="10"/>
      <c r="C350" s="10"/>
    </row>
    <row r="351" spans="1:3" ht="12.75" customHeight="1" x14ac:dyDescent="0.2">
      <c r="A351" s="10"/>
      <c r="B351" s="10"/>
      <c r="C351" s="10"/>
    </row>
    <row r="352" spans="1:3" ht="12.75" customHeight="1" x14ac:dyDescent="0.2">
      <c r="A352" s="10"/>
      <c r="B352" s="10"/>
      <c r="C352" s="10"/>
    </row>
    <row r="353" spans="1:3" ht="12.75" customHeight="1" x14ac:dyDescent="0.2">
      <c r="A353" s="10"/>
      <c r="B353" s="10"/>
      <c r="C353" s="10"/>
    </row>
    <row r="354" spans="1:3" ht="12.75" customHeight="1" x14ac:dyDescent="0.2">
      <c r="A354" s="10"/>
      <c r="B354" s="10"/>
      <c r="C354" s="10"/>
    </row>
    <row r="355" spans="1:3" ht="12.75" customHeight="1" x14ac:dyDescent="0.2">
      <c r="A355" s="10"/>
      <c r="B355" s="10"/>
      <c r="C355" s="10"/>
    </row>
    <row r="356" spans="1:3" ht="12.75" customHeight="1" x14ac:dyDescent="0.2">
      <c r="A356" s="10"/>
      <c r="B356" s="10"/>
      <c r="C356" s="10"/>
    </row>
    <row r="357" spans="1:3" ht="12.75" customHeight="1" x14ac:dyDescent="0.2">
      <c r="A357" s="10"/>
      <c r="B357" s="10"/>
      <c r="C357" s="10"/>
    </row>
    <row r="358" spans="1:3" ht="12.75" customHeight="1" x14ac:dyDescent="0.2">
      <c r="A358" s="10"/>
      <c r="B358" s="10"/>
      <c r="C358" s="10"/>
    </row>
    <row r="359" spans="1:3" ht="12.75" customHeight="1" x14ac:dyDescent="0.2">
      <c r="A359" s="10"/>
      <c r="B359" s="10"/>
      <c r="C359" s="10"/>
    </row>
    <row r="360" spans="1:3" ht="12.75" customHeight="1" x14ac:dyDescent="0.2">
      <c r="A360" s="10"/>
      <c r="B360" s="10"/>
      <c r="C360" s="10"/>
    </row>
    <row r="361" spans="1:3" ht="12.75" customHeight="1" x14ac:dyDescent="0.2">
      <c r="A361" s="10"/>
      <c r="B361" s="10"/>
      <c r="C361" s="10"/>
    </row>
    <row r="362" spans="1:3" ht="12.75" customHeight="1" x14ac:dyDescent="0.2">
      <c r="A362" s="10"/>
      <c r="B362" s="10"/>
      <c r="C362" s="10"/>
    </row>
    <row r="363" spans="1:3" ht="12.75" customHeight="1" x14ac:dyDescent="0.2">
      <c r="A363" s="10"/>
      <c r="B363" s="10"/>
      <c r="C363" s="10"/>
    </row>
    <row r="364" spans="1:3" ht="12.75" customHeight="1" x14ac:dyDescent="0.2">
      <c r="A364" s="10"/>
      <c r="B364" s="10"/>
      <c r="C364" s="10"/>
    </row>
    <row r="365" spans="1:3" ht="12.75" customHeight="1" x14ac:dyDescent="0.2">
      <c r="A365" s="10"/>
      <c r="B365" s="10"/>
      <c r="C365" s="10"/>
    </row>
    <row r="366" spans="1:3" ht="12.75" customHeight="1" x14ac:dyDescent="0.2">
      <c r="A366" s="10"/>
      <c r="B366" s="10"/>
      <c r="C366" s="10"/>
    </row>
    <row r="367" spans="1:3" ht="12.75" customHeight="1" x14ac:dyDescent="0.2">
      <c r="A367" s="10"/>
      <c r="B367" s="10"/>
      <c r="C367" s="10"/>
    </row>
    <row r="368" spans="1:3" ht="12.75" customHeight="1" x14ac:dyDescent="0.2">
      <c r="A368" s="10"/>
      <c r="B368" s="10"/>
      <c r="C368" s="10"/>
    </row>
    <row r="369" spans="1:3" ht="12.75" customHeight="1" x14ac:dyDescent="0.2">
      <c r="A369" s="10"/>
      <c r="B369" s="10"/>
      <c r="C369" s="10"/>
    </row>
    <row r="370" spans="1:3" ht="12.75" customHeight="1" x14ac:dyDescent="0.2">
      <c r="A370" s="10"/>
      <c r="B370" s="10"/>
      <c r="C370" s="10"/>
    </row>
    <row r="371" spans="1:3" ht="12.75" customHeight="1" x14ac:dyDescent="0.2">
      <c r="A371" s="10"/>
      <c r="B371" s="10"/>
      <c r="C371" s="10"/>
    </row>
    <row r="372" spans="1:3" ht="12.75" customHeight="1" x14ac:dyDescent="0.2">
      <c r="A372" s="10"/>
      <c r="B372" s="10"/>
      <c r="C372" s="10"/>
    </row>
    <row r="373" spans="1:3" ht="12.75" customHeight="1" x14ac:dyDescent="0.2">
      <c r="A373" s="10"/>
      <c r="B373" s="10"/>
      <c r="C373" s="10"/>
    </row>
    <row r="374" spans="1:3" ht="12.75" customHeight="1" x14ac:dyDescent="0.2">
      <c r="A374" s="10"/>
      <c r="B374" s="10"/>
      <c r="C374" s="10"/>
    </row>
    <row r="375" spans="1:3" ht="12.75" customHeight="1" x14ac:dyDescent="0.2">
      <c r="A375" s="10"/>
      <c r="B375" s="10"/>
      <c r="C375" s="10"/>
    </row>
    <row r="376" spans="1:3" ht="12.75" customHeight="1" x14ac:dyDescent="0.2">
      <c r="A376" s="10"/>
      <c r="B376" s="10"/>
      <c r="C376" s="10"/>
    </row>
    <row r="377" spans="1:3" ht="12.75" customHeight="1" x14ac:dyDescent="0.2">
      <c r="A377" s="10"/>
      <c r="B377" s="10"/>
      <c r="C377" s="10"/>
    </row>
    <row r="378" spans="1:3" ht="12.75" customHeight="1" x14ac:dyDescent="0.2">
      <c r="A378" s="10"/>
      <c r="B378" s="10"/>
      <c r="C378" s="10"/>
    </row>
    <row r="379" spans="1:3" ht="12.75" customHeight="1" x14ac:dyDescent="0.2">
      <c r="A379" s="10"/>
      <c r="B379" s="10"/>
      <c r="C379" s="10"/>
    </row>
    <row r="380" spans="1:3" ht="12.75" customHeight="1" x14ac:dyDescent="0.2">
      <c r="A380" s="10"/>
      <c r="B380" s="10"/>
      <c r="C380" s="10"/>
    </row>
    <row r="381" spans="1:3" ht="12.75" customHeight="1" x14ac:dyDescent="0.2">
      <c r="A381" s="10"/>
      <c r="B381" s="10"/>
      <c r="C381" s="10"/>
    </row>
    <row r="382" spans="1:3" ht="12.75" customHeight="1" x14ac:dyDescent="0.2">
      <c r="A382" s="10"/>
      <c r="B382" s="10"/>
      <c r="C382" s="10"/>
    </row>
    <row r="383" spans="1:3" ht="12.75" customHeight="1" x14ac:dyDescent="0.2">
      <c r="A383" s="10"/>
      <c r="B383" s="10"/>
      <c r="C383" s="10"/>
    </row>
    <row r="384" spans="1:3" ht="12.75" customHeight="1" x14ac:dyDescent="0.2">
      <c r="A384" s="10"/>
      <c r="B384" s="10"/>
      <c r="C384" s="10"/>
    </row>
    <row r="385" spans="1:3" ht="12.75" customHeight="1" x14ac:dyDescent="0.2">
      <c r="A385" s="10"/>
      <c r="B385" s="10"/>
      <c r="C385" s="10"/>
    </row>
    <row r="386" spans="1:3" ht="12.75" customHeight="1" x14ac:dyDescent="0.2">
      <c r="A386" s="10"/>
      <c r="B386" s="10"/>
      <c r="C386" s="10"/>
    </row>
    <row r="387" spans="1:3" ht="12.75" customHeight="1" x14ac:dyDescent="0.2">
      <c r="A387" s="10"/>
      <c r="B387" s="10"/>
      <c r="C387" s="10"/>
    </row>
    <row r="388" spans="1:3" ht="12.75" customHeight="1" x14ac:dyDescent="0.2">
      <c r="A388" s="10"/>
      <c r="B388" s="10"/>
      <c r="C388" s="10"/>
    </row>
    <row r="389" spans="1:3" ht="12.75" customHeight="1" x14ac:dyDescent="0.2">
      <c r="A389" s="10"/>
      <c r="B389" s="10"/>
      <c r="C389" s="10"/>
    </row>
    <row r="390" spans="1:3" ht="12.75" customHeight="1" x14ac:dyDescent="0.2">
      <c r="A390" s="10"/>
      <c r="B390" s="10"/>
      <c r="C390" s="10"/>
    </row>
    <row r="391" spans="1:3" ht="12.75" customHeight="1" x14ac:dyDescent="0.2">
      <c r="A391" s="10"/>
      <c r="B391" s="10"/>
      <c r="C391" s="10"/>
    </row>
    <row r="392" spans="1:3" ht="12.75" customHeight="1" x14ac:dyDescent="0.2">
      <c r="A392" s="10"/>
      <c r="B392" s="10"/>
      <c r="C392" s="10"/>
    </row>
    <row r="393" spans="1:3" ht="12.75" customHeight="1" x14ac:dyDescent="0.2">
      <c r="A393" s="10"/>
      <c r="B393" s="10"/>
      <c r="C393" s="10"/>
    </row>
    <row r="394" spans="1:3" ht="12.75" customHeight="1" x14ac:dyDescent="0.2">
      <c r="A394" s="10"/>
      <c r="B394" s="10"/>
      <c r="C394" s="10"/>
    </row>
    <row r="395" spans="1:3" ht="12.75" customHeight="1" x14ac:dyDescent="0.2">
      <c r="A395" s="10"/>
      <c r="B395" s="10"/>
      <c r="C395" s="10"/>
    </row>
    <row r="396" spans="1:3" ht="12.75" customHeight="1" x14ac:dyDescent="0.2">
      <c r="A396" s="10"/>
      <c r="B396" s="10"/>
      <c r="C396" s="10"/>
    </row>
    <row r="397" spans="1:3" ht="12.75" customHeight="1" x14ac:dyDescent="0.2">
      <c r="A397" s="10"/>
      <c r="B397" s="10"/>
      <c r="C397" s="10"/>
    </row>
    <row r="398" spans="1:3" ht="12.75" customHeight="1" x14ac:dyDescent="0.2">
      <c r="A398" s="10"/>
      <c r="B398" s="10"/>
      <c r="C398" s="10"/>
    </row>
    <row r="399" spans="1:3" ht="12.75" customHeight="1" x14ac:dyDescent="0.2">
      <c r="A399" s="10"/>
      <c r="B399" s="10"/>
      <c r="C399" s="10"/>
    </row>
    <row r="400" spans="1:3" ht="12.75" customHeight="1" x14ac:dyDescent="0.2">
      <c r="A400" s="10"/>
      <c r="B400" s="10"/>
      <c r="C400" s="10"/>
    </row>
    <row r="401" spans="1:3" ht="12.75" customHeight="1" x14ac:dyDescent="0.2">
      <c r="A401" s="10"/>
      <c r="B401" s="10"/>
      <c r="C401" s="10"/>
    </row>
    <row r="402" spans="1:3" ht="12.75" customHeight="1" x14ac:dyDescent="0.2">
      <c r="A402" s="10"/>
      <c r="B402" s="10"/>
      <c r="C402" s="10"/>
    </row>
    <row r="403" spans="1:3" ht="12.75" customHeight="1" x14ac:dyDescent="0.2">
      <c r="A403" s="10"/>
      <c r="B403" s="10"/>
      <c r="C403" s="10"/>
    </row>
    <row r="404" spans="1:3" ht="12.75" customHeight="1" x14ac:dyDescent="0.2">
      <c r="A404" s="10"/>
      <c r="B404" s="10"/>
      <c r="C404" s="10"/>
    </row>
    <row r="405" spans="1:3" ht="12.75" customHeight="1" x14ac:dyDescent="0.2">
      <c r="A405" s="10"/>
      <c r="B405" s="10"/>
      <c r="C405" s="10"/>
    </row>
    <row r="406" spans="1:3" ht="12.75" customHeight="1" x14ac:dyDescent="0.2">
      <c r="A406" s="10"/>
      <c r="B406" s="10"/>
      <c r="C406" s="10"/>
    </row>
    <row r="407" spans="1:3" ht="12.75" customHeight="1" x14ac:dyDescent="0.2">
      <c r="A407" s="10"/>
      <c r="B407" s="10"/>
      <c r="C407" s="10"/>
    </row>
    <row r="408" spans="1:3" ht="12.75" customHeight="1" x14ac:dyDescent="0.2">
      <c r="A408" s="10"/>
      <c r="B408" s="10"/>
      <c r="C408" s="10"/>
    </row>
    <row r="409" spans="1:3" ht="12.75" customHeight="1" x14ac:dyDescent="0.2">
      <c r="A409" s="10"/>
      <c r="B409" s="10"/>
      <c r="C409" s="10"/>
    </row>
    <row r="410" spans="1:3" ht="12.75" customHeight="1" x14ac:dyDescent="0.2">
      <c r="A410" s="10"/>
      <c r="B410" s="10"/>
      <c r="C410" s="10"/>
    </row>
    <row r="411" spans="1:3" ht="12.75" customHeight="1" x14ac:dyDescent="0.2">
      <c r="A411" s="10"/>
      <c r="B411" s="10"/>
      <c r="C411" s="10"/>
    </row>
    <row r="412" spans="1:3" ht="12.75" customHeight="1" x14ac:dyDescent="0.2">
      <c r="A412" s="10"/>
      <c r="B412" s="10"/>
      <c r="C412" s="10"/>
    </row>
    <row r="413" spans="1:3" ht="12.75" customHeight="1" x14ac:dyDescent="0.2">
      <c r="A413" s="10"/>
      <c r="B413" s="10"/>
      <c r="C413" s="10"/>
    </row>
    <row r="414" spans="1:3" ht="12.75" customHeight="1" x14ac:dyDescent="0.2">
      <c r="A414" s="10"/>
      <c r="B414" s="10"/>
      <c r="C414" s="10"/>
    </row>
    <row r="415" spans="1:3" ht="12.75" customHeight="1" x14ac:dyDescent="0.2">
      <c r="A415" s="10"/>
      <c r="B415" s="10"/>
      <c r="C415" s="10"/>
    </row>
    <row r="416" spans="1:3" ht="12.75" customHeight="1" x14ac:dyDescent="0.2">
      <c r="A416" s="10"/>
      <c r="B416" s="10"/>
      <c r="C416" s="10"/>
    </row>
    <row r="417" spans="1:3" ht="12.75" customHeight="1" x14ac:dyDescent="0.2">
      <c r="A417" s="10"/>
      <c r="B417" s="10"/>
      <c r="C417" s="10"/>
    </row>
    <row r="418" spans="1:3" ht="12.75" customHeight="1" x14ac:dyDescent="0.2">
      <c r="A418" s="10"/>
      <c r="B418" s="10"/>
      <c r="C418" s="10"/>
    </row>
    <row r="419" spans="1:3" ht="12.75" customHeight="1" x14ac:dyDescent="0.2">
      <c r="A419" s="10"/>
      <c r="B419" s="10"/>
      <c r="C419" s="10"/>
    </row>
    <row r="420" spans="1:3" ht="12.75" customHeight="1" x14ac:dyDescent="0.2">
      <c r="A420" s="10"/>
      <c r="B420" s="10"/>
      <c r="C420" s="10"/>
    </row>
    <row r="421" spans="1:3" ht="12.75" customHeight="1" x14ac:dyDescent="0.2">
      <c r="A421" s="10"/>
      <c r="B421" s="10"/>
      <c r="C421" s="10"/>
    </row>
    <row r="422" spans="1:3" ht="12.75" customHeight="1" x14ac:dyDescent="0.2">
      <c r="A422" s="10"/>
      <c r="B422" s="10"/>
      <c r="C422" s="10"/>
    </row>
    <row r="423" spans="1:3" ht="12.75" customHeight="1" x14ac:dyDescent="0.2">
      <c r="A423" s="10"/>
      <c r="B423" s="10"/>
      <c r="C423" s="10"/>
    </row>
    <row r="424" spans="1:3" ht="12.75" customHeight="1" x14ac:dyDescent="0.2">
      <c r="A424" s="10"/>
      <c r="B424" s="10"/>
      <c r="C424" s="10"/>
    </row>
    <row r="425" spans="1:3" ht="12.75" customHeight="1" x14ac:dyDescent="0.2">
      <c r="A425" s="10"/>
      <c r="B425" s="10"/>
      <c r="C425" s="10"/>
    </row>
    <row r="426" spans="1:3" ht="12.75" customHeight="1" x14ac:dyDescent="0.2">
      <c r="A426" s="10"/>
      <c r="B426" s="10"/>
      <c r="C426" s="10"/>
    </row>
    <row r="427" spans="1:3" ht="12.75" customHeight="1" x14ac:dyDescent="0.2">
      <c r="A427" s="10"/>
      <c r="B427" s="10"/>
      <c r="C427" s="10"/>
    </row>
    <row r="428" spans="1:3" ht="12.75" customHeight="1" x14ac:dyDescent="0.2">
      <c r="A428" s="10"/>
      <c r="B428" s="10"/>
      <c r="C428" s="10"/>
    </row>
    <row r="429" spans="1:3" ht="12.75" customHeight="1" x14ac:dyDescent="0.2">
      <c r="A429" s="10"/>
      <c r="B429" s="10"/>
      <c r="C429" s="10"/>
    </row>
    <row r="430" spans="1:3" ht="12.75" customHeight="1" x14ac:dyDescent="0.2">
      <c r="A430" s="10"/>
      <c r="B430" s="10"/>
      <c r="C430" s="10"/>
    </row>
    <row r="431" spans="1:3" ht="12.75" customHeight="1" x14ac:dyDescent="0.2">
      <c r="A431" s="10"/>
      <c r="B431" s="10"/>
      <c r="C431" s="10"/>
    </row>
    <row r="432" spans="1:3" ht="12.75" customHeight="1" x14ac:dyDescent="0.2">
      <c r="A432" s="10"/>
      <c r="B432" s="10"/>
      <c r="C432" s="10"/>
    </row>
    <row r="433" spans="1:3" ht="12.75" customHeight="1" x14ac:dyDescent="0.2">
      <c r="A433" s="10"/>
      <c r="B433" s="10"/>
      <c r="C433" s="10"/>
    </row>
    <row r="434" spans="1:3" ht="12.75" customHeight="1" x14ac:dyDescent="0.2">
      <c r="A434" s="10"/>
      <c r="B434" s="10"/>
      <c r="C434" s="10"/>
    </row>
    <row r="435" spans="1:3" ht="12.75" customHeight="1" x14ac:dyDescent="0.2">
      <c r="A435" s="10"/>
      <c r="B435" s="10"/>
      <c r="C435" s="10"/>
    </row>
    <row r="436" spans="1:3" ht="12.75" customHeight="1" x14ac:dyDescent="0.2">
      <c r="A436" s="10"/>
      <c r="B436" s="10"/>
      <c r="C436" s="10"/>
    </row>
    <row r="437" spans="1:3" ht="12.75" customHeight="1" x14ac:dyDescent="0.2">
      <c r="A437" s="10"/>
      <c r="B437" s="10"/>
      <c r="C437" s="10"/>
    </row>
    <row r="438" spans="1:3" ht="12.75" customHeight="1" x14ac:dyDescent="0.2">
      <c r="A438" s="10"/>
      <c r="B438" s="10"/>
      <c r="C438" s="10"/>
    </row>
    <row r="439" spans="1:3" ht="12.75" customHeight="1" x14ac:dyDescent="0.2">
      <c r="A439" s="10"/>
      <c r="B439" s="10"/>
      <c r="C439" s="10"/>
    </row>
    <row r="440" spans="1:3" ht="12.75" customHeight="1" x14ac:dyDescent="0.2">
      <c r="A440" s="10"/>
      <c r="B440" s="10"/>
      <c r="C440" s="10"/>
    </row>
    <row r="441" spans="1:3" ht="12.75" customHeight="1" x14ac:dyDescent="0.2">
      <c r="A441" s="10"/>
      <c r="B441" s="10"/>
      <c r="C441" s="10"/>
    </row>
    <row r="442" spans="1:3" ht="12.75" customHeight="1" x14ac:dyDescent="0.2">
      <c r="A442" s="10"/>
      <c r="B442" s="10"/>
      <c r="C442" s="10"/>
    </row>
    <row r="443" spans="1:3" ht="12.75" customHeight="1" x14ac:dyDescent="0.2">
      <c r="A443" s="10"/>
      <c r="B443" s="10"/>
      <c r="C443" s="10"/>
    </row>
    <row r="444" spans="1:3" ht="12.75" customHeight="1" x14ac:dyDescent="0.2">
      <c r="A444" s="10"/>
      <c r="B444" s="10"/>
      <c r="C444" s="10"/>
    </row>
    <row r="445" spans="1:3" ht="12.75" customHeight="1" x14ac:dyDescent="0.2">
      <c r="A445" s="10"/>
      <c r="B445" s="10"/>
      <c r="C445" s="10"/>
    </row>
    <row r="446" spans="1:3" ht="12.75" customHeight="1" x14ac:dyDescent="0.2">
      <c r="A446" s="10"/>
      <c r="B446" s="10"/>
      <c r="C446" s="10"/>
    </row>
    <row r="447" spans="1:3" ht="12.75" customHeight="1" x14ac:dyDescent="0.2">
      <c r="A447" s="10"/>
      <c r="B447" s="10"/>
      <c r="C447" s="10"/>
    </row>
    <row r="448" spans="1:3" ht="12.75" customHeight="1" x14ac:dyDescent="0.2">
      <c r="A448" s="10"/>
      <c r="B448" s="10"/>
      <c r="C448" s="10"/>
    </row>
    <row r="449" spans="1:3" ht="12.75" customHeight="1" x14ac:dyDescent="0.2">
      <c r="A449" s="10"/>
      <c r="B449" s="10"/>
      <c r="C449" s="10"/>
    </row>
    <row r="450" spans="1:3" ht="12.75" customHeight="1" x14ac:dyDescent="0.2">
      <c r="A450" s="10"/>
      <c r="B450" s="10"/>
      <c r="C450" s="10"/>
    </row>
    <row r="451" spans="1:3" ht="12.75" customHeight="1" x14ac:dyDescent="0.2">
      <c r="A451" s="10"/>
      <c r="B451" s="10"/>
      <c r="C451" s="10"/>
    </row>
    <row r="452" spans="1:3" ht="12.75" customHeight="1" x14ac:dyDescent="0.2">
      <c r="A452" s="10"/>
      <c r="B452" s="10"/>
      <c r="C452" s="10"/>
    </row>
    <row r="453" spans="1:3" ht="12.75" customHeight="1" x14ac:dyDescent="0.2">
      <c r="A453" s="10"/>
      <c r="B453" s="10"/>
      <c r="C453" s="10"/>
    </row>
    <row r="454" spans="1:3" ht="12.75" customHeight="1" x14ac:dyDescent="0.2">
      <c r="A454" s="10"/>
      <c r="B454" s="10"/>
      <c r="C454" s="10"/>
    </row>
    <row r="455" spans="1:3" ht="12.75" customHeight="1" x14ac:dyDescent="0.2">
      <c r="A455" s="10"/>
      <c r="B455" s="10"/>
      <c r="C455" s="10"/>
    </row>
    <row r="456" spans="1:3" ht="12.75" customHeight="1" x14ac:dyDescent="0.2">
      <c r="A456" s="10"/>
      <c r="B456" s="10"/>
      <c r="C456" s="10"/>
    </row>
    <row r="457" spans="1:3" ht="12.75" customHeight="1" x14ac:dyDescent="0.2">
      <c r="A457" s="10"/>
      <c r="B457" s="10"/>
      <c r="C457" s="10"/>
    </row>
    <row r="458" spans="1:3" ht="12.75" customHeight="1" x14ac:dyDescent="0.2">
      <c r="A458" s="10"/>
      <c r="B458" s="10"/>
      <c r="C458" s="10"/>
    </row>
    <row r="459" spans="1:3" ht="12.75" customHeight="1" x14ac:dyDescent="0.2">
      <c r="A459" s="10"/>
      <c r="B459" s="10"/>
      <c r="C459" s="10"/>
    </row>
    <row r="460" spans="1:3" ht="12.75" customHeight="1" x14ac:dyDescent="0.2">
      <c r="A460" s="10"/>
      <c r="B460" s="10"/>
      <c r="C460" s="10"/>
    </row>
    <row r="461" spans="1:3" ht="12.75" customHeight="1" x14ac:dyDescent="0.2">
      <c r="A461" s="10"/>
      <c r="B461" s="10"/>
      <c r="C461" s="10"/>
    </row>
    <row r="462" spans="1:3" ht="12.75" customHeight="1" x14ac:dyDescent="0.2">
      <c r="A462" s="10"/>
      <c r="B462" s="10"/>
      <c r="C462" s="10"/>
    </row>
    <row r="463" spans="1:3" ht="12.75" customHeight="1" x14ac:dyDescent="0.2">
      <c r="A463" s="10"/>
      <c r="B463" s="10"/>
      <c r="C463" s="10"/>
    </row>
    <row r="464" spans="1:3" ht="12.75" customHeight="1" x14ac:dyDescent="0.2">
      <c r="A464" s="10"/>
      <c r="B464" s="10"/>
      <c r="C464" s="10"/>
    </row>
    <row r="465" spans="1:3" ht="12.75" customHeight="1" x14ac:dyDescent="0.2">
      <c r="A465" s="10"/>
      <c r="B465" s="10"/>
      <c r="C465" s="10"/>
    </row>
    <row r="466" spans="1:3" ht="12.75" customHeight="1" x14ac:dyDescent="0.2">
      <c r="A466" s="10"/>
      <c r="B466" s="10"/>
      <c r="C466" s="10"/>
    </row>
    <row r="467" spans="1:3" ht="12.75" customHeight="1" x14ac:dyDescent="0.2">
      <c r="A467" s="10"/>
      <c r="B467" s="10"/>
      <c r="C467" s="10"/>
    </row>
    <row r="468" spans="1:3" ht="12.75" customHeight="1" x14ac:dyDescent="0.2">
      <c r="A468" s="10"/>
      <c r="B468" s="10"/>
      <c r="C468" s="10"/>
    </row>
    <row r="469" spans="1:3" ht="12.75" customHeight="1" x14ac:dyDescent="0.2">
      <c r="A469" s="10"/>
      <c r="B469" s="10"/>
      <c r="C469" s="10"/>
    </row>
    <row r="470" spans="1:3" ht="12.75" customHeight="1" x14ac:dyDescent="0.2">
      <c r="A470" s="10"/>
      <c r="B470" s="10"/>
      <c r="C470" s="10"/>
    </row>
    <row r="471" spans="1:3" ht="12.75" customHeight="1" x14ac:dyDescent="0.2">
      <c r="A471" s="10"/>
      <c r="B471" s="10"/>
      <c r="C471" s="10"/>
    </row>
    <row r="472" spans="1:3" ht="12.75" customHeight="1" x14ac:dyDescent="0.2">
      <c r="A472" s="10"/>
      <c r="B472" s="10"/>
      <c r="C472" s="10"/>
    </row>
    <row r="473" spans="1:3" ht="12.75" customHeight="1" x14ac:dyDescent="0.2">
      <c r="A473" s="10"/>
      <c r="B473" s="10"/>
      <c r="C473" s="10"/>
    </row>
    <row r="474" spans="1:3" ht="12.75" customHeight="1" x14ac:dyDescent="0.2">
      <c r="A474" s="10"/>
      <c r="B474" s="10"/>
      <c r="C474" s="10"/>
    </row>
    <row r="475" spans="1:3" ht="12.75" customHeight="1" x14ac:dyDescent="0.2">
      <c r="A475" s="10"/>
      <c r="B475" s="10"/>
      <c r="C475" s="10"/>
    </row>
    <row r="476" spans="1:3" ht="12.75" customHeight="1" x14ac:dyDescent="0.2">
      <c r="A476" s="10"/>
      <c r="B476" s="10"/>
      <c r="C476" s="10"/>
    </row>
    <row r="477" spans="1:3" ht="12.75" customHeight="1" x14ac:dyDescent="0.2">
      <c r="A477" s="10"/>
      <c r="B477" s="10"/>
      <c r="C477" s="10"/>
    </row>
    <row r="478" spans="1:3" ht="12.75" customHeight="1" x14ac:dyDescent="0.2">
      <c r="A478" s="10"/>
      <c r="B478" s="10"/>
      <c r="C478" s="10"/>
    </row>
    <row r="479" spans="1:3" ht="12.75" customHeight="1" x14ac:dyDescent="0.2">
      <c r="A479" s="10"/>
      <c r="B479" s="10"/>
      <c r="C479" s="10"/>
    </row>
    <row r="480" spans="1:3" ht="12.75" customHeight="1" x14ac:dyDescent="0.2">
      <c r="A480" s="10"/>
      <c r="B480" s="10"/>
      <c r="C480" s="10"/>
    </row>
    <row r="481" spans="1:3" ht="12.75" customHeight="1" x14ac:dyDescent="0.2">
      <c r="A481" s="10"/>
      <c r="B481" s="10"/>
      <c r="C481" s="10"/>
    </row>
    <row r="482" spans="1:3" ht="12.75" customHeight="1" x14ac:dyDescent="0.2">
      <c r="A482" s="10"/>
      <c r="B482" s="10"/>
      <c r="C482" s="10"/>
    </row>
    <row r="483" spans="1:3" ht="12.75" customHeight="1" x14ac:dyDescent="0.2">
      <c r="A483" s="10"/>
      <c r="B483" s="10"/>
      <c r="C483" s="10"/>
    </row>
    <row r="484" spans="1:3" ht="12.75" customHeight="1" x14ac:dyDescent="0.2">
      <c r="A484" s="10"/>
      <c r="B484" s="10"/>
      <c r="C484" s="10"/>
    </row>
    <row r="485" spans="1:3" ht="12.75" customHeight="1" x14ac:dyDescent="0.2">
      <c r="A485" s="10"/>
      <c r="B485" s="10"/>
      <c r="C485" s="10"/>
    </row>
    <row r="486" spans="1:3" ht="12.75" customHeight="1" x14ac:dyDescent="0.2">
      <c r="A486" s="10"/>
      <c r="B486" s="10"/>
      <c r="C486" s="10"/>
    </row>
    <row r="487" spans="1:3" ht="12.75" customHeight="1" x14ac:dyDescent="0.2">
      <c r="A487" s="10"/>
      <c r="B487" s="10"/>
      <c r="C487" s="10"/>
    </row>
    <row r="488" spans="1:3" ht="12.75" customHeight="1" x14ac:dyDescent="0.2">
      <c r="A488" s="10"/>
      <c r="B488" s="10"/>
      <c r="C488" s="10"/>
    </row>
    <row r="489" spans="1:3" ht="12.75" customHeight="1" x14ac:dyDescent="0.2">
      <c r="A489" s="10"/>
      <c r="B489" s="10"/>
      <c r="C489" s="10"/>
    </row>
    <row r="490" spans="1:3" ht="12.75" customHeight="1" x14ac:dyDescent="0.2">
      <c r="A490" s="10"/>
      <c r="B490" s="10"/>
      <c r="C490" s="10"/>
    </row>
    <row r="491" spans="1:3" ht="12.75" customHeight="1" x14ac:dyDescent="0.2">
      <c r="A491" s="10"/>
      <c r="B491" s="10"/>
      <c r="C491" s="10"/>
    </row>
    <row r="492" spans="1:3" ht="12.75" customHeight="1" x14ac:dyDescent="0.2">
      <c r="A492" s="10"/>
      <c r="B492" s="10"/>
      <c r="C492" s="10"/>
    </row>
    <row r="493" spans="1:3" ht="12.75" customHeight="1" x14ac:dyDescent="0.2">
      <c r="A493" s="10"/>
      <c r="B493" s="10"/>
      <c r="C493" s="10"/>
    </row>
    <row r="494" spans="1:3" ht="12.75" customHeight="1" x14ac:dyDescent="0.2">
      <c r="A494" s="10"/>
      <c r="B494" s="10"/>
      <c r="C494" s="10"/>
    </row>
    <row r="495" spans="1:3" ht="12.75" customHeight="1" x14ac:dyDescent="0.2">
      <c r="A495" s="10"/>
      <c r="B495" s="10"/>
      <c r="C495" s="10"/>
    </row>
    <row r="496" spans="1:3" ht="12.75" customHeight="1" x14ac:dyDescent="0.2">
      <c r="A496" s="10"/>
      <c r="B496" s="10"/>
      <c r="C496" s="10"/>
    </row>
    <row r="497" spans="1:3" ht="12.75" customHeight="1" x14ac:dyDescent="0.2">
      <c r="A497" s="10"/>
      <c r="B497" s="10"/>
      <c r="C497" s="10"/>
    </row>
    <row r="498" spans="1:3" ht="12.75" customHeight="1" x14ac:dyDescent="0.2">
      <c r="A498" s="10"/>
      <c r="B498" s="10"/>
      <c r="C498" s="10"/>
    </row>
    <row r="499" spans="1:3" ht="12.75" customHeight="1" x14ac:dyDescent="0.2">
      <c r="A499" s="10"/>
      <c r="B499" s="10"/>
      <c r="C499" s="10"/>
    </row>
    <row r="500" spans="1:3" ht="12.75" customHeight="1" x14ac:dyDescent="0.2">
      <c r="A500" s="10"/>
      <c r="B500" s="10"/>
      <c r="C500" s="10"/>
    </row>
    <row r="501" spans="1:3" ht="12.75" customHeight="1" x14ac:dyDescent="0.2">
      <c r="A501" s="10"/>
      <c r="B501" s="10"/>
      <c r="C501" s="10"/>
    </row>
    <row r="502" spans="1:3" ht="12.75" customHeight="1" x14ac:dyDescent="0.2">
      <c r="A502" s="10"/>
      <c r="B502" s="10"/>
      <c r="C502" s="10"/>
    </row>
    <row r="503" spans="1:3" ht="12.75" customHeight="1" x14ac:dyDescent="0.2">
      <c r="A503" s="10"/>
      <c r="B503" s="10"/>
      <c r="C503" s="10"/>
    </row>
    <row r="504" spans="1:3" ht="12.75" customHeight="1" x14ac:dyDescent="0.2">
      <c r="A504" s="10"/>
      <c r="B504" s="10"/>
      <c r="C504" s="10"/>
    </row>
    <row r="505" spans="1:3" ht="12.75" customHeight="1" x14ac:dyDescent="0.2">
      <c r="A505" s="10"/>
      <c r="B505" s="10"/>
      <c r="C505" s="10"/>
    </row>
    <row r="506" spans="1:3" ht="12.75" customHeight="1" x14ac:dyDescent="0.2">
      <c r="A506" s="10"/>
      <c r="B506" s="10"/>
      <c r="C506" s="10"/>
    </row>
    <row r="507" spans="1:3" ht="12.75" customHeight="1" x14ac:dyDescent="0.2">
      <c r="A507" s="10"/>
      <c r="B507" s="10"/>
      <c r="C507" s="10"/>
    </row>
    <row r="508" spans="1:3" ht="12.75" customHeight="1" x14ac:dyDescent="0.2">
      <c r="A508" s="10"/>
      <c r="B508" s="10"/>
      <c r="C508" s="10"/>
    </row>
    <row r="509" spans="1:3" ht="12.75" customHeight="1" x14ac:dyDescent="0.2">
      <c r="A509" s="10"/>
      <c r="B509" s="10"/>
      <c r="C509" s="10"/>
    </row>
    <row r="510" spans="1:3" ht="12.75" customHeight="1" x14ac:dyDescent="0.2">
      <c r="A510" s="10"/>
      <c r="B510" s="10"/>
      <c r="C510" s="10"/>
    </row>
    <row r="511" spans="1:3" ht="12.75" customHeight="1" x14ac:dyDescent="0.2">
      <c r="A511" s="10"/>
      <c r="B511" s="10"/>
      <c r="C511" s="10"/>
    </row>
    <row r="512" spans="1:3" ht="12.75" customHeight="1" x14ac:dyDescent="0.2">
      <c r="A512" s="10"/>
      <c r="B512" s="10"/>
      <c r="C512" s="10"/>
    </row>
    <row r="513" spans="1:3" ht="12.75" customHeight="1" x14ac:dyDescent="0.2">
      <c r="A513" s="10"/>
      <c r="B513" s="10"/>
      <c r="C513" s="10"/>
    </row>
    <row r="514" spans="1:3" ht="12.75" customHeight="1" x14ac:dyDescent="0.2">
      <c r="A514" s="10"/>
      <c r="B514" s="10"/>
      <c r="C514" s="10"/>
    </row>
    <row r="515" spans="1:3" ht="12.75" customHeight="1" x14ac:dyDescent="0.2">
      <c r="A515" s="10"/>
      <c r="B515" s="10"/>
      <c r="C515" s="10"/>
    </row>
    <row r="516" spans="1:3" ht="12.75" customHeight="1" x14ac:dyDescent="0.2">
      <c r="A516" s="10"/>
      <c r="B516" s="10"/>
      <c r="C516" s="10"/>
    </row>
    <row r="517" spans="1:3" ht="12.75" customHeight="1" x14ac:dyDescent="0.2">
      <c r="A517" s="10"/>
      <c r="B517" s="10"/>
      <c r="C517" s="10"/>
    </row>
    <row r="518" spans="1:3" ht="12.75" customHeight="1" x14ac:dyDescent="0.2">
      <c r="A518" s="10"/>
      <c r="B518" s="10"/>
      <c r="C518" s="10"/>
    </row>
    <row r="519" spans="1:3" ht="12.75" customHeight="1" x14ac:dyDescent="0.2">
      <c r="A519" s="10"/>
      <c r="B519" s="10"/>
      <c r="C519" s="10"/>
    </row>
    <row r="520" spans="1:3" ht="12.75" customHeight="1" x14ac:dyDescent="0.2">
      <c r="A520" s="10"/>
      <c r="B520" s="10"/>
      <c r="C520" s="10"/>
    </row>
    <row r="521" spans="1:3" ht="12.75" customHeight="1" x14ac:dyDescent="0.2">
      <c r="A521" s="10"/>
      <c r="B521" s="10"/>
      <c r="C521" s="10"/>
    </row>
    <row r="522" spans="1:3" ht="12.75" customHeight="1" x14ac:dyDescent="0.2">
      <c r="A522" s="10"/>
      <c r="B522" s="10"/>
      <c r="C522" s="10"/>
    </row>
    <row r="523" spans="1:3" ht="12.75" customHeight="1" x14ac:dyDescent="0.2">
      <c r="A523" s="10"/>
      <c r="B523" s="10"/>
      <c r="C523" s="10"/>
    </row>
    <row r="524" spans="1:3" ht="12.75" customHeight="1" x14ac:dyDescent="0.2">
      <c r="A524" s="10"/>
      <c r="B524" s="10"/>
      <c r="C524" s="10"/>
    </row>
    <row r="525" spans="1:3" ht="12.75" customHeight="1" x14ac:dyDescent="0.2">
      <c r="A525" s="10"/>
      <c r="B525" s="10"/>
      <c r="C525" s="10"/>
    </row>
    <row r="526" spans="1:3" ht="12.75" customHeight="1" x14ac:dyDescent="0.2">
      <c r="A526" s="10"/>
      <c r="B526" s="10"/>
      <c r="C526" s="10"/>
    </row>
    <row r="527" spans="1:3" ht="12.75" customHeight="1" x14ac:dyDescent="0.2">
      <c r="A527" s="10"/>
      <c r="B527" s="10"/>
      <c r="C527" s="10"/>
    </row>
    <row r="528" spans="1:3" ht="12.75" customHeight="1" x14ac:dyDescent="0.2">
      <c r="A528" s="10"/>
      <c r="B528" s="10"/>
      <c r="C528" s="10"/>
    </row>
    <row r="529" spans="1:3" ht="12.75" customHeight="1" x14ac:dyDescent="0.2">
      <c r="A529" s="10"/>
      <c r="B529" s="10"/>
      <c r="C529" s="10"/>
    </row>
    <row r="530" spans="1:3" ht="12.75" customHeight="1" x14ac:dyDescent="0.2">
      <c r="A530" s="10"/>
      <c r="B530" s="10"/>
      <c r="C530" s="10"/>
    </row>
    <row r="531" spans="1:3" ht="12.75" customHeight="1" x14ac:dyDescent="0.2">
      <c r="A531" s="10"/>
      <c r="B531" s="10"/>
      <c r="C531" s="10"/>
    </row>
    <row r="532" spans="1:3" ht="12.75" customHeight="1" x14ac:dyDescent="0.2">
      <c r="A532" s="10"/>
      <c r="B532" s="10"/>
      <c r="C532" s="10"/>
    </row>
    <row r="533" spans="1:3" ht="12.75" customHeight="1" x14ac:dyDescent="0.2">
      <c r="A533" s="10"/>
      <c r="B533" s="10"/>
      <c r="C533" s="10"/>
    </row>
    <row r="534" spans="1:3" ht="12.75" customHeight="1" x14ac:dyDescent="0.2">
      <c r="A534" s="10"/>
      <c r="B534" s="10"/>
      <c r="C534" s="10"/>
    </row>
    <row r="535" spans="1:3" ht="12.75" customHeight="1" x14ac:dyDescent="0.2">
      <c r="A535" s="10"/>
      <c r="B535" s="10"/>
      <c r="C535" s="10"/>
    </row>
    <row r="536" spans="1:3" ht="12.75" customHeight="1" x14ac:dyDescent="0.2">
      <c r="A536" s="10"/>
      <c r="B536" s="10"/>
      <c r="C536" s="10"/>
    </row>
    <row r="537" spans="1:3" ht="12.75" customHeight="1" x14ac:dyDescent="0.2">
      <c r="A537" s="10"/>
      <c r="B537" s="10"/>
      <c r="C537" s="10"/>
    </row>
    <row r="538" spans="1:3" ht="12.75" customHeight="1" x14ac:dyDescent="0.2">
      <c r="A538" s="10"/>
      <c r="B538" s="10"/>
      <c r="C538" s="10"/>
    </row>
    <row r="539" spans="1:3" ht="12.75" customHeight="1" x14ac:dyDescent="0.2">
      <c r="A539" s="10"/>
      <c r="B539" s="10"/>
      <c r="C539" s="10"/>
    </row>
    <row r="540" spans="1:3" ht="12.75" customHeight="1" x14ac:dyDescent="0.2">
      <c r="A540" s="10"/>
      <c r="B540" s="10"/>
      <c r="C540" s="10"/>
    </row>
    <row r="541" spans="1:3" ht="12.75" customHeight="1" x14ac:dyDescent="0.2">
      <c r="A541" s="10"/>
      <c r="B541" s="10"/>
      <c r="C541" s="10"/>
    </row>
    <row r="542" spans="1:3" ht="12.75" customHeight="1" x14ac:dyDescent="0.2">
      <c r="A542" s="10"/>
      <c r="B542" s="10"/>
      <c r="C542" s="10"/>
    </row>
    <row r="543" spans="1:3" ht="12.75" customHeight="1" x14ac:dyDescent="0.2">
      <c r="A543" s="10"/>
      <c r="B543" s="10"/>
      <c r="C543" s="10"/>
    </row>
    <row r="544" spans="1:3" ht="12.75" customHeight="1" x14ac:dyDescent="0.2">
      <c r="A544" s="10"/>
      <c r="B544" s="10"/>
      <c r="C544" s="10"/>
    </row>
    <row r="545" spans="1:3" ht="12.75" customHeight="1" x14ac:dyDescent="0.2">
      <c r="A545" s="10"/>
      <c r="B545" s="10"/>
      <c r="C545" s="10"/>
    </row>
    <row r="546" spans="1:3" ht="12.75" customHeight="1" x14ac:dyDescent="0.2">
      <c r="A546" s="10"/>
      <c r="B546" s="10"/>
      <c r="C546" s="10"/>
    </row>
    <row r="547" spans="1:3" ht="12.75" customHeight="1" x14ac:dyDescent="0.2">
      <c r="A547" s="10"/>
      <c r="B547" s="10"/>
      <c r="C547" s="10"/>
    </row>
    <row r="548" spans="1:3" ht="12.75" customHeight="1" x14ac:dyDescent="0.2">
      <c r="A548" s="10"/>
      <c r="B548" s="10"/>
      <c r="C548" s="10"/>
    </row>
    <row r="549" spans="1:3" ht="12.75" customHeight="1" x14ac:dyDescent="0.2">
      <c r="A549" s="10"/>
      <c r="B549" s="10"/>
      <c r="C549" s="10"/>
    </row>
    <row r="550" spans="1:3" ht="12.75" customHeight="1" x14ac:dyDescent="0.2">
      <c r="A550" s="10"/>
      <c r="B550" s="10"/>
      <c r="C550" s="10"/>
    </row>
    <row r="551" spans="1:3" ht="12.75" customHeight="1" x14ac:dyDescent="0.2">
      <c r="A551" s="10"/>
      <c r="B551" s="10"/>
      <c r="C551" s="10"/>
    </row>
    <row r="552" spans="1:3" ht="12.75" customHeight="1" x14ac:dyDescent="0.2">
      <c r="A552" s="10"/>
      <c r="B552" s="10"/>
      <c r="C552" s="10"/>
    </row>
    <row r="553" spans="1:3" ht="12.75" customHeight="1" x14ac:dyDescent="0.2">
      <c r="A553" s="10"/>
      <c r="B553" s="10"/>
      <c r="C553" s="10"/>
    </row>
    <row r="554" spans="1:3" ht="12.75" customHeight="1" x14ac:dyDescent="0.2">
      <c r="A554" s="10"/>
      <c r="B554" s="10"/>
      <c r="C554" s="10"/>
    </row>
    <row r="555" spans="1:3" ht="12.75" customHeight="1" x14ac:dyDescent="0.2">
      <c r="A555" s="10"/>
      <c r="B555" s="10"/>
      <c r="C555" s="10"/>
    </row>
    <row r="556" spans="1:3" ht="12.75" customHeight="1" x14ac:dyDescent="0.2">
      <c r="A556" s="10"/>
      <c r="B556" s="10"/>
      <c r="C556" s="10"/>
    </row>
    <row r="557" spans="1:3" ht="12.75" customHeight="1" x14ac:dyDescent="0.2">
      <c r="A557" s="10"/>
      <c r="B557" s="10"/>
      <c r="C557" s="10"/>
    </row>
    <row r="558" spans="1:3" ht="12.75" customHeight="1" x14ac:dyDescent="0.2">
      <c r="A558" s="10"/>
      <c r="B558" s="10"/>
      <c r="C558" s="10"/>
    </row>
    <row r="559" spans="1:3" ht="12.75" customHeight="1" x14ac:dyDescent="0.2">
      <c r="A559" s="10"/>
      <c r="B559" s="10"/>
      <c r="C559" s="10"/>
    </row>
    <row r="560" spans="1:3" ht="12.75" customHeight="1" x14ac:dyDescent="0.2">
      <c r="A560" s="10"/>
      <c r="B560" s="10"/>
      <c r="C560" s="10"/>
    </row>
    <row r="561" spans="1:3" ht="12.75" customHeight="1" x14ac:dyDescent="0.2">
      <c r="A561" s="10"/>
      <c r="B561" s="10"/>
      <c r="C561" s="10"/>
    </row>
    <row r="562" spans="1:3" ht="12.75" customHeight="1" x14ac:dyDescent="0.2">
      <c r="A562" s="10"/>
      <c r="B562" s="10"/>
      <c r="C562" s="10"/>
    </row>
    <row r="563" spans="1:3" ht="12.75" customHeight="1" x14ac:dyDescent="0.2">
      <c r="A563" s="10"/>
      <c r="B563" s="10"/>
      <c r="C563" s="10"/>
    </row>
    <row r="564" spans="1:3" ht="12.75" customHeight="1" x14ac:dyDescent="0.2">
      <c r="A564" s="10"/>
      <c r="B564" s="10"/>
      <c r="C564" s="10"/>
    </row>
    <row r="565" spans="1:3" ht="12.75" customHeight="1" x14ac:dyDescent="0.2">
      <c r="A565" s="10"/>
      <c r="B565" s="10"/>
      <c r="C565" s="10"/>
    </row>
    <row r="566" spans="1:3" ht="12.75" customHeight="1" x14ac:dyDescent="0.2">
      <c r="A566" s="10"/>
      <c r="B566" s="10"/>
      <c r="C566" s="10"/>
    </row>
    <row r="567" spans="1:3" ht="12.75" customHeight="1" x14ac:dyDescent="0.2">
      <c r="A567" s="10"/>
      <c r="B567" s="10"/>
      <c r="C567" s="10"/>
    </row>
    <row r="568" spans="1:3" ht="12.75" customHeight="1" x14ac:dyDescent="0.2">
      <c r="A568" s="10"/>
      <c r="B568" s="10"/>
      <c r="C568" s="10"/>
    </row>
    <row r="569" spans="1:3" ht="12.75" customHeight="1" x14ac:dyDescent="0.2">
      <c r="A569" s="10"/>
      <c r="B569" s="10"/>
      <c r="C569" s="10"/>
    </row>
    <row r="570" spans="1:3" ht="12.75" customHeight="1" x14ac:dyDescent="0.2">
      <c r="A570" s="10"/>
      <c r="B570" s="10"/>
      <c r="C570" s="10"/>
    </row>
    <row r="571" spans="1:3" ht="12.75" customHeight="1" x14ac:dyDescent="0.2">
      <c r="A571" s="10"/>
      <c r="B571" s="10"/>
      <c r="C571" s="10"/>
    </row>
    <row r="572" spans="1:3" ht="12.75" customHeight="1" x14ac:dyDescent="0.2">
      <c r="A572" s="10"/>
      <c r="B572" s="10"/>
      <c r="C572" s="10"/>
    </row>
    <row r="573" spans="1:3" ht="12.75" customHeight="1" x14ac:dyDescent="0.2">
      <c r="A573" s="10"/>
      <c r="B573" s="10"/>
      <c r="C573" s="10"/>
    </row>
    <row r="574" spans="1:3" ht="12.75" customHeight="1" x14ac:dyDescent="0.2">
      <c r="A574" s="10"/>
      <c r="B574" s="10"/>
      <c r="C574" s="10"/>
    </row>
    <row r="575" spans="1:3" ht="12.75" customHeight="1" x14ac:dyDescent="0.2">
      <c r="A575" s="10"/>
      <c r="B575" s="10"/>
      <c r="C575" s="10"/>
    </row>
    <row r="576" spans="1:3" ht="12.75" customHeight="1" x14ac:dyDescent="0.2">
      <c r="A576" s="10"/>
      <c r="B576" s="10"/>
      <c r="C576" s="10"/>
    </row>
    <row r="577" spans="1:3" ht="12.75" customHeight="1" x14ac:dyDescent="0.2">
      <c r="A577" s="10"/>
      <c r="B577" s="10"/>
      <c r="C577" s="10"/>
    </row>
    <row r="578" spans="1:3" ht="12.75" customHeight="1" x14ac:dyDescent="0.2">
      <c r="A578" s="10"/>
      <c r="B578" s="10"/>
      <c r="C578" s="10"/>
    </row>
    <row r="579" spans="1:3" ht="12.75" customHeight="1" x14ac:dyDescent="0.2">
      <c r="A579" s="10"/>
      <c r="B579" s="10"/>
      <c r="C579" s="10"/>
    </row>
    <row r="580" spans="1:3" ht="12.75" customHeight="1" x14ac:dyDescent="0.2">
      <c r="A580" s="10"/>
      <c r="B580" s="10"/>
      <c r="C580" s="10"/>
    </row>
    <row r="581" spans="1:3" ht="12.75" customHeight="1" x14ac:dyDescent="0.2">
      <c r="A581" s="10"/>
      <c r="B581" s="10"/>
      <c r="C581" s="10"/>
    </row>
    <row r="582" spans="1:3" ht="12.75" customHeight="1" x14ac:dyDescent="0.2">
      <c r="A582" s="10"/>
      <c r="B582" s="10"/>
      <c r="C582" s="10"/>
    </row>
    <row r="583" spans="1:3" ht="12.75" customHeight="1" x14ac:dyDescent="0.2">
      <c r="A583" s="10"/>
      <c r="B583" s="10"/>
      <c r="C583" s="10"/>
    </row>
    <row r="584" spans="1:3" ht="12.75" customHeight="1" x14ac:dyDescent="0.2">
      <c r="A584" s="10"/>
      <c r="B584" s="10"/>
      <c r="C584" s="10"/>
    </row>
    <row r="585" spans="1:3" ht="12.75" customHeight="1" x14ac:dyDescent="0.2">
      <c r="A585" s="10"/>
      <c r="B585" s="10"/>
      <c r="C585" s="10"/>
    </row>
    <row r="586" spans="1:3" ht="12.75" customHeight="1" x14ac:dyDescent="0.2">
      <c r="A586" s="10"/>
      <c r="B586" s="10"/>
      <c r="C586" s="10"/>
    </row>
    <row r="587" spans="1:3" ht="12.75" customHeight="1" x14ac:dyDescent="0.2">
      <c r="A587" s="10"/>
      <c r="B587" s="10"/>
      <c r="C587" s="10"/>
    </row>
    <row r="588" spans="1:3" ht="12.75" customHeight="1" x14ac:dyDescent="0.2">
      <c r="A588" s="10"/>
      <c r="B588" s="10"/>
      <c r="C588" s="10"/>
    </row>
    <row r="589" spans="1:3" ht="12.75" customHeight="1" x14ac:dyDescent="0.2">
      <c r="A589" s="10"/>
      <c r="B589" s="10"/>
      <c r="C589" s="10"/>
    </row>
    <row r="590" spans="1:3" ht="12.75" customHeight="1" x14ac:dyDescent="0.2">
      <c r="A590" s="10"/>
      <c r="B590" s="10"/>
      <c r="C590" s="10"/>
    </row>
    <row r="591" spans="1:3" ht="12.75" customHeight="1" x14ac:dyDescent="0.2">
      <c r="A591" s="10"/>
      <c r="B591" s="10"/>
      <c r="C591" s="10"/>
    </row>
    <row r="592" spans="1:3" ht="12.75" customHeight="1" x14ac:dyDescent="0.2">
      <c r="A592" s="10"/>
      <c r="B592" s="10"/>
      <c r="C592" s="10"/>
    </row>
    <row r="593" spans="1:3" ht="12.75" customHeight="1" x14ac:dyDescent="0.2">
      <c r="A593" s="10"/>
      <c r="B593" s="10"/>
      <c r="C593" s="10"/>
    </row>
    <row r="594" spans="1:3" ht="12.75" customHeight="1" x14ac:dyDescent="0.2">
      <c r="A594" s="10"/>
      <c r="B594" s="10"/>
      <c r="C594" s="10"/>
    </row>
    <row r="595" spans="1:3" ht="12.75" customHeight="1" x14ac:dyDescent="0.2">
      <c r="A595" s="10"/>
      <c r="B595" s="10"/>
      <c r="C595" s="10"/>
    </row>
    <row r="596" spans="1:3" ht="12.75" customHeight="1" x14ac:dyDescent="0.2">
      <c r="A596" s="10"/>
      <c r="B596" s="10"/>
      <c r="C596" s="10"/>
    </row>
    <row r="597" spans="1:3" ht="12.75" customHeight="1" x14ac:dyDescent="0.2">
      <c r="A597" s="10"/>
      <c r="B597" s="10"/>
      <c r="C597" s="10"/>
    </row>
    <row r="598" spans="1:3" ht="12.75" customHeight="1" x14ac:dyDescent="0.2">
      <c r="A598" s="10"/>
      <c r="B598" s="10"/>
      <c r="C598" s="10"/>
    </row>
    <row r="599" spans="1:3" ht="12.75" customHeight="1" x14ac:dyDescent="0.2">
      <c r="A599" s="10"/>
      <c r="B599" s="10"/>
      <c r="C599" s="10"/>
    </row>
    <row r="600" spans="1:3" ht="12.75" customHeight="1" x14ac:dyDescent="0.2">
      <c r="A600" s="10"/>
      <c r="B600" s="10"/>
      <c r="C600" s="10"/>
    </row>
    <row r="601" spans="1:3" ht="12.75" customHeight="1" x14ac:dyDescent="0.2">
      <c r="A601" s="10"/>
      <c r="B601" s="10"/>
      <c r="C601" s="10"/>
    </row>
    <row r="602" spans="1:3" ht="12.75" customHeight="1" x14ac:dyDescent="0.2">
      <c r="A602" s="10"/>
      <c r="B602" s="10"/>
      <c r="C602" s="10"/>
    </row>
    <row r="603" spans="1:3" ht="12.75" customHeight="1" x14ac:dyDescent="0.2">
      <c r="A603" s="10"/>
      <c r="B603" s="10"/>
      <c r="C603" s="10"/>
    </row>
    <row r="604" spans="1:3" ht="12.75" customHeight="1" x14ac:dyDescent="0.2">
      <c r="A604" s="10"/>
      <c r="B604" s="10"/>
      <c r="C604" s="10"/>
    </row>
    <row r="605" spans="1:3" ht="12.75" customHeight="1" x14ac:dyDescent="0.2">
      <c r="A605" s="10"/>
      <c r="B605" s="10"/>
      <c r="C605" s="10"/>
    </row>
    <row r="606" spans="1:3" ht="12.75" customHeight="1" x14ac:dyDescent="0.2">
      <c r="A606" s="10"/>
      <c r="B606" s="10"/>
      <c r="C606" s="10"/>
    </row>
    <row r="607" spans="1:3" ht="12.75" customHeight="1" x14ac:dyDescent="0.2">
      <c r="A607" s="10"/>
      <c r="B607" s="10"/>
      <c r="C607" s="10"/>
    </row>
    <row r="608" spans="1:3" ht="12.75" customHeight="1" x14ac:dyDescent="0.2">
      <c r="A608" s="10"/>
      <c r="B608" s="10"/>
      <c r="C608" s="10"/>
    </row>
    <row r="609" spans="1:3" ht="12.75" customHeight="1" x14ac:dyDescent="0.2">
      <c r="A609" s="10"/>
      <c r="B609" s="10"/>
      <c r="C609" s="10"/>
    </row>
    <row r="610" spans="1:3" ht="12.75" customHeight="1" x14ac:dyDescent="0.2">
      <c r="A610" s="10"/>
      <c r="B610" s="10"/>
      <c r="C610" s="10"/>
    </row>
    <row r="611" spans="1:3" ht="12.75" customHeight="1" x14ac:dyDescent="0.2">
      <c r="A611" s="10"/>
      <c r="B611" s="10"/>
      <c r="C611" s="10"/>
    </row>
    <row r="612" spans="1:3" ht="12.75" customHeight="1" x14ac:dyDescent="0.2">
      <c r="A612" s="10"/>
      <c r="B612" s="10"/>
      <c r="C612" s="10"/>
    </row>
    <row r="613" spans="1:3" ht="12.75" customHeight="1" x14ac:dyDescent="0.2">
      <c r="A613" s="10"/>
      <c r="B613" s="10"/>
      <c r="C613" s="10"/>
    </row>
    <row r="614" spans="1:3" ht="12.75" customHeight="1" x14ac:dyDescent="0.2">
      <c r="A614" s="10"/>
      <c r="B614" s="10"/>
      <c r="C614" s="10"/>
    </row>
    <row r="615" spans="1:3" ht="12.75" customHeight="1" x14ac:dyDescent="0.2">
      <c r="A615" s="10"/>
      <c r="B615" s="10"/>
      <c r="C615" s="10"/>
    </row>
    <row r="616" spans="1:3" ht="12.75" customHeight="1" x14ac:dyDescent="0.2">
      <c r="A616" s="10"/>
      <c r="B616" s="10"/>
      <c r="C616" s="10"/>
    </row>
    <row r="617" spans="1:3" ht="12.75" customHeight="1" x14ac:dyDescent="0.2">
      <c r="A617" s="10"/>
      <c r="B617" s="10"/>
      <c r="C617" s="10"/>
    </row>
    <row r="618" spans="1:3" ht="12.75" customHeight="1" x14ac:dyDescent="0.2">
      <c r="A618" s="10"/>
      <c r="B618" s="10"/>
      <c r="C618" s="10"/>
    </row>
    <row r="619" spans="1:3" ht="12.75" customHeight="1" x14ac:dyDescent="0.2">
      <c r="A619" s="10"/>
      <c r="B619" s="10"/>
      <c r="C619" s="10"/>
    </row>
    <row r="620" spans="1:3" ht="12.75" customHeight="1" x14ac:dyDescent="0.2">
      <c r="A620" s="10"/>
      <c r="B620" s="10"/>
      <c r="C620" s="10"/>
    </row>
    <row r="621" spans="1:3" ht="12.75" customHeight="1" x14ac:dyDescent="0.2">
      <c r="A621" s="10"/>
      <c r="B621" s="10"/>
      <c r="C621" s="10"/>
    </row>
    <row r="622" spans="1:3" ht="12.75" customHeight="1" x14ac:dyDescent="0.2">
      <c r="A622" s="10"/>
      <c r="B622" s="10"/>
      <c r="C622" s="10"/>
    </row>
    <row r="623" spans="1:3" ht="12.75" customHeight="1" x14ac:dyDescent="0.2">
      <c r="A623" s="10"/>
      <c r="B623" s="10"/>
      <c r="C623" s="10"/>
    </row>
    <row r="624" spans="1:3" ht="12.75" customHeight="1" x14ac:dyDescent="0.2">
      <c r="A624" s="10"/>
      <c r="B624" s="10"/>
      <c r="C624" s="10"/>
    </row>
    <row r="625" spans="1:3" ht="12.75" customHeight="1" x14ac:dyDescent="0.2">
      <c r="A625" s="10"/>
      <c r="B625" s="10"/>
      <c r="C625" s="10"/>
    </row>
    <row r="626" spans="1:3" ht="12.75" customHeight="1" x14ac:dyDescent="0.2">
      <c r="A626" s="10"/>
      <c r="B626" s="10"/>
      <c r="C626" s="10"/>
    </row>
    <row r="627" spans="1:3" ht="12.75" customHeight="1" x14ac:dyDescent="0.2">
      <c r="A627" s="10"/>
      <c r="B627" s="10"/>
      <c r="C627" s="10"/>
    </row>
    <row r="628" spans="1:3" ht="12.75" customHeight="1" x14ac:dyDescent="0.2">
      <c r="A628" s="10"/>
      <c r="B628" s="10"/>
      <c r="C628" s="10"/>
    </row>
    <row r="629" spans="1:3" ht="12.75" customHeight="1" x14ac:dyDescent="0.2">
      <c r="A629" s="10"/>
      <c r="B629" s="10"/>
      <c r="C629" s="10"/>
    </row>
    <row r="630" spans="1:3" ht="12.75" customHeight="1" x14ac:dyDescent="0.2">
      <c r="A630" s="10"/>
      <c r="B630" s="10"/>
      <c r="C630" s="10"/>
    </row>
    <row r="631" spans="1:3" ht="12.75" customHeight="1" x14ac:dyDescent="0.2">
      <c r="A631" s="10"/>
      <c r="B631" s="10"/>
      <c r="C631" s="10"/>
    </row>
    <row r="632" spans="1:3" ht="12.75" customHeight="1" x14ac:dyDescent="0.2">
      <c r="A632" s="10"/>
      <c r="B632" s="10"/>
      <c r="C632" s="10"/>
    </row>
    <row r="633" spans="1:3" ht="12.75" customHeight="1" x14ac:dyDescent="0.2">
      <c r="A633" s="10"/>
      <c r="B633" s="10"/>
      <c r="C633" s="10"/>
    </row>
    <row r="634" spans="1:3" ht="12.75" customHeight="1" x14ac:dyDescent="0.2">
      <c r="A634" s="10"/>
      <c r="B634" s="10"/>
      <c r="C634" s="10"/>
    </row>
    <row r="635" spans="1:3" ht="12.75" customHeight="1" x14ac:dyDescent="0.2">
      <c r="A635" s="10"/>
      <c r="B635" s="10"/>
      <c r="C635" s="10"/>
    </row>
    <row r="636" spans="1:3" ht="12.75" customHeight="1" x14ac:dyDescent="0.2">
      <c r="A636" s="10"/>
      <c r="B636" s="10"/>
      <c r="C636" s="10"/>
    </row>
    <row r="637" spans="1:3" ht="12.75" customHeight="1" x14ac:dyDescent="0.2">
      <c r="A637" s="10"/>
      <c r="B637" s="10"/>
      <c r="C637" s="10"/>
    </row>
    <row r="638" spans="1:3" ht="12.75" customHeight="1" x14ac:dyDescent="0.2">
      <c r="A638" s="10"/>
      <c r="B638" s="10"/>
      <c r="C638" s="10"/>
    </row>
    <row r="639" spans="1:3" ht="12.75" customHeight="1" x14ac:dyDescent="0.2">
      <c r="A639" s="10"/>
      <c r="B639" s="10"/>
      <c r="C639" s="10"/>
    </row>
    <row r="640" spans="1:3" ht="12.75" customHeight="1" x14ac:dyDescent="0.2">
      <c r="A640" s="10"/>
      <c r="B640" s="10"/>
      <c r="C640" s="10"/>
    </row>
    <row r="641" spans="1:3" ht="12.75" customHeight="1" x14ac:dyDescent="0.2">
      <c r="A641" s="10"/>
      <c r="B641" s="10"/>
      <c r="C641" s="10"/>
    </row>
    <row r="642" spans="1:3" ht="12.75" customHeight="1" x14ac:dyDescent="0.2">
      <c r="A642" s="10"/>
      <c r="B642" s="10"/>
      <c r="C642" s="10"/>
    </row>
    <row r="643" spans="1:3" ht="12.75" customHeight="1" x14ac:dyDescent="0.2">
      <c r="A643" s="10"/>
      <c r="B643" s="10"/>
      <c r="C643" s="10"/>
    </row>
    <row r="644" spans="1:3" ht="12.75" customHeight="1" x14ac:dyDescent="0.2">
      <c r="A644" s="10"/>
      <c r="B644" s="10"/>
      <c r="C644" s="10"/>
    </row>
    <row r="645" spans="1:3" ht="12.75" customHeight="1" x14ac:dyDescent="0.2">
      <c r="A645" s="10"/>
      <c r="B645" s="10"/>
      <c r="C645" s="10"/>
    </row>
    <row r="646" spans="1:3" ht="12.75" customHeight="1" x14ac:dyDescent="0.2">
      <c r="A646" s="10"/>
      <c r="B646" s="10"/>
      <c r="C646" s="10"/>
    </row>
    <row r="647" spans="1:3" ht="12.75" customHeight="1" x14ac:dyDescent="0.2">
      <c r="A647" s="10"/>
      <c r="B647" s="10"/>
      <c r="C647" s="10"/>
    </row>
    <row r="648" spans="1:3" ht="12.75" customHeight="1" x14ac:dyDescent="0.2">
      <c r="A648" s="10"/>
      <c r="B648" s="10"/>
      <c r="C648" s="10"/>
    </row>
    <row r="649" spans="1:3" ht="12.75" customHeight="1" x14ac:dyDescent="0.2">
      <c r="A649" s="10"/>
      <c r="B649" s="10"/>
      <c r="C649" s="10"/>
    </row>
    <row r="650" spans="1:3" ht="12.75" customHeight="1" x14ac:dyDescent="0.2">
      <c r="A650" s="10"/>
      <c r="B650" s="10"/>
      <c r="C650" s="10"/>
    </row>
    <row r="651" spans="1:3" ht="12.75" customHeight="1" x14ac:dyDescent="0.2">
      <c r="A651" s="10"/>
      <c r="B651" s="10"/>
      <c r="C651" s="10"/>
    </row>
    <row r="652" spans="1:3" ht="12.75" customHeight="1" x14ac:dyDescent="0.2">
      <c r="A652" s="10"/>
      <c r="B652" s="10"/>
      <c r="C652" s="10"/>
    </row>
    <row r="653" spans="1:3" ht="12.75" customHeight="1" x14ac:dyDescent="0.2">
      <c r="A653" s="10"/>
      <c r="B653" s="10"/>
      <c r="C653" s="10"/>
    </row>
    <row r="654" spans="1:3" ht="12.75" customHeight="1" x14ac:dyDescent="0.2">
      <c r="A654" s="10"/>
      <c r="B654" s="10"/>
      <c r="C654" s="10"/>
    </row>
    <row r="655" spans="1:3" ht="12.75" customHeight="1" x14ac:dyDescent="0.2">
      <c r="A655" s="10"/>
      <c r="B655" s="10"/>
      <c r="C655" s="10"/>
    </row>
    <row r="656" spans="1:3" ht="12.75" customHeight="1" x14ac:dyDescent="0.2">
      <c r="A656" s="10"/>
      <c r="B656" s="10"/>
      <c r="C656" s="10"/>
    </row>
    <row r="657" spans="1:3" ht="12.75" customHeight="1" x14ac:dyDescent="0.2">
      <c r="A657" s="10"/>
      <c r="B657" s="10"/>
      <c r="C657" s="10"/>
    </row>
    <row r="658" spans="1:3" ht="12.75" customHeight="1" x14ac:dyDescent="0.2">
      <c r="A658" s="10"/>
      <c r="B658" s="10"/>
      <c r="C658" s="10"/>
    </row>
    <row r="659" spans="1:3" ht="12.75" customHeight="1" x14ac:dyDescent="0.2">
      <c r="A659" s="10"/>
      <c r="B659" s="10"/>
      <c r="C659" s="10"/>
    </row>
    <row r="660" spans="1:3" ht="12.75" customHeight="1" x14ac:dyDescent="0.2">
      <c r="A660" s="10"/>
      <c r="B660" s="10"/>
      <c r="C660" s="10"/>
    </row>
    <row r="661" spans="1:3" ht="12.75" customHeight="1" x14ac:dyDescent="0.2">
      <c r="A661" s="10"/>
      <c r="B661" s="10"/>
      <c r="C661" s="10"/>
    </row>
    <row r="662" spans="1:3" ht="12.75" customHeight="1" x14ac:dyDescent="0.2">
      <c r="A662" s="10"/>
      <c r="B662" s="10"/>
      <c r="C662" s="10"/>
    </row>
    <row r="663" spans="1:3" ht="12.75" customHeight="1" x14ac:dyDescent="0.2">
      <c r="A663" s="10"/>
      <c r="B663" s="10"/>
      <c r="C663" s="10"/>
    </row>
    <row r="664" spans="1:3" ht="12.75" customHeight="1" x14ac:dyDescent="0.2">
      <c r="A664" s="10"/>
      <c r="B664" s="10"/>
      <c r="C664" s="10"/>
    </row>
    <row r="665" spans="1:3" ht="12.75" customHeight="1" x14ac:dyDescent="0.2">
      <c r="A665" s="10"/>
      <c r="B665" s="10"/>
      <c r="C665" s="10"/>
    </row>
    <row r="666" spans="1:3" ht="12.75" customHeight="1" x14ac:dyDescent="0.2">
      <c r="A666" s="10"/>
      <c r="B666" s="10"/>
      <c r="C666" s="10"/>
    </row>
    <row r="667" spans="1:3" ht="12.75" customHeight="1" x14ac:dyDescent="0.2">
      <c r="A667" s="10"/>
      <c r="B667" s="10"/>
      <c r="C667" s="10"/>
    </row>
    <row r="668" spans="1:3" ht="12.75" customHeight="1" x14ac:dyDescent="0.2">
      <c r="A668" s="10"/>
      <c r="B668" s="10"/>
      <c r="C668" s="10"/>
    </row>
    <row r="669" spans="1:3" ht="12.75" customHeight="1" x14ac:dyDescent="0.2">
      <c r="A669" s="10"/>
      <c r="B669" s="10"/>
      <c r="C669" s="10"/>
    </row>
    <row r="670" spans="1:3" ht="12.75" customHeight="1" x14ac:dyDescent="0.2">
      <c r="A670" s="10"/>
      <c r="B670" s="10"/>
      <c r="C670" s="10"/>
    </row>
    <row r="671" spans="1:3" ht="12.75" customHeight="1" x14ac:dyDescent="0.2">
      <c r="A671" s="10"/>
      <c r="B671" s="10"/>
      <c r="C671" s="10"/>
    </row>
    <row r="672" spans="1:3" ht="12.75" customHeight="1" x14ac:dyDescent="0.2">
      <c r="A672" s="10"/>
      <c r="B672" s="10"/>
      <c r="C672" s="10"/>
    </row>
    <row r="673" spans="1:3" ht="12.75" customHeight="1" x14ac:dyDescent="0.2">
      <c r="A673" s="10"/>
      <c r="B673" s="10"/>
      <c r="C673" s="10"/>
    </row>
    <row r="674" spans="1:3" ht="12.75" customHeight="1" x14ac:dyDescent="0.2">
      <c r="A674" s="10"/>
      <c r="B674" s="10"/>
      <c r="C674" s="10"/>
    </row>
    <row r="675" spans="1:3" ht="12.75" customHeight="1" x14ac:dyDescent="0.2">
      <c r="A675" s="10"/>
      <c r="B675" s="10"/>
      <c r="C675" s="10"/>
    </row>
    <row r="676" spans="1:3" ht="12.75" customHeight="1" x14ac:dyDescent="0.2">
      <c r="A676" s="10"/>
      <c r="B676" s="10"/>
      <c r="C676" s="10"/>
    </row>
    <row r="677" spans="1:3" ht="12.75" customHeight="1" x14ac:dyDescent="0.2">
      <c r="A677" s="10"/>
      <c r="B677" s="10"/>
      <c r="C677" s="10"/>
    </row>
    <row r="678" spans="1:3" ht="12.75" customHeight="1" x14ac:dyDescent="0.2">
      <c r="A678" s="10"/>
      <c r="B678" s="10"/>
      <c r="C678" s="10"/>
    </row>
    <row r="679" spans="1:3" ht="12.75" customHeight="1" x14ac:dyDescent="0.2">
      <c r="A679" s="10"/>
      <c r="B679" s="10"/>
      <c r="C679" s="10"/>
    </row>
    <row r="680" spans="1:3" ht="12.75" customHeight="1" x14ac:dyDescent="0.2">
      <c r="A680" s="10"/>
      <c r="B680" s="10"/>
      <c r="C680" s="10"/>
    </row>
    <row r="681" spans="1:3" ht="12.75" customHeight="1" x14ac:dyDescent="0.2">
      <c r="A681" s="10"/>
      <c r="B681" s="10"/>
      <c r="C681" s="10"/>
    </row>
    <row r="682" spans="1:3" ht="12.75" customHeight="1" x14ac:dyDescent="0.2">
      <c r="A682" s="10"/>
      <c r="B682" s="10"/>
      <c r="C682" s="10"/>
    </row>
    <row r="683" spans="1:3" ht="12.75" customHeight="1" x14ac:dyDescent="0.2">
      <c r="A683" s="10"/>
      <c r="B683" s="10"/>
      <c r="C683" s="10"/>
    </row>
    <row r="684" spans="1:3" ht="12.75" customHeight="1" x14ac:dyDescent="0.2">
      <c r="A684" s="10"/>
      <c r="B684" s="10"/>
      <c r="C684" s="10"/>
    </row>
    <row r="685" spans="1:3" ht="12.75" customHeight="1" x14ac:dyDescent="0.2">
      <c r="A685" s="10"/>
      <c r="B685" s="10"/>
      <c r="C685" s="10"/>
    </row>
    <row r="686" spans="1:3" ht="12.75" customHeight="1" x14ac:dyDescent="0.2">
      <c r="A686" s="10"/>
      <c r="B686" s="10"/>
      <c r="C686" s="10"/>
    </row>
    <row r="687" spans="1:3" ht="12.75" customHeight="1" x14ac:dyDescent="0.2">
      <c r="A687" s="10"/>
      <c r="B687" s="10"/>
      <c r="C687" s="10"/>
    </row>
    <row r="688" spans="1:3" ht="12.75" customHeight="1" x14ac:dyDescent="0.2">
      <c r="A688" s="10"/>
      <c r="B688" s="10"/>
      <c r="C688" s="10"/>
    </row>
    <row r="689" spans="1:3" ht="12.75" customHeight="1" x14ac:dyDescent="0.2">
      <c r="A689" s="10"/>
      <c r="B689" s="10"/>
      <c r="C689" s="10"/>
    </row>
    <row r="690" spans="1:3" ht="12.75" customHeight="1" x14ac:dyDescent="0.2">
      <c r="A690" s="10"/>
      <c r="B690" s="10"/>
      <c r="C690" s="10"/>
    </row>
    <row r="691" spans="1:3" ht="12.75" customHeight="1" x14ac:dyDescent="0.2">
      <c r="A691" s="10"/>
      <c r="B691" s="10"/>
      <c r="C691" s="10"/>
    </row>
    <row r="692" spans="1:3" ht="12.75" customHeight="1" x14ac:dyDescent="0.2">
      <c r="A692" s="10"/>
      <c r="B692" s="10"/>
      <c r="C692" s="10"/>
    </row>
    <row r="693" spans="1:3" ht="12.75" customHeight="1" x14ac:dyDescent="0.2">
      <c r="A693" s="10"/>
      <c r="B693" s="10"/>
      <c r="C693" s="10"/>
    </row>
    <row r="694" spans="1:3" ht="12.75" customHeight="1" x14ac:dyDescent="0.2">
      <c r="A694" s="10"/>
      <c r="B694" s="10"/>
      <c r="C694" s="10"/>
    </row>
    <row r="695" spans="1:3" ht="12.75" customHeight="1" x14ac:dyDescent="0.2">
      <c r="A695" s="10"/>
      <c r="B695" s="10"/>
      <c r="C695" s="10"/>
    </row>
    <row r="696" spans="1:3" ht="12.75" customHeight="1" x14ac:dyDescent="0.2">
      <c r="A696" s="10"/>
      <c r="B696" s="10"/>
      <c r="C696" s="10"/>
    </row>
    <row r="697" spans="1:3" ht="12.75" customHeight="1" x14ac:dyDescent="0.2">
      <c r="A697" s="10"/>
      <c r="B697" s="10"/>
      <c r="C697" s="10"/>
    </row>
    <row r="698" spans="1:3" ht="12.75" customHeight="1" x14ac:dyDescent="0.2">
      <c r="A698" s="10"/>
      <c r="B698" s="10"/>
      <c r="C698" s="10"/>
    </row>
    <row r="699" spans="1:3" ht="12.75" customHeight="1" x14ac:dyDescent="0.2">
      <c r="A699" s="10"/>
      <c r="B699" s="10"/>
      <c r="C699" s="10"/>
    </row>
    <row r="700" spans="1:3" ht="12.75" customHeight="1" x14ac:dyDescent="0.2">
      <c r="A700" s="10"/>
      <c r="B700" s="10"/>
      <c r="C700" s="10"/>
    </row>
    <row r="701" spans="1:3" ht="12.75" customHeight="1" x14ac:dyDescent="0.2">
      <c r="A701" s="10"/>
      <c r="B701" s="10"/>
      <c r="C701" s="10"/>
    </row>
    <row r="702" spans="1:3" ht="12.75" customHeight="1" x14ac:dyDescent="0.2">
      <c r="A702" s="10"/>
      <c r="B702" s="10"/>
      <c r="C702" s="10"/>
    </row>
    <row r="703" spans="1:3" ht="12.75" customHeight="1" x14ac:dyDescent="0.2">
      <c r="A703" s="10"/>
      <c r="B703" s="10"/>
      <c r="C703" s="10"/>
    </row>
    <row r="704" spans="1:3" ht="12.75" customHeight="1" x14ac:dyDescent="0.2">
      <c r="A704" s="10"/>
      <c r="B704" s="10"/>
      <c r="C704" s="10"/>
    </row>
    <row r="705" spans="1:3" ht="12.75" customHeight="1" x14ac:dyDescent="0.2">
      <c r="A705" s="10"/>
      <c r="B705" s="10"/>
      <c r="C705" s="10"/>
    </row>
    <row r="706" spans="1:3" ht="12.75" customHeight="1" x14ac:dyDescent="0.2">
      <c r="A706" s="10"/>
      <c r="B706" s="10"/>
      <c r="C706" s="10"/>
    </row>
    <row r="707" spans="1:3" ht="12.75" customHeight="1" x14ac:dyDescent="0.2">
      <c r="A707" s="10"/>
      <c r="B707" s="10"/>
      <c r="C707" s="10"/>
    </row>
    <row r="708" spans="1:3" ht="12.75" customHeight="1" x14ac:dyDescent="0.2">
      <c r="A708" s="10"/>
      <c r="B708" s="10"/>
      <c r="C708" s="10"/>
    </row>
    <row r="709" spans="1:3" ht="12.75" customHeight="1" x14ac:dyDescent="0.2">
      <c r="A709" s="10"/>
      <c r="B709" s="10"/>
      <c r="C709" s="10"/>
    </row>
    <row r="710" spans="1:3" ht="12.75" customHeight="1" x14ac:dyDescent="0.2">
      <c r="A710" s="10"/>
      <c r="B710" s="10"/>
      <c r="C710" s="10"/>
    </row>
    <row r="711" spans="1:3" ht="12.75" customHeight="1" x14ac:dyDescent="0.2">
      <c r="A711" s="10"/>
      <c r="B711" s="10"/>
      <c r="C711" s="10"/>
    </row>
    <row r="712" spans="1:3" ht="12.75" customHeight="1" x14ac:dyDescent="0.2">
      <c r="A712" s="10"/>
      <c r="B712" s="10"/>
      <c r="C712" s="10"/>
    </row>
    <row r="713" spans="1:3" ht="12.75" customHeight="1" x14ac:dyDescent="0.2">
      <c r="A713" s="10"/>
      <c r="B713" s="10"/>
      <c r="C713" s="10"/>
    </row>
    <row r="714" spans="1:3" ht="12.75" customHeight="1" x14ac:dyDescent="0.2">
      <c r="A714" s="10"/>
      <c r="B714" s="10"/>
      <c r="C714" s="10"/>
    </row>
    <row r="715" spans="1:3" ht="12.75" customHeight="1" x14ac:dyDescent="0.2">
      <c r="A715" s="10"/>
      <c r="B715" s="10"/>
      <c r="C715" s="10"/>
    </row>
    <row r="716" spans="1:3" ht="12.75" customHeight="1" x14ac:dyDescent="0.2">
      <c r="A716" s="10"/>
      <c r="B716" s="10"/>
      <c r="C716" s="10"/>
    </row>
    <row r="717" spans="1:3" ht="12.75" customHeight="1" x14ac:dyDescent="0.2">
      <c r="A717" s="10"/>
      <c r="B717" s="10"/>
      <c r="C717" s="10"/>
    </row>
    <row r="718" spans="1:3" ht="12.75" customHeight="1" x14ac:dyDescent="0.2">
      <c r="A718" s="10"/>
      <c r="B718" s="10"/>
      <c r="C718" s="10"/>
    </row>
    <row r="719" spans="1:3" ht="12.75" customHeight="1" x14ac:dyDescent="0.2">
      <c r="A719" s="10"/>
      <c r="B719" s="10"/>
      <c r="C719" s="10"/>
    </row>
    <row r="720" spans="1:3" ht="12.75" customHeight="1" x14ac:dyDescent="0.2">
      <c r="A720" s="10"/>
      <c r="B720" s="10"/>
      <c r="C720" s="10"/>
    </row>
    <row r="721" spans="1:3" ht="12.75" customHeight="1" x14ac:dyDescent="0.2">
      <c r="A721" s="10"/>
      <c r="B721" s="10"/>
      <c r="C721" s="10"/>
    </row>
    <row r="722" spans="1:3" ht="12.75" customHeight="1" x14ac:dyDescent="0.2">
      <c r="A722" s="10"/>
      <c r="B722" s="10"/>
      <c r="C722" s="10"/>
    </row>
    <row r="723" spans="1:3" ht="12.75" customHeight="1" x14ac:dyDescent="0.2">
      <c r="A723" s="10"/>
      <c r="B723" s="10"/>
      <c r="C723" s="10"/>
    </row>
    <row r="724" spans="1:3" ht="12.75" customHeight="1" x14ac:dyDescent="0.2">
      <c r="A724" s="10"/>
      <c r="B724" s="10"/>
      <c r="C724" s="10"/>
    </row>
    <row r="725" spans="1:3" ht="12.75" customHeight="1" x14ac:dyDescent="0.2">
      <c r="A725" s="10"/>
      <c r="B725" s="10"/>
      <c r="C725" s="10"/>
    </row>
    <row r="726" spans="1:3" ht="12.75" customHeight="1" x14ac:dyDescent="0.2">
      <c r="A726" s="10"/>
      <c r="B726" s="10"/>
      <c r="C726" s="10"/>
    </row>
    <row r="727" spans="1:3" ht="12.75" customHeight="1" x14ac:dyDescent="0.2">
      <c r="A727" s="10"/>
      <c r="B727" s="10"/>
      <c r="C727" s="10"/>
    </row>
    <row r="728" spans="1:3" ht="12.75" customHeight="1" x14ac:dyDescent="0.2">
      <c r="A728" s="10"/>
      <c r="B728" s="10"/>
      <c r="C728" s="10"/>
    </row>
    <row r="729" spans="1:3" ht="12.75" customHeight="1" x14ac:dyDescent="0.2">
      <c r="A729" s="10"/>
      <c r="B729" s="10"/>
      <c r="C729" s="10"/>
    </row>
    <row r="730" spans="1:3" ht="12.75" customHeight="1" x14ac:dyDescent="0.2">
      <c r="A730" s="10"/>
      <c r="B730" s="10"/>
      <c r="C730" s="10"/>
    </row>
    <row r="731" spans="1:3" ht="12.75" customHeight="1" x14ac:dyDescent="0.2">
      <c r="A731" s="10"/>
      <c r="B731" s="10"/>
      <c r="C731" s="10"/>
    </row>
    <row r="732" spans="1:3" ht="12.75" customHeight="1" x14ac:dyDescent="0.2">
      <c r="A732" s="10"/>
      <c r="B732" s="10"/>
      <c r="C732" s="10"/>
    </row>
    <row r="733" spans="1:3" ht="12.75" customHeight="1" x14ac:dyDescent="0.2">
      <c r="A733" s="10"/>
      <c r="B733" s="10"/>
      <c r="C733" s="10"/>
    </row>
    <row r="734" spans="1:3" ht="12.75" customHeight="1" x14ac:dyDescent="0.2">
      <c r="A734" s="10"/>
      <c r="B734" s="10"/>
      <c r="C734" s="10"/>
    </row>
    <row r="735" spans="1:3" ht="12.75" customHeight="1" x14ac:dyDescent="0.2">
      <c r="A735" s="10"/>
      <c r="B735" s="10"/>
      <c r="C735" s="10"/>
    </row>
    <row r="736" spans="1:3" ht="12.75" customHeight="1" x14ac:dyDescent="0.2">
      <c r="A736" s="10"/>
      <c r="B736" s="10"/>
      <c r="C736" s="10"/>
    </row>
    <row r="737" spans="1:3" ht="12.75" customHeight="1" x14ac:dyDescent="0.2">
      <c r="A737" s="10"/>
      <c r="B737" s="10"/>
      <c r="C737" s="10"/>
    </row>
    <row r="738" spans="1:3" ht="12.75" customHeight="1" x14ac:dyDescent="0.2">
      <c r="A738" s="10"/>
      <c r="B738" s="10"/>
      <c r="C738" s="10"/>
    </row>
    <row r="739" spans="1:3" ht="12.75" customHeight="1" x14ac:dyDescent="0.2">
      <c r="A739" s="10"/>
      <c r="B739" s="10"/>
      <c r="C739" s="10"/>
    </row>
    <row r="740" spans="1:3" ht="12.75" customHeight="1" x14ac:dyDescent="0.2">
      <c r="A740" s="10"/>
      <c r="B740" s="10"/>
      <c r="C740" s="10"/>
    </row>
    <row r="741" spans="1:3" ht="12.75" customHeight="1" x14ac:dyDescent="0.2">
      <c r="A741" s="10"/>
      <c r="B741" s="10"/>
      <c r="C741" s="10"/>
    </row>
    <row r="742" spans="1:3" ht="12.75" customHeight="1" x14ac:dyDescent="0.2">
      <c r="A742" s="10"/>
      <c r="B742" s="10"/>
      <c r="C742" s="10"/>
    </row>
    <row r="743" spans="1:3" ht="12.75" customHeight="1" x14ac:dyDescent="0.2">
      <c r="A743" s="10"/>
      <c r="B743" s="10"/>
      <c r="C743" s="10"/>
    </row>
    <row r="744" spans="1:3" ht="12.75" customHeight="1" x14ac:dyDescent="0.2">
      <c r="A744" s="10"/>
      <c r="B744" s="10"/>
      <c r="C744" s="10"/>
    </row>
    <row r="745" spans="1:3" ht="12.75" customHeight="1" x14ac:dyDescent="0.2">
      <c r="A745" s="10"/>
      <c r="B745" s="10"/>
      <c r="C745" s="10"/>
    </row>
    <row r="746" spans="1:3" ht="12.75" customHeight="1" x14ac:dyDescent="0.2">
      <c r="A746" s="10"/>
      <c r="B746" s="10"/>
      <c r="C746" s="10"/>
    </row>
    <row r="747" spans="1:3" ht="12.75" customHeight="1" x14ac:dyDescent="0.2">
      <c r="A747" s="10"/>
      <c r="B747" s="10"/>
      <c r="C747" s="10"/>
    </row>
    <row r="748" spans="1:3" ht="12.75" customHeight="1" x14ac:dyDescent="0.2">
      <c r="A748" s="10"/>
      <c r="B748" s="10"/>
      <c r="C748" s="10"/>
    </row>
    <row r="749" spans="1:3" ht="12.75" customHeight="1" x14ac:dyDescent="0.2">
      <c r="A749" s="10"/>
      <c r="B749" s="10"/>
      <c r="C749" s="10"/>
    </row>
    <row r="750" spans="1:3" ht="12.75" customHeight="1" x14ac:dyDescent="0.2">
      <c r="A750" s="10"/>
      <c r="B750" s="10"/>
      <c r="C750" s="10"/>
    </row>
    <row r="751" spans="1:3" ht="12.75" customHeight="1" x14ac:dyDescent="0.2">
      <c r="A751" s="10"/>
      <c r="B751" s="10"/>
      <c r="C751" s="10"/>
    </row>
    <row r="752" spans="1:3" ht="12.75" customHeight="1" x14ac:dyDescent="0.2">
      <c r="A752" s="10"/>
      <c r="B752" s="10"/>
      <c r="C752" s="10"/>
    </row>
    <row r="753" spans="1:3" ht="12.75" customHeight="1" x14ac:dyDescent="0.2">
      <c r="A753" s="10"/>
      <c r="B753" s="10"/>
      <c r="C753" s="10"/>
    </row>
    <row r="754" spans="1:3" ht="12.75" customHeight="1" x14ac:dyDescent="0.2">
      <c r="A754" s="10"/>
      <c r="B754" s="10"/>
      <c r="C754" s="10"/>
    </row>
    <row r="755" spans="1:3" ht="12.75" customHeight="1" x14ac:dyDescent="0.2">
      <c r="A755" s="10"/>
      <c r="B755" s="10"/>
      <c r="C755" s="10"/>
    </row>
    <row r="756" spans="1:3" ht="12.75" customHeight="1" x14ac:dyDescent="0.2">
      <c r="A756" s="10"/>
      <c r="B756" s="10"/>
      <c r="C756" s="10"/>
    </row>
    <row r="757" spans="1:3" ht="12.75" customHeight="1" x14ac:dyDescent="0.2">
      <c r="A757" s="10"/>
      <c r="B757" s="10"/>
      <c r="C757" s="10"/>
    </row>
    <row r="758" spans="1:3" ht="12.75" customHeight="1" x14ac:dyDescent="0.2">
      <c r="A758" s="10"/>
      <c r="B758" s="10"/>
      <c r="C758" s="10"/>
    </row>
    <row r="759" spans="1:3" ht="12.75" customHeight="1" x14ac:dyDescent="0.2">
      <c r="A759" s="10"/>
      <c r="B759" s="10"/>
      <c r="C759" s="10"/>
    </row>
    <row r="760" spans="1:3" ht="12.75" customHeight="1" x14ac:dyDescent="0.2">
      <c r="A760" s="10"/>
      <c r="B760" s="10"/>
      <c r="C760" s="10"/>
    </row>
    <row r="761" spans="1:3" ht="12.75" customHeight="1" x14ac:dyDescent="0.2">
      <c r="A761" s="10"/>
      <c r="B761" s="10"/>
      <c r="C761" s="10"/>
    </row>
    <row r="762" spans="1:3" ht="12.75" customHeight="1" x14ac:dyDescent="0.2">
      <c r="A762" s="10"/>
      <c r="B762" s="10"/>
      <c r="C762" s="10"/>
    </row>
    <row r="763" spans="1:3" ht="12.75" customHeight="1" x14ac:dyDescent="0.2">
      <c r="A763" s="10"/>
      <c r="B763" s="10"/>
      <c r="C763" s="10"/>
    </row>
    <row r="764" spans="1:3" ht="12.75" customHeight="1" x14ac:dyDescent="0.2">
      <c r="A764" s="10"/>
      <c r="B764" s="10"/>
      <c r="C764" s="10"/>
    </row>
    <row r="765" spans="1:3" ht="12.75" customHeight="1" x14ac:dyDescent="0.2">
      <c r="A765" s="10"/>
      <c r="B765" s="10"/>
      <c r="C765" s="10"/>
    </row>
    <row r="766" spans="1:3" ht="12.75" customHeight="1" x14ac:dyDescent="0.2">
      <c r="A766" s="10"/>
      <c r="B766" s="10"/>
      <c r="C766" s="10"/>
    </row>
    <row r="767" spans="1:3" ht="12.75" customHeight="1" x14ac:dyDescent="0.2">
      <c r="A767" s="10"/>
      <c r="B767" s="10"/>
      <c r="C767" s="10"/>
    </row>
    <row r="768" spans="1:3" ht="12.75" customHeight="1" x14ac:dyDescent="0.2">
      <c r="A768" s="10"/>
      <c r="B768" s="10"/>
      <c r="C768" s="10"/>
    </row>
    <row r="769" spans="1:3" ht="12.75" customHeight="1" x14ac:dyDescent="0.2">
      <c r="A769" s="10"/>
      <c r="B769" s="10"/>
      <c r="C769" s="10"/>
    </row>
    <row r="770" spans="1:3" ht="12.75" customHeight="1" x14ac:dyDescent="0.2">
      <c r="A770" s="10"/>
      <c r="B770" s="10"/>
      <c r="C770" s="10"/>
    </row>
    <row r="771" spans="1:3" ht="12.75" customHeight="1" x14ac:dyDescent="0.2">
      <c r="A771" s="10"/>
      <c r="B771" s="10"/>
      <c r="C771" s="10"/>
    </row>
    <row r="772" spans="1:3" ht="12.75" customHeight="1" x14ac:dyDescent="0.2">
      <c r="A772" s="10"/>
      <c r="B772" s="10"/>
      <c r="C772" s="10"/>
    </row>
    <row r="773" spans="1:3" ht="12.75" customHeight="1" x14ac:dyDescent="0.2">
      <c r="A773" s="10"/>
      <c r="B773" s="10"/>
      <c r="C773" s="10"/>
    </row>
    <row r="774" spans="1:3" ht="12.75" customHeight="1" x14ac:dyDescent="0.2">
      <c r="A774" s="10"/>
      <c r="B774" s="10"/>
      <c r="C774" s="10"/>
    </row>
    <row r="775" spans="1:3" ht="12.75" customHeight="1" x14ac:dyDescent="0.2">
      <c r="A775" s="10"/>
      <c r="B775" s="10"/>
      <c r="C775" s="10"/>
    </row>
    <row r="776" spans="1:3" ht="12.75" customHeight="1" x14ac:dyDescent="0.2">
      <c r="A776" s="10"/>
      <c r="B776" s="10"/>
      <c r="C776" s="10"/>
    </row>
    <row r="777" spans="1:3" ht="12.75" customHeight="1" x14ac:dyDescent="0.2">
      <c r="A777" s="10"/>
      <c r="B777" s="10"/>
      <c r="C777" s="10"/>
    </row>
    <row r="778" spans="1:3" ht="12.75" customHeight="1" x14ac:dyDescent="0.2">
      <c r="A778" s="10"/>
      <c r="B778" s="10"/>
      <c r="C778" s="10"/>
    </row>
    <row r="779" spans="1:3" ht="12.75" customHeight="1" x14ac:dyDescent="0.2">
      <c r="A779" s="10"/>
      <c r="B779" s="10"/>
      <c r="C779" s="10"/>
    </row>
    <row r="780" spans="1:3" ht="12.75" customHeight="1" x14ac:dyDescent="0.2">
      <c r="A780" s="10"/>
      <c r="B780" s="10"/>
      <c r="C780" s="10"/>
    </row>
    <row r="781" spans="1:3" ht="12.75" customHeight="1" x14ac:dyDescent="0.2">
      <c r="A781" s="10"/>
      <c r="B781" s="10"/>
      <c r="C781" s="10"/>
    </row>
    <row r="782" spans="1:3" ht="12.75" customHeight="1" x14ac:dyDescent="0.2">
      <c r="A782" s="10"/>
      <c r="B782" s="10"/>
      <c r="C782" s="10"/>
    </row>
    <row r="783" spans="1:3" ht="12.75" customHeight="1" x14ac:dyDescent="0.2">
      <c r="A783" s="10"/>
      <c r="B783" s="10"/>
      <c r="C783" s="10"/>
    </row>
    <row r="784" spans="1:3" ht="12.75" customHeight="1" x14ac:dyDescent="0.2">
      <c r="A784" s="10"/>
      <c r="B784" s="10"/>
      <c r="C784" s="10"/>
    </row>
    <row r="785" spans="1:3" ht="12.75" customHeight="1" x14ac:dyDescent="0.2">
      <c r="A785" s="10"/>
      <c r="B785" s="10"/>
      <c r="C785" s="10"/>
    </row>
    <row r="786" spans="1:3" ht="12.75" customHeight="1" x14ac:dyDescent="0.2">
      <c r="A786" s="10"/>
      <c r="B786" s="10"/>
      <c r="C786" s="10"/>
    </row>
    <row r="787" spans="1:3" ht="12.75" customHeight="1" x14ac:dyDescent="0.2">
      <c r="A787" s="10"/>
      <c r="B787" s="10"/>
      <c r="C787" s="10"/>
    </row>
    <row r="788" spans="1:3" ht="12.75" customHeight="1" x14ac:dyDescent="0.2">
      <c r="A788" s="10"/>
      <c r="B788" s="10"/>
      <c r="C788" s="10"/>
    </row>
    <row r="789" spans="1:3" ht="12.75" customHeight="1" x14ac:dyDescent="0.2">
      <c r="A789" s="10"/>
      <c r="B789" s="10"/>
      <c r="C789" s="10"/>
    </row>
    <row r="790" spans="1:3" ht="12.75" customHeight="1" x14ac:dyDescent="0.2">
      <c r="A790" s="10"/>
      <c r="B790" s="10"/>
      <c r="C790" s="10"/>
    </row>
    <row r="791" spans="1:3" ht="12.75" customHeight="1" x14ac:dyDescent="0.2">
      <c r="A791" s="10"/>
      <c r="B791" s="10"/>
      <c r="C791" s="10"/>
    </row>
    <row r="792" spans="1:3" ht="12.75" customHeight="1" x14ac:dyDescent="0.2">
      <c r="A792" s="10"/>
      <c r="B792" s="10"/>
      <c r="C792" s="10"/>
    </row>
    <row r="793" spans="1:3" ht="12.75" customHeight="1" x14ac:dyDescent="0.2">
      <c r="A793" s="10"/>
      <c r="B793" s="10"/>
      <c r="C793" s="10"/>
    </row>
    <row r="794" spans="1:3" ht="12.75" customHeight="1" x14ac:dyDescent="0.2">
      <c r="A794" s="10"/>
      <c r="B794" s="10"/>
      <c r="C794" s="10"/>
    </row>
    <row r="795" spans="1:3" ht="12.75" customHeight="1" x14ac:dyDescent="0.2">
      <c r="A795" s="10"/>
      <c r="B795" s="10"/>
      <c r="C795" s="10"/>
    </row>
    <row r="796" spans="1:3" ht="12.75" customHeight="1" x14ac:dyDescent="0.2">
      <c r="A796" s="10"/>
      <c r="B796" s="10"/>
      <c r="C796" s="10"/>
    </row>
    <row r="797" spans="1:3" ht="12.75" customHeight="1" x14ac:dyDescent="0.2">
      <c r="A797" s="10"/>
      <c r="B797" s="10"/>
      <c r="C797" s="10"/>
    </row>
    <row r="798" spans="1:3" ht="12.75" customHeight="1" x14ac:dyDescent="0.2">
      <c r="A798" s="10"/>
      <c r="B798" s="10"/>
      <c r="C798" s="10"/>
    </row>
    <row r="799" spans="1:3" ht="12.75" customHeight="1" x14ac:dyDescent="0.2">
      <c r="A799" s="10"/>
      <c r="B799" s="10"/>
      <c r="C799" s="10"/>
    </row>
    <row r="800" spans="1:3" ht="12.75" customHeight="1" x14ac:dyDescent="0.2">
      <c r="A800" s="10"/>
      <c r="B800" s="10"/>
      <c r="C800" s="10"/>
    </row>
    <row r="801" spans="1:3" ht="12.75" customHeight="1" x14ac:dyDescent="0.2">
      <c r="A801" s="10"/>
      <c r="B801" s="10"/>
      <c r="C801" s="10"/>
    </row>
    <row r="802" spans="1:3" ht="12.75" customHeight="1" x14ac:dyDescent="0.2">
      <c r="A802" s="10"/>
      <c r="B802" s="10"/>
      <c r="C802" s="10"/>
    </row>
    <row r="803" spans="1:3" ht="12.75" customHeight="1" x14ac:dyDescent="0.2">
      <c r="A803" s="10"/>
      <c r="B803" s="10"/>
      <c r="C803" s="10"/>
    </row>
    <row r="804" spans="1:3" ht="12.75" customHeight="1" x14ac:dyDescent="0.2">
      <c r="A804" s="10"/>
      <c r="B804" s="10"/>
      <c r="C804" s="10"/>
    </row>
    <row r="805" spans="1:3" ht="12.75" customHeight="1" x14ac:dyDescent="0.2">
      <c r="A805" s="10"/>
      <c r="B805" s="10"/>
      <c r="C805" s="10"/>
    </row>
    <row r="806" spans="1:3" ht="12.75" customHeight="1" x14ac:dyDescent="0.2">
      <c r="A806" s="10"/>
      <c r="B806" s="10"/>
      <c r="C806" s="10"/>
    </row>
    <row r="807" spans="1:3" ht="12.75" customHeight="1" x14ac:dyDescent="0.2">
      <c r="A807" s="10"/>
      <c r="B807" s="10"/>
      <c r="C807" s="10"/>
    </row>
    <row r="808" spans="1:3" ht="12.75" customHeight="1" x14ac:dyDescent="0.2">
      <c r="A808" s="10"/>
      <c r="B808" s="10"/>
      <c r="C808" s="10"/>
    </row>
    <row r="809" spans="1:3" ht="12.75" customHeight="1" x14ac:dyDescent="0.2">
      <c r="A809" s="10"/>
      <c r="B809" s="10"/>
      <c r="C809" s="10"/>
    </row>
    <row r="810" spans="1:3" ht="12.75" customHeight="1" x14ac:dyDescent="0.2">
      <c r="A810" s="10"/>
      <c r="B810" s="10"/>
      <c r="C810" s="10"/>
    </row>
    <row r="811" spans="1:3" ht="12.75" customHeight="1" x14ac:dyDescent="0.2">
      <c r="A811" s="10"/>
      <c r="B811" s="10"/>
      <c r="C811" s="10"/>
    </row>
    <row r="812" spans="1:3" ht="12.75" customHeight="1" x14ac:dyDescent="0.2">
      <c r="A812" s="10"/>
      <c r="B812" s="10"/>
      <c r="C812" s="10"/>
    </row>
    <row r="813" spans="1:3" ht="12.75" customHeight="1" x14ac:dyDescent="0.2">
      <c r="A813" s="10"/>
      <c r="B813" s="10"/>
      <c r="C813" s="10"/>
    </row>
    <row r="814" spans="1:3" ht="12.75" customHeight="1" x14ac:dyDescent="0.2">
      <c r="A814" s="10"/>
      <c r="B814" s="10"/>
      <c r="C814" s="10"/>
    </row>
    <row r="815" spans="1:3" ht="12.75" customHeight="1" x14ac:dyDescent="0.2">
      <c r="A815" s="10"/>
      <c r="B815" s="10"/>
      <c r="C815" s="10"/>
    </row>
    <row r="816" spans="1:3" ht="12.75" customHeight="1" x14ac:dyDescent="0.2">
      <c r="A816" s="10"/>
      <c r="B816" s="10"/>
      <c r="C816" s="10"/>
    </row>
    <row r="817" spans="1:3" ht="12.75" customHeight="1" x14ac:dyDescent="0.2">
      <c r="A817" s="10"/>
      <c r="B817" s="10"/>
      <c r="C817" s="10"/>
    </row>
    <row r="818" spans="1:3" ht="12.75" customHeight="1" x14ac:dyDescent="0.2">
      <c r="A818" s="10"/>
      <c r="B818" s="10"/>
      <c r="C818" s="10"/>
    </row>
    <row r="819" spans="1:3" ht="12.75" customHeight="1" x14ac:dyDescent="0.2">
      <c r="A819" s="10"/>
      <c r="B819" s="10"/>
      <c r="C819" s="10"/>
    </row>
    <row r="820" spans="1:3" ht="12.75" customHeight="1" x14ac:dyDescent="0.2">
      <c r="A820" s="10"/>
      <c r="B820" s="10"/>
      <c r="C820" s="10"/>
    </row>
    <row r="821" spans="1:3" ht="12.75" customHeight="1" x14ac:dyDescent="0.2">
      <c r="A821" s="10"/>
      <c r="B821" s="10"/>
      <c r="C821" s="10"/>
    </row>
    <row r="822" spans="1:3" ht="12.75" customHeight="1" x14ac:dyDescent="0.2">
      <c r="A822" s="10"/>
      <c r="B822" s="10"/>
      <c r="C822" s="10"/>
    </row>
    <row r="823" spans="1:3" ht="12.75" customHeight="1" x14ac:dyDescent="0.2">
      <c r="A823" s="10"/>
      <c r="B823" s="10"/>
      <c r="C823" s="10"/>
    </row>
    <row r="824" spans="1:3" ht="12.75" customHeight="1" x14ac:dyDescent="0.2">
      <c r="A824" s="10"/>
      <c r="B824" s="10"/>
      <c r="C824" s="10"/>
    </row>
    <row r="825" spans="1:3" ht="12.75" customHeight="1" x14ac:dyDescent="0.2">
      <c r="A825" s="10"/>
      <c r="B825" s="10"/>
      <c r="C825" s="10"/>
    </row>
    <row r="826" spans="1:3" ht="12.75" customHeight="1" x14ac:dyDescent="0.2">
      <c r="A826" s="10"/>
      <c r="B826" s="10"/>
      <c r="C826" s="10"/>
    </row>
    <row r="827" spans="1:3" ht="12.75" customHeight="1" x14ac:dyDescent="0.2">
      <c r="A827" s="10"/>
      <c r="B827" s="10"/>
      <c r="C827" s="10"/>
    </row>
    <row r="828" spans="1:3" ht="12.75" customHeight="1" x14ac:dyDescent="0.2">
      <c r="A828" s="10"/>
      <c r="B828" s="10"/>
      <c r="C828" s="10"/>
    </row>
    <row r="829" spans="1:3" ht="12.75" customHeight="1" x14ac:dyDescent="0.2">
      <c r="A829" s="10"/>
      <c r="B829" s="10"/>
      <c r="C829" s="10"/>
    </row>
    <row r="830" spans="1:3" ht="12.75" customHeight="1" x14ac:dyDescent="0.2">
      <c r="A830" s="10"/>
      <c r="B830" s="10"/>
      <c r="C830" s="10"/>
    </row>
    <row r="831" spans="1:3" ht="12.75" customHeight="1" x14ac:dyDescent="0.2">
      <c r="A831" s="10"/>
      <c r="B831" s="10"/>
      <c r="C831" s="10"/>
    </row>
    <row r="832" spans="1:3" ht="12.75" customHeight="1" x14ac:dyDescent="0.2">
      <c r="A832" s="10"/>
      <c r="B832" s="10"/>
      <c r="C832" s="10"/>
    </row>
    <row r="833" spans="1:3" ht="12.75" customHeight="1" x14ac:dyDescent="0.2">
      <c r="A833" s="10"/>
      <c r="B833" s="10"/>
      <c r="C833" s="10"/>
    </row>
    <row r="834" spans="1:3" ht="12.75" customHeight="1" x14ac:dyDescent="0.2">
      <c r="A834" s="10"/>
      <c r="B834" s="10"/>
      <c r="C834" s="10"/>
    </row>
    <row r="835" spans="1:3" ht="12.75" customHeight="1" x14ac:dyDescent="0.2">
      <c r="A835" s="10"/>
      <c r="B835" s="10"/>
      <c r="C835" s="10"/>
    </row>
    <row r="836" spans="1:3" ht="12.75" customHeight="1" x14ac:dyDescent="0.2">
      <c r="A836" s="10"/>
      <c r="B836" s="10"/>
      <c r="C836" s="10"/>
    </row>
    <row r="837" spans="1:3" ht="12.75" customHeight="1" x14ac:dyDescent="0.2">
      <c r="A837" s="10"/>
      <c r="B837" s="10"/>
      <c r="C837" s="10"/>
    </row>
    <row r="838" spans="1:3" ht="12.75" customHeight="1" x14ac:dyDescent="0.2">
      <c r="A838" s="10"/>
      <c r="B838" s="10"/>
      <c r="C838" s="10"/>
    </row>
    <row r="839" spans="1:3" ht="12.75" customHeight="1" x14ac:dyDescent="0.2">
      <c r="A839" s="10"/>
      <c r="B839" s="10"/>
      <c r="C839" s="10"/>
    </row>
    <row r="840" spans="1:3" ht="12.75" customHeight="1" x14ac:dyDescent="0.2">
      <c r="A840" s="10"/>
      <c r="B840" s="10"/>
      <c r="C840" s="10"/>
    </row>
    <row r="841" spans="1:3" ht="12.75" customHeight="1" x14ac:dyDescent="0.2">
      <c r="A841" s="10"/>
      <c r="B841" s="10"/>
      <c r="C841" s="10"/>
    </row>
    <row r="842" spans="1:3" ht="12.75" customHeight="1" x14ac:dyDescent="0.2">
      <c r="A842" s="10"/>
      <c r="B842" s="10"/>
      <c r="C842" s="10"/>
    </row>
    <row r="843" spans="1:3" ht="12.75" customHeight="1" x14ac:dyDescent="0.2">
      <c r="A843" s="10"/>
      <c r="B843" s="10"/>
      <c r="C843" s="10"/>
    </row>
    <row r="844" spans="1:3" ht="12.75" customHeight="1" x14ac:dyDescent="0.2">
      <c r="A844" s="10"/>
      <c r="B844" s="10"/>
      <c r="C844" s="10"/>
    </row>
    <row r="845" spans="1:3" ht="12.75" customHeight="1" x14ac:dyDescent="0.2">
      <c r="A845" s="10"/>
      <c r="B845" s="10"/>
      <c r="C845" s="10"/>
    </row>
    <row r="846" spans="1:3" ht="12.75" customHeight="1" x14ac:dyDescent="0.2">
      <c r="A846" s="10"/>
      <c r="B846" s="10"/>
      <c r="C846" s="10"/>
    </row>
    <row r="847" spans="1:3" ht="12.75" customHeight="1" x14ac:dyDescent="0.2">
      <c r="A847" s="10"/>
      <c r="B847" s="10"/>
      <c r="C847" s="10"/>
    </row>
    <row r="848" spans="1:3" ht="12.75" customHeight="1" x14ac:dyDescent="0.2">
      <c r="A848" s="10"/>
      <c r="B848" s="10"/>
      <c r="C848" s="10"/>
    </row>
    <row r="849" spans="1:3" ht="12.75" customHeight="1" x14ac:dyDescent="0.2">
      <c r="A849" s="10"/>
      <c r="B849" s="10"/>
      <c r="C849" s="10"/>
    </row>
    <row r="850" spans="1:3" ht="12.75" customHeight="1" x14ac:dyDescent="0.2">
      <c r="A850" s="10"/>
      <c r="B850" s="10"/>
      <c r="C850" s="10"/>
    </row>
    <row r="851" spans="1:3" ht="12.75" customHeight="1" x14ac:dyDescent="0.2">
      <c r="A851" s="10"/>
      <c r="B851" s="10"/>
      <c r="C851" s="10"/>
    </row>
    <row r="852" spans="1:3" ht="12.75" customHeight="1" x14ac:dyDescent="0.2">
      <c r="A852" s="10"/>
      <c r="B852" s="10"/>
      <c r="C852" s="10"/>
    </row>
    <row r="853" spans="1:3" ht="12.75" customHeight="1" x14ac:dyDescent="0.2">
      <c r="A853" s="10"/>
      <c r="B853" s="10"/>
      <c r="C853" s="10"/>
    </row>
    <row r="854" spans="1:3" ht="12.75" customHeight="1" x14ac:dyDescent="0.2">
      <c r="A854" s="10"/>
      <c r="B854" s="10"/>
      <c r="C854" s="10"/>
    </row>
    <row r="855" spans="1:3" ht="12.75" customHeight="1" x14ac:dyDescent="0.2">
      <c r="A855" s="10"/>
      <c r="B855" s="10"/>
      <c r="C855" s="10"/>
    </row>
    <row r="856" spans="1:3" ht="12.75" customHeight="1" x14ac:dyDescent="0.2">
      <c r="A856" s="10"/>
      <c r="B856" s="10"/>
      <c r="C856" s="10"/>
    </row>
    <row r="857" spans="1:3" ht="12.75" customHeight="1" x14ac:dyDescent="0.2">
      <c r="A857" s="10"/>
      <c r="B857" s="10"/>
      <c r="C857" s="10"/>
    </row>
    <row r="858" spans="1:3" ht="12.75" customHeight="1" x14ac:dyDescent="0.2">
      <c r="A858" s="10"/>
      <c r="B858" s="10"/>
      <c r="C858" s="10"/>
    </row>
    <row r="859" spans="1:3" ht="12.75" customHeight="1" x14ac:dyDescent="0.2">
      <c r="A859" s="10"/>
      <c r="B859" s="10"/>
      <c r="C859" s="10"/>
    </row>
    <row r="860" spans="1:3" ht="12.75" customHeight="1" x14ac:dyDescent="0.2">
      <c r="A860" s="10"/>
      <c r="B860" s="10"/>
      <c r="C860" s="10"/>
    </row>
    <row r="861" spans="1:3" ht="12.75" customHeight="1" x14ac:dyDescent="0.2">
      <c r="A861" s="10"/>
      <c r="B861" s="10"/>
      <c r="C861" s="10"/>
    </row>
    <row r="862" spans="1:3" ht="12.75" customHeight="1" x14ac:dyDescent="0.2">
      <c r="A862" s="10"/>
      <c r="B862" s="10"/>
      <c r="C862" s="10"/>
    </row>
    <row r="863" spans="1:3" ht="12.75" customHeight="1" x14ac:dyDescent="0.2">
      <c r="A863" s="10"/>
      <c r="B863" s="10"/>
      <c r="C863" s="10"/>
    </row>
    <row r="864" spans="1:3" ht="12.75" customHeight="1" x14ac:dyDescent="0.2">
      <c r="A864" s="10"/>
      <c r="B864" s="10"/>
      <c r="C864" s="10"/>
    </row>
    <row r="865" spans="1:3" ht="12.75" customHeight="1" x14ac:dyDescent="0.2">
      <c r="A865" s="10"/>
      <c r="B865" s="10"/>
      <c r="C865" s="10"/>
    </row>
    <row r="866" spans="1:3" ht="12.75" customHeight="1" x14ac:dyDescent="0.2">
      <c r="A866" s="10"/>
      <c r="B866" s="10"/>
      <c r="C866" s="10"/>
    </row>
    <row r="867" spans="1:3" ht="12.75" customHeight="1" x14ac:dyDescent="0.2">
      <c r="A867" s="10"/>
      <c r="B867" s="10"/>
      <c r="C867" s="10"/>
    </row>
    <row r="868" spans="1:3" ht="12.75" customHeight="1" x14ac:dyDescent="0.2">
      <c r="A868" s="10"/>
      <c r="B868" s="10"/>
      <c r="C868" s="10"/>
    </row>
    <row r="869" spans="1:3" ht="12.75" customHeight="1" x14ac:dyDescent="0.2">
      <c r="A869" s="10"/>
      <c r="B869" s="10"/>
      <c r="C869" s="10"/>
    </row>
    <row r="870" spans="1:3" ht="12.75" customHeight="1" x14ac:dyDescent="0.2">
      <c r="A870" s="10"/>
      <c r="B870" s="10"/>
      <c r="C870" s="10"/>
    </row>
    <row r="871" spans="1:3" ht="12.75" customHeight="1" x14ac:dyDescent="0.2">
      <c r="A871" s="10"/>
      <c r="B871" s="10"/>
      <c r="C871" s="10"/>
    </row>
    <row r="872" spans="1:3" ht="12.75" customHeight="1" x14ac:dyDescent="0.2">
      <c r="A872" s="10"/>
      <c r="B872" s="10"/>
      <c r="C872" s="10"/>
    </row>
    <row r="873" spans="1:3" ht="12.75" customHeight="1" x14ac:dyDescent="0.2">
      <c r="A873" s="10"/>
      <c r="B873" s="10"/>
      <c r="C873" s="10"/>
    </row>
    <row r="874" spans="1:3" ht="12.75" customHeight="1" x14ac:dyDescent="0.2">
      <c r="A874" s="10"/>
      <c r="B874" s="10"/>
      <c r="C874" s="10"/>
    </row>
    <row r="875" spans="1:3" ht="12.75" customHeight="1" x14ac:dyDescent="0.2">
      <c r="A875" s="10"/>
      <c r="B875" s="10"/>
      <c r="C875" s="10"/>
    </row>
    <row r="876" spans="1:3" ht="12.75" customHeight="1" x14ac:dyDescent="0.2">
      <c r="A876" s="10"/>
      <c r="B876" s="10"/>
      <c r="C876" s="10"/>
    </row>
    <row r="877" spans="1:3" ht="12.75" customHeight="1" x14ac:dyDescent="0.2">
      <c r="A877" s="10"/>
      <c r="B877" s="10"/>
      <c r="C877" s="10"/>
    </row>
    <row r="878" spans="1:3" ht="12.75" customHeight="1" x14ac:dyDescent="0.2">
      <c r="A878" s="10"/>
      <c r="B878" s="10"/>
      <c r="C878" s="10"/>
    </row>
    <row r="879" spans="1:3" ht="12.75" customHeight="1" x14ac:dyDescent="0.2">
      <c r="A879" s="10"/>
      <c r="B879" s="10"/>
      <c r="C879" s="10"/>
    </row>
    <row r="880" spans="1:3" ht="12.75" customHeight="1" x14ac:dyDescent="0.2">
      <c r="A880" s="10"/>
      <c r="B880" s="10"/>
      <c r="C880" s="10"/>
    </row>
    <row r="881" spans="1:3" ht="12.75" customHeight="1" x14ac:dyDescent="0.2">
      <c r="A881" s="10"/>
      <c r="B881" s="10"/>
      <c r="C881" s="10"/>
    </row>
    <row r="882" spans="1:3" ht="12.75" customHeight="1" x14ac:dyDescent="0.2">
      <c r="A882" s="10"/>
      <c r="B882" s="10"/>
      <c r="C882" s="10"/>
    </row>
    <row r="883" spans="1:3" ht="12.75" customHeight="1" x14ac:dyDescent="0.2">
      <c r="A883" s="10"/>
      <c r="B883" s="10"/>
      <c r="C883" s="10"/>
    </row>
    <row r="884" spans="1:3" ht="12.75" customHeight="1" x14ac:dyDescent="0.2">
      <c r="A884" s="10"/>
      <c r="B884" s="10"/>
      <c r="C884" s="10"/>
    </row>
    <row r="885" spans="1:3" ht="12.75" customHeight="1" x14ac:dyDescent="0.2">
      <c r="A885" s="10"/>
      <c r="B885" s="10"/>
      <c r="C885" s="10"/>
    </row>
    <row r="886" spans="1:3" ht="12.75" customHeight="1" x14ac:dyDescent="0.2">
      <c r="A886" s="10"/>
      <c r="B886" s="10"/>
      <c r="C886" s="10"/>
    </row>
    <row r="887" spans="1:3" ht="12.75" customHeight="1" x14ac:dyDescent="0.2">
      <c r="A887" s="10"/>
      <c r="B887" s="10"/>
      <c r="C887" s="10"/>
    </row>
    <row r="888" spans="1:3" ht="12.75" customHeight="1" x14ac:dyDescent="0.2">
      <c r="A888" s="10"/>
      <c r="B888" s="10"/>
      <c r="C888" s="10"/>
    </row>
    <row r="889" spans="1:3" ht="12.75" customHeight="1" x14ac:dyDescent="0.2">
      <c r="A889" s="10"/>
      <c r="B889" s="10"/>
      <c r="C889" s="10"/>
    </row>
    <row r="890" spans="1:3" ht="12.75" customHeight="1" x14ac:dyDescent="0.2">
      <c r="A890" s="10"/>
      <c r="B890" s="10"/>
      <c r="C890" s="10"/>
    </row>
    <row r="891" spans="1:3" ht="12.75" customHeight="1" x14ac:dyDescent="0.2">
      <c r="A891" s="10"/>
      <c r="B891" s="10"/>
      <c r="C891" s="10"/>
    </row>
    <row r="892" spans="1:3" ht="12.75" customHeight="1" x14ac:dyDescent="0.2">
      <c r="A892" s="10"/>
      <c r="B892" s="10"/>
      <c r="C892" s="10"/>
    </row>
    <row r="893" spans="1:3" ht="12.75" customHeight="1" x14ac:dyDescent="0.2">
      <c r="A893" s="10"/>
      <c r="B893" s="10"/>
      <c r="C893" s="10"/>
    </row>
    <row r="894" spans="1:3" ht="12.75" customHeight="1" x14ac:dyDescent="0.2">
      <c r="A894" s="10"/>
      <c r="B894" s="10"/>
      <c r="C894" s="10"/>
    </row>
    <row r="895" spans="1:3" ht="12.75" customHeight="1" x14ac:dyDescent="0.2">
      <c r="A895" s="10"/>
      <c r="B895" s="10"/>
      <c r="C895" s="10"/>
    </row>
    <row r="896" spans="1:3" ht="12.75" customHeight="1" x14ac:dyDescent="0.2">
      <c r="A896" s="10"/>
      <c r="B896" s="10"/>
      <c r="C896" s="10"/>
    </row>
    <row r="897" spans="1:3" ht="12.75" customHeight="1" x14ac:dyDescent="0.2">
      <c r="A897" s="10"/>
      <c r="B897" s="10"/>
      <c r="C897" s="10"/>
    </row>
    <row r="898" spans="1:3" ht="12.75" customHeight="1" x14ac:dyDescent="0.2">
      <c r="A898" s="10"/>
      <c r="B898" s="10"/>
      <c r="C898" s="10"/>
    </row>
    <row r="899" spans="1:3" ht="12.75" customHeight="1" x14ac:dyDescent="0.2">
      <c r="A899" s="10"/>
      <c r="B899" s="10"/>
      <c r="C899" s="10"/>
    </row>
    <row r="900" spans="1:3" ht="12.75" customHeight="1" x14ac:dyDescent="0.2">
      <c r="A900" s="10"/>
      <c r="B900" s="10"/>
      <c r="C900" s="10"/>
    </row>
    <row r="901" spans="1:3" ht="12.75" customHeight="1" x14ac:dyDescent="0.2">
      <c r="A901" s="10"/>
      <c r="B901" s="10"/>
      <c r="C901" s="10"/>
    </row>
    <row r="902" spans="1:3" ht="12.75" customHeight="1" x14ac:dyDescent="0.2">
      <c r="A902" s="10"/>
      <c r="B902" s="10"/>
      <c r="C902" s="10"/>
    </row>
    <row r="903" spans="1:3" ht="12.75" customHeight="1" x14ac:dyDescent="0.2">
      <c r="A903" s="10"/>
      <c r="B903" s="10"/>
      <c r="C903" s="10"/>
    </row>
    <row r="904" spans="1:3" ht="12.75" customHeight="1" x14ac:dyDescent="0.2">
      <c r="A904" s="10"/>
      <c r="B904" s="10"/>
      <c r="C904" s="10"/>
    </row>
    <row r="905" spans="1:3" ht="12.75" customHeight="1" x14ac:dyDescent="0.2">
      <c r="A905" s="10"/>
      <c r="B905" s="10"/>
      <c r="C905" s="10"/>
    </row>
    <row r="906" spans="1:3" ht="12.75" customHeight="1" x14ac:dyDescent="0.2">
      <c r="A906" s="10"/>
      <c r="B906" s="10"/>
      <c r="C906" s="10"/>
    </row>
    <row r="907" spans="1:3" ht="12.75" customHeight="1" x14ac:dyDescent="0.2">
      <c r="A907" s="10"/>
      <c r="B907" s="10"/>
      <c r="C907" s="10"/>
    </row>
    <row r="908" spans="1:3" ht="12.75" customHeight="1" x14ac:dyDescent="0.2">
      <c r="A908" s="10"/>
      <c r="B908" s="10"/>
      <c r="C908" s="10"/>
    </row>
    <row r="909" spans="1:3" ht="12.75" customHeight="1" x14ac:dyDescent="0.2">
      <c r="A909" s="10"/>
      <c r="B909" s="10"/>
      <c r="C909" s="10"/>
    </row>
    <row r="910" spans="1:3" ht="12.75" customHeight="1" x14ac:dyDescent="0.2">
      <c r="A910" s="10"/>
      <c r="B910" s="10"/>
      <c r="C910" s="10"/>
    </row>
    <row r="911" spans="1:3" ht="12.75" customHeight="1" x14ac:dyDescent="0.2">
      <c r="A911" s="10"/>
      <c r="B911" s="10"/>
      <c r="C911" s="10"/>
    </row>
    <row r="912" spans="1:3" ht="12.75" customHeight="1" x14ac:dyDescent="0.2">
      <c r="A912" s="10"/>
      <c r="B912" s="10"/>
      <c r="C912" s="10"/>
    </row>
    <row r="913" spans="1:3" ht="12.75" customHeight="1" x14ac:dyDescent="0.2">
      <c r="A913" s="10"/>
      <c r="B913" s="10"/>
      <c r="C913" s="10"/>
    </row>
    <row r="914" spans="1:3" ht="12.75" customHeight="1" x14ac:dyDescent="0.2">
      <c r="A914" s="10"/>
      <c r="B914" s="10"/>
      <c r="C914" s="10"/>
    </row>
    <row r="915" spans="1:3" ht="12.75" customHeight="1" x14ac:dyDescent="0.2">
      <c r="A915" s="10"/>
      <c r="B915" s="10"/>
      <c r="C915" s="10"/>
    </row>
    <row r="916" spans="1:3" ht="12.75" customHeight="1" x14ac:dyDescent="0.2">
      <c r="A916" s="10"/>
      <c r="B916" s="10"/>
      <c r="C916" s="10"/>
    </row>
    <row r="917" spans="1:3" ht="12.75" customHeight="1" x14ac:dyDescent="0.2">
      <c r="A917" s="10"/>
      <c r="B917" s="10"/>
      <c r="C917" s="10"/>
    </row>
    <row r="918" spans="1:3" ht="12.75" customHeight="1" x14ac:dyDescent="0.2">
      <c r="A918" s="10"/>
      <c r="B918" s="10"/>
      <c r="C918" s="10"/>
    </row>
    <row r="919" spans="1:3" ht="12.75" customHeight="1" x14ac:dyDescent="0.2">
      <c r="A919" s="10"/>
      <c r="B919" s="10"/>
      <c r="C919" s="10"/>
    </row>
    <row r="920" spans="1:3" ht="12.75" customHeight="1" x14ac:dyDescent="0.2">
      <c r="A920" s="10"/>
      <c r="B920" s="10"/>
      <c r="C920" s="10"/>
    </row>
    <row r="921" spans="1:3" ht="12.75" customHeight="1" x14ac:dyDescent="0.2">
      <c r="A921" s="10"/>
      <c r="B921" s="10"/>
      <c r="C921" s="10"/>
    </row>
    <row r="922" spans="1:3" ht="12.75" customHeight="1" x14ac:dyDescent="0.2">
      <c r="A922" s="10"/>
      <c r="B922" s="10"/>
      <c r="C922" s="10"/>
    </row>
    <row r="923" spans="1:3" ht="12.75" customHeight="1" x14ac:dyDescent="0.2">
      <c r="A923" s="10"/>
      <c r="B923" s="10"/>
      <c r="C923" s="10"/>
    </row>
    <row r="924" spans="1:3" ht="12.75" customHeight="1" x14ac:dyDescent="0.2">
      <c r="A924" s="10"/>
      <c r="B924" s="10"/>
      <c r="C924" s="10"/>
    </row>
    <row r="925" spans="1:3" ht="12.75" customHeight="1" x14ac:dyDescent="0.2">
      <c r="A925" s="10"/>
      <c r="B925" s="10"/>
      <c r="C925" s="10"/>
    </row>
    <row r="926" spans="1:3" ht="12.75" customHeight="1" x14ac:dyDescent="0.2">
      <c r="A926" s="10"/>
      <c r="B926" s="10"/>
      <c r="C926" s="10"/>
    </row>
    <row r="927" spans="1:3" ht="12.75" customHeight="1" x14ac:dyDescent="0.2">
      <c r="A927" s="10"/>
      <c r="B927" s="10"/>
      <c r="C927" s="10"/>
    </row>
    <row r="928" spans="1:3" ht="12.75" customHeight="1" x14ac:dyDescent="0.2">
      <c r="A928" s="10"/>
      <c r="B928" s="10"/>
      <c r="C928" s="10"/>
    </row>
    <row r="929" spans="1:3" ht="12.75" customHeight="1" x14ac:dyDescent="0.2">
      <c r="A929" s="10"/>
      <c r="B929" s="10"/>
      <c r="C929" s="10"/>
    </row>
    <row r="930" spans="1:3" ht="12.75" customHeight="1" x14ac:dyDescent="0.2">
      <c r="A930" s="10"/>
      <c r="B930" s="10"/>
      <c r="C930" s="10"/>
    </row>
    <row r="931" spans="1:3" ht="12.75" customHeight="1" x14ac:dyDescent="0.2">
      <c r="A931" s="10"/>
      <c r="B931" s="10"/>
      <c r="C931" s="10"/>
    </row>
    <row r="932" spans="1:3" ht="12.75" customHeight="1" x14ac:dyDescent="0.2">
      <c r="A932" s="10"/>
      <c r="B932" s="10"/>
      <c r="C932" s="10"/>
    </row>
    <row r="933" spans="1:3" ht="12.75" customHeight="1" x14ac:dyDescent="0.2">
      <c r="A933" s="10"/>
      <c r="B933" s="10"/>
      <c r="C933" s="10"/>
    </row>
    <row r="934" spans="1:3" ht="12.75" customHeight="1" x14ac:dyDescent="0.2">
      <c r="A934" s="10"/>
      <c r="B934" s="10"/>
      <c r="C934" s="10"/>
    </row>
    <row r="935" spans="1:3" ht="12.75" customHeight="1" x14ac:dyDescent="0.2">
      <c r="A935" s="10"/>
      <c r="B935" s="10"/>
      <c r="C935" s="10"/>
    </row>
    <row r="936" spans="1:3" ht="12.75" customHeight="1" x14ac:dyDescent="0.2">
      <c r="A936" s="10"/>
      <c r="B936" s="10"/>
      <c r="C936" s="10"/>
    </row>
    <row r="937" spans="1:3" ht="12.75" customHeight="1" x14ac:dyDescent="0.2">
      <c r="A937" s="10"/>
      <c r="B937" s="10"/>
      <c r="C937" s="10"/>
    </row>
    <row r="938" spans="1:3" ht="12.75" customHeight="1" x14ac:dyDescent="0.2">
      <c r="A938" s="10"/>
      <c r="B938" s="10"/>
      <c r="C938" s="10"/>
    </row>
    <row r="939" spans="1:3" ht="12.75" customHeight="1" x14ac:dyDescent="0.2">
      <c r="A939" s="10"/>
      <c r="B939" s="10"/>
      <c r="C939" s="10"/>
    </row>
    <row r="940" spans="1:3" ht="12.75" customHeight="1" x14ac:dyDescent="0.2">
      <c r="A940" s="10"/>
      <c r="B940" s="10"/>
      <c r="C940" s="10"/>
    </row>
    <row r="941" spans="1:3" ht="12.75" customHeight="1" x14ac:dyDescent="0.2">
      <c r="A941" s="10"/>
      <c r="B941" s="10"/>
      <c r="C941" s="10"/>
    </row>
    <row r="942" spans="1:3" ht="12.75" customHeight="1" x14ac:dyDescent="0.2">
      <c r="A942" s="10"/>
      <c r="B942" s="10"/>
      <c r="C942" s="10"/>
    </row>
    <row r="943" spans="1:3" ht="12.75" customHeight="1" x14ac:dyDescent="0.2">
      <c r="A943" s="10"/>
      <c r="B943" s="10"/>
      <c r="C943" s="10"/>
    </row>
    <row r="944" spans="1:3" ht="12.75" customHeight="1" x14ac:dyDescent="0.2">
      <c r="A944" s="10"/>
      <c r="B944" s="10"/>
      <c r="C944" s="10"/>
    </row>
    <row r="945" spans="1:3" ht="12.75" customHeight="1" x14ac:dyDescent="0.2">
      <c r="A945" s="10"/>
      <c r="B945" s="10"/>
      <c r="C945" s="10"/>
    </row>
    <row r="946" spans="1:3" ht="12.75" customHeight="1" x14ac:dyDescent="0.2">
      <c r="A946" s="10"/>
      <c r="B946" s="10"/>
      <c r="C946" s="10"/>
    </row>
    <row r="947" spans="1:3" ht="12.75" customHeight="1" x14ac:dyDescent="0.2">
      <c r="A947" s="10"/>
      <c r="B947" s="10"/>
      <c r="C947" s="10"/>
    </row>
    <row r="948" spans="1:3" ht="12.75" customHeight="1" x14ac:dyDescent="0.2">
      <c r="A948" s="10"/>
      <c r="B948" s="10"/>
      <c r="C948" s="10"/>
    </row>
    <row r="949" spans="1:3" ht="12.75" customHeight="1" x14ac:dyDescent="0.2">
      <c r="A949" s="10"/>
      <c r="B949" s="10"/>
      <c r="C949" s="10"/>
    </row>
    <row r="950" spans="1:3" ht="12.75" customHeight="1" x14ac:dyDescent="0.2">
      <c r="A950" s="10"/>
      <c r="B950" s="10"/>
      <c r="C950" s="10"/>
    </row>
    <row r="951" spans="1:3" ht="12.75" customHeight="1" x14ac:dyDescent="0.2">
      <c r="A951" s="10"/>
      <c r="B951" s="10"/>
      <c r="C951" s="10"/>
    </row>
    <row r="952" spans="1:3" ht="12.75" customHeight="1" x14ac:dyDescent="0.2">
      <c r="A952" s="10"/>
      <c r="B952" s="10"/>
      <c r="C952" s="10"/>
    </row>
    <row r="953" spans="1:3" ht="12.75" customHeight="1" x14ac:dyDescent="0.2">
      <c r="A953" s="10"/>
      <c r="B953" s="10"/>
      <c r="C953" s="10"/>
    </row>
    <row r="954" spans="1:3" ht="12.75" customHeight="1" x14ac:dyDescent="0.2">
      <c r="A954" s="10"/>
      <c r="B954" s="10"/>
      <c r="C954" s="10"/>
    </row>
    <row r="955" spans="1:3" ht="12.75" customHeight="1" x14ac:dyDescent="0.2">
      <c r="A955" s="10"/>
      <c r="B955" s="10"/>
      <c r="C955" s="10"/>
    </row>
    <row r="956" spans="1:3" ht="12.75" customHeight="1" x14ac:dyDescent="0.2">
      <c r="A956" s="10"/>
      <c r="B956" s="10"/>
      <c r="C956" s="10"/>
    </row>
    <row r="957" spans="1:3" ht="12.75" customHeight="1" x14ac:dyDescent="0.2">
      <c r="A957" s="10"/>
      <c r="B957" s="10"/>
      <c r="C957" s="10"/>
    </row>
    <row r="958" spans="1:3" ht="12.75" customHeight="1" x14ac:dyDescent="0.2">
      <c r="A958" s="10"/>
      <c r="B958" s="10"/>
      <c r="C958" s="10"/>
    </row>
    <row r="959" spans="1:3" ht="12.75" customHeight="1" x14ac:dyDescent="0.2">
      <c r="A959" s="10"/>
      <c r="B959" s="10"/>
      <c r="C959" s="10"/>
    </row>
    <row r="960" spans="1:3" ht="12.75" customHeight="1" x14ac:dyDescent="0.2">
      <c r="A960" s="10"/>
      <c r="B960" s="10"/>
      <c r="C960" s="10"/>
    </row>
    <row r="961" spans="1:3" ht="12.75" customHeight="1" x14ac:dyDescent="0.2">
      <c r="A961" s="10"/>
      <c r="B961" s="10"/>
      <c r="C961" s="10"/>
    </row>
    <row r="962" spans="1:3" ht="12.75" customHeight="1" x14ac:dyDescent="0.2">
      <c r="A962" s="10"/>
      <c r="B962" s="10"/>
      <c r="C962" s="10"/>
    </row>
    <row r="963" spans="1:3" ht="12.75" customHeight="1" x14ac:dyDescent="0.2">
      <c r="A963" s="10"/>
      <c r="B963" s="10"/>
      <c r="C963" s="10"/>
    </row>
    <row r="964" spans="1:3" ht="12.75" customHeight="1" x14ac:dyDescent="0.2">
      <c r="A964" s="10"/>
      <c r="B964" s="10"/>
      <c r="C964" s="10"/>
    </row>
    <row r="965" spans="1:3" ht="12.75" customHeight="1" x14ac:dyDescent="0.2">
      <c r="A965" s="10"/>
      <c r="B965" s="10"/>
      <c r="C965" s="10"/>
    </row>
    <row r="966" spans="1:3" ht="12.75" customHeight="1" x14ac:dyDescent="0.2">
      <c r="A966" s="10"/>
      <c r="B966" s="10"/>
      <c r="C966" s="10"/>
    </row>
    <row r="967" spans="1:3" ht="12.75" customHeight="1" x14ac:dyDescent="0.2">
      <c r="A967" s="10"/>
      <c r="B967" s="10"/>
      <c r="C967" s="10"/>
    </row>
    <row r="968" spans="1:3" ht="12.75" customHeight="1" x14ac:dyDescent="0.2">
      <c r="A968" s="10"/>
      <c r="B968" s="10"/>
      <c r="C968" s="10"/>
    </row>
    <row r="969" spans="1:3" ht="12.75" customHeight="1" x14ac:dyDescent="0.2">
      <c r="A969" s="10"/>
      <c r="B969" s="10"/>
      <c r="C969" s="10"/>
    </row>
    <row r="970" spans="1:3" ht="12.75" customHeight="1" x14ac:dyDescent="0.2">
      <c r="A970" s="10"/>
      <c r="B970" s="10"/>
      <c r="C970" s="10"/>
    </row>
    <row r="971" spans="1:3" ht="12.75" customHeight="1" x14ac:dyDescent="0.2">
      <c r="A971" s="10"/>
      <c r="B971" s="10"/>
      <c r="C971" s="10"/>
    </row>
    <row r="972" spans="1:3" ht="12.75" customHeight="1" x14ac:dyDescent="0.2">
      <c r="A972" s="10"/>
      <c r="B972" s="10"/>
      <c r="C972" s="10"/>
    </row>
    <row r="973" spans="1:3" ht="12.75" customHeight="1" x14ac:dyDescent="0.2">
      <c r="A973" s="10"/>
      <c r="B973" s="10"/>
      <c r="C973" s="10"/>
    </row>
    <row r="974" spans="1:3" ht="12.75" customHeight="1" x14ac:dyDescent="0.2">
      <c r="A974" s="10"/>
      <c r="B974" s="10"/>
      <c r="C974" s="10"/>
    </row>
    <row r="975" spans="1:3" ht="12.75" customHeight="1" x14ac:dyDescent="0.2">
      <c r="A975" s="10"/>
      <c r="B975" s="10"/>
      <c r="C975" s="10"/>
    </row>
    <row r="976" spans="1:3" ht="12.75" customHeight="1" x14ac:dyDescent="0.2">
      <c r="A976" s="10"/>
      <c r="B976" s="10"/>
      <c r="C976" s="10"/>
    </row>
    <row r="977" spans="1:3" ht="12.75" customHeight="1" x14ac:dyDescent="0.2">
      <c r="A977" s="10"/>
      <c r="B977" s="10"/>
      <c r="C977" s="10"/>
    </row>
    <row r="978" spans="1:3" ht="12.75" customHeight="1" x14ac:dyDescent="0.2">
      <c r="A978" s="10"/>
      <c r="B978" s="10"/>
      <c r="C978" s="10"/>
    </row>
    <row r="979" spans="1:3" ht="12.75" customHeight="1" x14ac:dyDescent="0.2">
      <c r="A979" s="10"/>
      <c r="B979" s="10"/>
      <c r="C979" s="10"/>
    </row>
    <row r="980" spans="1:3" ht="12.75" customHeight="1" x14ac:dyDescent="0.2">
      <c r="A980" s="10"/>
      <c r="B980" s="10"/>
      <c r="C980" s="10"/>
    </row>
    <row r="981" spans="1:3" ht="12.75" customHeight="1" x14ac:dyDescent="0.2">
      <c r="A981" s="10"/>
      <c r="B981" s="10"/>
      <c r="C981" s="10"/>
    </row>
    <row r="982" spans="1:3" ht="12.75" customHeight="1" x14ac:dyDescent="0.2">
      <c r="A982" s="10"/>
      <c r="B982" s="10"/>
      <c r="C982" s="10"/>
    </row>
    <row r="983" spans="1:3" ht="12.75" customHeight="1" x14ac:dyDescent="0.2">
      <c r="A983" s="10"/>
      <c r="B983" s="10"/>
      <c r="C983" s="10"/>
    </row>
    <row r="984" spans="1:3" ht="12.75" customHeight="1" x14ac:dyDescent="0.2">
      <c r="A984" s="10"/>
      <c r="B984" s="10"/>
      <c r="C984" s="10"/>
    </row>
    <row r="985" spans="1:3" ht="12.75" customHeight="1" x14ac:dyDescent="0.2">
      <c r="A985" s="10"/>
      <c r="B985" s="10"/>
      <c r="C985" s="10"/>
    </row>
    <row r="986" spans="1:3" ht="12.75" customHeight="1" x14ac:dyDescent="0.2">
      <c r="A986" s="10"/>
      <c r="B986" s="10"/>
      <c r="C986" s="10"/>
    </row>
    <row r="987" spans="1:3" ht="12.75" customHeight="1" x14ac:dyDescent="0.2">
      <c r="A987" s="10"/>
      <c r="B987" s="10"/>
      <c r="C987" s="10"/>
    </row>
    <row r="988" spans="1:3" ht="12.75" customHeight="1" x14ac:dyDescent="0.2">
      <c r="A988" s="10"/>
      <c r="B988" s="10"/>
      <c r="C988" s="10"/>
    </row>
    <row r="989" spans="1:3" ht="12.75" customHeight="1" x14ac:dyDescent="0.2">
      <c r="A989" s="10"/>
      <c r="B989" s="10"/>
      <c r="C989" s="10"/>
    </row>
    <row r="990" spans="1:3" ht="12.75" customHeight="1" x14ac:dyDescent="0.2">
      <c r="A990" s="10"/>
      <c r="B990" s="10"/>
      <c r="C990" s="10"/>
    </row>
    <row r="991" spans="1:3" ht="12.75" customHeight="1" x14ac:dyDescent="0.2">
      <c r="A991" s="10"/>
      <c r="B991" s="10"/>
      <c r="C991" s="10"/>
    </row>
    <row r="992" spans="1:3" ht="12.75" customHeight="1" x14ac:dyDescent="0.2">
      <c r="A992" s="10"/>
      <c r="B992" s="10"/>
      <c r="C992" s="10"/>
    </row>
    <row r="993" spans="1:3" ht="12.75" customHeight="1" x14ac:dyDescent="0.2">
      <c r="A993" s="10"/>
      <c r="B993" s="10"/>
      <c r="C993" s="10"/>
    </row>
    <row r="994" spans="1:3" ht="12.75" customHeight="1" x14ac:dyDescent="0.2">
      <c r="A994" s="10"/>
      <c r="B994" s="10"/>
      <c r="C994" s="10"/>
    </row>
    <row r="995" spans="1:3" ht="12.75" customHeight="1" x14ac:dyDescent="0.2">
      <c r="A995" s="10"/>
      <c r="B995" s="10"/>
      <c r="C995" s="10"/>
    </row>
    <row r="996" spans="1:3" ht="12.75" customHeight="1" x14ac:dyDescent="0.2">
      <c r="A996" s="10"/>
      <c r="B996" s="10"/>
      <c r="C996" s="10"/>
    </row>
    <row r="997" spans="1:3" ht="12.75" customHeight="1" x14ac:dyDescent="0.2">
      <c r="A997" s="10"/>
      <c r="B997" s="10"/>
      <c r="C997" s="10"/>
    </row>
    <row r="998" spans="1:3" ht="12.75" customHeight="1" x14ac:dyDescent="0.2">
      <c r="A998" s="10"/>
      <c r="B998" s="10"/>
      <c r="C998" s="10"/>
    </row>
    <row r="999" spans="1:3" ht="12.75" customHeight="1" x14ac:dyDescent="0.2">
      <c r="A999" s="10"/>
      <c r="B999" s="10"/>
      <c r="C999" s="10"/>
    </row>
    <row r="1000" spans="1:3" ht="12.75" customHeight="1" x14ac:dyDescent="0.2">
      <c r="A1000" s="10"/>
      <c r="B1000" s="10"/>
      <c r="C1000" s="10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EE1CC"/>
  </sheetPr>
  <dimension ref="A1:X1000"/>
  <sheetViews>
    <sheetView workbookViewId="0">
      <selection activeCell="A29" sqref="A29"/>
    </sheetView>
  </sheetViews>
  <sheetFormatPr defaultColWidth="12.5703125" defaultRowHeight="15" customHeight="1" x14ac:dyDescent="0.2"/>
  <cols>
    <col min="1" max="1" width="31.28515625" bestFit="1" customWidth="1"/>
    <col min="2" max="2" width="22" bestFit="1" customWidth="1"/>
    <col min="3" max="3" width="7.28515625" bestFit="1" customWidth="1"/>
    <col min="4" max="4" width="12.140625" bestFit="1" customWidth="1"/>
    <col min="5" max="5" width="8.28515625" bestFit="1" customWidth="1"/>
    <col min="6" max="6" width="10.85546875" bestFit="1" customWidth="1"/>
    <col min="7" max="7" width="9.7109375" bestFit="1" customWidth="1"/>
    <col min="8" max="8" width="12.28515625" bestFit="1" customWidth="1"/>
    <col min="9" max="9" width="11.85546875" bestFit="1" customWidth="1"/>
    <col min="10" max="11" width="14.5703125" bestFit="1" customWidth="1"/>
    <col min="12" max="12" width="11.7109375" bestFit="1" customWidth="1"/>
    <col min="13" max="26" width="7.5703125" customWidth="1"/>
  </cols>
  <sheetData>
    <row r="1" spans="1:24" ht="12.75" customHeight="1" x14ac:dyDescent="0.25">
      <c r="A1" s="50" t="s">
        <v>15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2"/>
      <c r="P1" s="52"/>
      <c r="Q1" s="52"/>
      <c r="R1" s="52"/>
      <c r="S1" s="52"/>
      <c r="T1" s="52"/>
      <c r="U1" s="53"/>
      <c r="V1" s="53"/>
      <c r="W1" s="53"/>
      <c r="X1" s="53"/>
    </row>
    <row r="2" spans="1:24" ht="12.75" customHeight="1" x14ac:dyDescent="0.25">
      <c r="A2" s="50" t="s">
        <v>16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2"/>
      <c r="P2" s="52"/>
      <c r="Q2" s="52"/>
      <c r="R2" s="52"/>
      <c r="S2" s="52"/>
      <c r="T2" s="52"/>
      <c r="U2" s="53"/>
      <c r="V2" s="53"/>
      <c r="W2" s="53"/>
      <c r="X2" s="53"/>
    </row>
    <row r="3" spans="1:24" ht="12.75" customHeight="1" x14ac:dyDescent="0.25">
      <c r="A3" s="50" t="s">
        <v>17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2"/>
      <c r="P3" s="52"/>
      <c r="Q3" s="52"/>
      <c r="R3" s="52"/>
      <c r="S3" s="52"/>
      <c r="T3" s="52"/>
      <c r="U3" s="53"/>
      <c r="V3" s="53"/>
      <c r="W3" s="53"/>
      <c r="X3" s="53"/>
    </row>
    <row r="4" spans="1:24" ht="12.75" customHeight="1" x14ac:dyDescent="0.25">
      <c r="A4" s="50" t="s">
        <v>18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2"/>
      <c r="P4" s="52"/>
      <c r="Q4" s="52"/>
      <c r="R4" s="52"/>
      <c r="S4" s="52"/>
      <c r="T4" s="52"/>
      <c r="U4" s="53"/>
      <c r="V4" s="53"/>
      <c r="W4" s="53"/>
      <c r="X4" s="53"/>
    </row>
    <row r="5" spans="1:24" ht="12.75" customHeight="1" x14ac:dyDescent="0.25">
      <c r="A5" s="50" t="s">
        <v>19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2"/>
      <c r="P5" s="52"/>
      <c r="Q5" s="52"/>
      <c r="R5" s="52"/>
      <c r="S5" s="52"/>
      <c r="T5" s="52"/>
      <c r="U5" s="53"/>
      <c r="V5" s="53"/>
      <c r="W5" s="53"/>
      <c r="X5" s="53"/>
    </row>
    <row r="6" spans="1:24" ht="12.75" customHeight="1" thickBot="1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4" ht="12.75" customHeight="1" thickBot="1" x14ac:dyDescent="0.25">
      <c r="A7" s="27" t="s">
        <v>70</v>
      </c>
      <c r="B7" s="26" t="s">
        <v>9</v>
      </c>
    </row>
    <row r="8" spans="1:24" ht="12.75" customHeight="1" x14ac:dyDescent="0.2">
      <c r="E8" s="40"/>
    </row>
    <row r="9" spans="1:24" ht="12.75" customHeight="1" x14ac:dyDescent="0.2"/>
    <row r="10" spans="1:24" ht="12.75" customHeight="1" thickBot="1" x14ac:dyDescent="0.25"/>
    <row r="11" spans="1:24" ht="12.75" customHeight="1" x14ac:dyDescent="0.2">
      <c r="A11" s="28" t="s">
        <v>69</v>
      </c>
      <c r="B11" s="29" t="s">
        <v>67</v>
      </c>
      <c r="C11" s="30"/>
    </row>
    <row r="12" spans="1:24" ht="12.75" customHeight="1" x14ac:dyDescent="0.2">
      <c r="A12" s="31" t="s">
        <v>20</v>
      </c>
      <c r="B12" s="32">
        <v>1</v>
      </c>
      <c r="C12" s="33">
        <v>0</v>
      </c>
    </row>
    <row r="13" spans="1:24" ht="12.75" customHeight="1" x14ac:dyDescent="0.2">
      <c r="A13" s="34" t="s">
        <v>22</v>
      </c>
      <c r="B13" s="35">
        <v>2.1739130434782608E-2</v>
      </c>
      <c r="C13" s="36">
        <v>0.97826086956521741</v>
      </c>
    </row>
    <row r="14" spans="1:24" ht="12.75" customHeight="1" x14ac:dyDescent="0.2">
      <c r="A14" s="34" t="s">
        <v>23</v>
      </c>
      <c r="B14" s="35">
        <v>0.11746031746031746</v>
      </c>
      <c r="C14" s="36">
        <v>0.88253968253968251</v>
      </c>
    </row>
    <row r="15" spans="1:24" ht="12.75" customHeight="1" x14ac:dyDescent="0.2">
      <c r="A15" s="34" t="s">
        <v>24</v>
      </c>
      <c r="B15" s="35">
        <v>8.1570996978851965E-2</v>
      </c>
      <c r="C15" s="36">
        <v>0.91842900302114805</v>
      </c>
    </row>
    <row r="16" spans="1:24" ht="12.75" customHeight="1" x14ac:dyDescent="0.2">
      <c r="A16" s="34" t="s">
        <v>25</v>
      </c>
      <c r="B16" s="35">
        <v>8.3032490974729242E-2</v>
      </c>
      <c r="C16" s="36">
        <v>0.9169675090252708</v>
      </c>
    </row>
    <row r="17" spans="1:3" ht="12.75" customHeight="1" x14ac:dyDescent="0.2">
      <c r="A17" s="34" t="s">
        <v>26</v>
      </c>
      <c r="B17" s="35">
        <v>0.14932126696832579</v>
      </c>
      <c r="C17" s="36">
        <v>0.85067873303167418</v>
      </c>
    </row>
    <row r="18" spans="1:3" ht="12.75" customHeight="1" x14ac:dyDescent="0.2">
      <c r="A18" s="34" t="s">
        <v>27</v>
      </c>
      <c r="B18" s="35">
        <v>0.1201923076923077</v>
      </c>
      <c r="C18" s="36">
        <v>0.87980769230769229</v>
      </c>
    </row>
    <row r="19" spans="1:3" ht="12.75" customHeight="1" x14ac:dyDescent="0.2">
      <c r="A19" s="34" t="s">
        <v>28</v>
      </c>
      <c r="B19" s="35">
        <v>0.12012987012987013</v>
      </c>
      <c r="C19" s="36">
        <v>0.87987012987012991</v>
      </c>
    </row>
    <row r="20" spans="1:3" ht="12.75" customHeight="1" x14ac:dyDescent="0.2">
      <c r="A20" s="34" t="s">
        <v>29</v>
      </c>
      <c r="B20" s="35">
        <v>0.16954022988505746</v>
      </c>
      <c r="C20" s="36">
        <v>0.83045977011494254</v>
      </c>
    </row>
    <row r="21" spans="1:3" ht="12.75" customHeight="1" x14ac:dyDescent="0.2">
      <c r="A21" s="34" t="s">
        <v>30</v>
      </c>
      <c r="B21" s="35">
        <v>0.13192612137203166</v>
      </c>
      <c r="C21" s="36">
        <v>0.86807387862796836</v>
      </c>
    </row>
    <row r="22" spans="1:3" ht="12.75" customHeight="1" x14ac:dyDescent="0.2">
      <c r="A22" s="34" t="s">
        <v>31</v>
      </c>
      <c r="B22" s="35">
        <v>0.13069908814589665</v>
      </c>
      <c r="C22" s="36">
        <v>0.8693009118541033</v>
      </c>
    </row>
    <row r="23" spans="1:3" ht="12.75" customHeight="1" x14ac:dyDescent="0.2">
      <c r="A23" s="34" t="s">
        <v>32</v>
      </c>
      <c r="B23" s="35">
        <v>0.14982578397212543</v>
      </c>
      <c r="C23" s="36">
        <v>0.85017421602787457</v>
      </c>
    </row>
    <row r="24" spans="1:3" ht="12.75" customHeight="1" x14ac:dyDescent="0.2">
      <c r="A24" s="34" t="s">
        <v>33</v>
      </c>
      <c r="B24" s="35">
        <v>0.18309859154929578</v>
      </c>
      <c r="C24" s="36">
        <v>0.81690140845070425</v>
      </c>
    </row>
    <row r="25" spans="1:3" ht="12.75" customHeight="1" x14ac:dyDescent="0.2">
      <c r="A25" s="34" t="s">
        <v>34</v>
      </c>
      <c r="B25" s="35">
        <v>0.22222222222222221</v>
      </c>
      <c r="C25" s="36">
        <v>0.77777777777777779</v>
      </c>
    </row>
    <row r="26" spans="1:3" ht="12.75" customHeight="1" x14ac:dyDescent="0.2">
      <c r="A26" s="34" t="s">
        <v>35</v>
      </c>
      <c r="B26" s="35">
        <v>0.13822894168466524</v>
      </c>
      <c r="C26" s="36">
        <v>0.86177105831533474</v>
      </c>
    </row>
    <row r="27" spans="1:3" ht="12.75" customHeight="1" x14ac:dyDescent="0.2">
      <c r="A27" s="34" t="s">
        <v>36</v>
      </c>
      <c r="B27" s="35">
        <v>0.16326530612244897</v>
      </c>
      <c r="C27" s="36">
        <v>0.83673469387755106</v>
      </c>
    </row>
    <row r="28" spans="1:3" ht="12.75" customHeight="1" x14ac:dyDescent="0.2">
      <c r="A28" s="34" t="s">
        <v>37</v>
      </c>
      <c r="B28" s="35">
        <v>0.17943107221006566</v>
      </c>
      <c r="C28" s="36">
        <v>0.8205689277899344</v>
      </c>
    </row>
    <row r="29" spans="1:3" ht="12.75" customHeight="1" x14ac:dyDescent="0.2">
      <c r="A29" s="34" t="s">
        <v>38</v>
      </c>
      <c r="B29" s="35">
        <v>0.171875</v>
      </c>
      <c r="C29" s="36">
        <v>0.828125</v>
      </c>
    </row>
    <row r="30" spans="1:3" ht="12.75" customHeight="1" x14ac:dyDescent="0.2">
      <c r="A30" s="34" t="s">
        <v>39</v>
      </c>
      <c r="B30" s="35">
        <v>0.17263157894736841</v>
      </c>
      <c r="C30" s="36">
        <v>0.82736842105263153</v>
      </c>
    </row>
    <row r="31" spans="1:3" ht="12.75" customHeight="1" x14ac:dyDescent="0.2">
      <c r="A31" s="34" t="s">
        <v>40</v>
      </c>
      <c r="B31" s="35">
        <v>0.17608695652173914</v>
      </c>
      <c r="C31" s="36">
        <v>0.82391304347826089</v>
      </c>
    </row>
    <row r="32" spans="1:3" ht="12.75" customHeight="1" x14ac:dyDescent="0.2">
      <c r="A32" s="34" t="s">
        <v>41</v>
      </c>
      <c r="B32" s="35">
        <v>0.19354838709677419</v>
      </c>
      <c r="C32" s="36">
        <v>0.80645161290322576</v>
      </c>
    </row>
    <row r="33" spans="1:3" ht="12.75" customHeight="1" x14ac:dyDescent="0.2">
      <c r="A33" s="34" t="s">
        <v>42</v>
      </c>
      <c r="B33" s="35">
        <v>0.28947368421052633</v>
      </c>
      <c r="C33" s="36">
        <v>0.71052631578947367</v>
      </c>
    </row>
    <row r="34" spans="1:3" ht="12.75" customHeight="1" x14ac:dyDescent="0.2">
      <c r="A34" s="34" t="s">
        <v>43</v>
      </c>
      <c r="B34" s="35">
        <v>0.23255813953488372</v>
      </c>
      <c r="C34" s="36">
        <v>0.76744186046511631</v>
      </c>
    </row>
    <row r="35" spans="1:3" ht="12.75" customHeight="1" x14ac:dyDescent="0.2">
      <c r="A35" s="34" t="s">
        <v>44</v>
      </c>
      <c r="B35" s="35">
        <v>0.27621483375959077</v>
      </c>
      <c r="C35" s="36">
        <v>0.72378516624040923</v>
      </c>
    </row>
    <row r="36" spans="1:3" ht="12.75" customHeight="1" x14ac:dyDescent="0.2">
      <c r="A36" s="34" t="s">
        <v>45</v>
      </c>
      <c r="B36" s="35">
        <v>0.3180722891566265</v>
      </c>
      <c r="C36" s="36">
        <v>0.68192771084337345</v>
      </c>
    </row>
    <row r="37" spans="1:3" ht="12.75" customHeight="1" x14ac:dyDescent="0.2">
      <c r="A37" s="34" t="s">
        <v>46</v>
      </c>
      <c r="B37" s="35">
        <v>0.30399999999999999</v>
      </c>
      <c r="C37" s="36">
        <v>0.69599999999999995</v>
      </c>
    </row>
    <row r="38" spans="1:3" ht="12.75" customHeight="1" x14ac:dyDescent="0.2">
      <c r="A38" s="34" t="s">
        <v>47</v>
      </c>
      <c r="B38" s="35">
        <v>0.31142857142857144</v>
      </c>
      <c r="C38" s="36">
        <v>0.68857142857142861</v>
      </c>
    </row>
    <row r="39" spans="1:3" ht="12.75" customHeight="1" x14ac:dyDescent="0.2">
      <c r="A39" s="34" t="s">
        <v>48</v>
      </c>
      <c r="B39" s="35">
        <v>0.25432098765432098</v>
      </c>
      <c r="C39" s="36">
        <v>0.74567901234567902</v>
      </c>
    </row>
    <row r="40" spans="1:3" ht="12.75" customHeight="1" x14ac:dyDescent="0.2">
      <c r="A40" s="34" t="s">
        <v>49</v>
      </c>
      <c r="B40" s="35">
        <v>0.19423076923076923</v>
      </c>
      <c r="C40" s="36">
        <v>0.80576923076923079</v>
      </c>
    </row>
    <row r="41" spans="1:3" ht="12.75" customHeight="1" x14ac:dyDescent="0.2">
      <c r="A41" s="34" t="s">
        <v>50</v>
      </c>
      <c r="B41" s="35">
        <v>0.16666666666666666</v>
      </c>
      <c r="C41" s="36">
        <v>0.83333333333333337</v>
      </c>
    </row>
    <row r="42" spans="1:3" ht="12.75" customHeight="1" x14ac:dyDescent="0.2">
      <c r="A42" s="34" t="s">
        <v>51</v>
      </c>
      <c r="B42" s="35">
        <v>0.25714285714285712</v>
      </c>
      <c r="C42" s="36">
        <v>0.74285714285714288</v>
      </c>
    </row>
    <row r="43" spans="1:3" ht="12.75" customHeight="1" x14ac:dyDescent="0.2">
      <c r="A43" s="34" t="s">
        <v>52</v>
      </c>
      <c r="B43" s="35">
        <v>0.25760286225402507</v>
      </c>
      <c r="C43" s="36">
        <v>0.74239713774597493</v>
      </c>
    </row>
    <row r="44" spans="1:3" ht="12.75" customHeight="1" x14ac:dyDescent="0.2">
      <c r="A44" s="34" t="s">
        <v>53</v>
      </c>
      <c r="B44" s="35">
        <v>0.28698752228163993</v>
      </c>
      <c r="C44" s="36">
        <v>0.71301247771836007</v>
      </c>
    </row>
    <row r="45" spans="1:3" ht="12.75" customHeight="1" x14ac:dyDescent="0.2">
      <c r="A45" s="34" t="s">
        <v>54</v>
      </c>
      <c r="B45" s="35">
        <v>0.25402504472271914</v>
      </c>
      <c r="C45" s="36">
        <v>0.74597495527728086</v>
      </c>
    </row>
    <row r="46" spans="1:3" ht="12.75" customHeight="1" x14ac:dyDescent="0.2">
      <c r="A46" s="34" t="s">
        <v>55</v>
      </c>
      <c r="B46" s="35">
        <v>0.21391304347826087</v>
      </c>
      <c r="C46" s="36">
        <v>0.7860869565217391</v>
      </c>
    </row>
    <row r="47" spans="1:3" ht="12.75" customHeight="1" x14ac:dyDescent="0.2">
      <c r="A47" s="34" t="s">
        <v>56</v>
      </c>
      <c r="B47" s="35">
        <v>0.24773960216998192</v>
      </c>
      <c r="C47" s="36">
        <v>0.75226039783001808</v>
      </c>
    </row>
    <row r="48" spans="1:3" ht="12.75" customHeight="1" x14ac:dyDescent="0.2">
      <c r="A48" s="34" t="s">
        <v>57</v>
      </c>
      <c r="B48" s="35">
        <v>0.18219461697722567</v>
      </c>
      <c r="C48" s="36">
        <v>0.81780538302277428</v>
      </c>
    </row>
    <row r="49" spans="1:3" ht="12.75" customHeight="1" x14ac:dyDescent="0.2">
      <c r="A49" s="34" t="s">
        <v>58</v>
      </c>
      <c r="B49" s="35">
        <v>0.2</v>
      </c>
      <c r="C49" s="36">
        <v>0.8</v>
      </c>
    </row>
    <row r="50" spans="1:3" ht="12.75" customHeight="1" x14ac:dyDescent="0.2">
      <c r="A50" s="34" t="s">
        <v>59</v>
      </c>
      <c r="B50" s="35">
        <v>0.25393700787401574</v>
      </c>
      <c r="C50" s="36">
        <v>0.74606299212598426</v>
      </c>
    </row>
    <row r="51" spans="1:3" ht="12.75" customHeight="1" x14ac:dyDescent="0.2">
      <c r="A51" s="34" t="s">
        <v>60</v>
      </c>
      <c r="B51" s="35">
        <v>0.28210116731517509</v>
      </c>
      <c r="C51" s="36">
        <v>0.71789883268482491</v>
      </c>
    </row>
    <row r="52" spans="1:3" ht="12.75" customHeight="1" x14ac:dyDescent="0.2">
      <c r="A52" s="34" t="s">
        <v>61</v>
      </c>
      <c r="B52" s="35">
        <v>0.29902912621359223</v>
      </c>
      <c r="C52" s="36">
        <v>0.70097087378640777</v>
      </c>
    </row>
    <row r="53" spans="1:3" ht="12.75" customHeight="1" x14ac:dyDescent="0.2">
      <c r="A53" s="34" t="s">
        <v>62</v>
      </c>
      <c r="B53" s="35">
        <v>0.34651600753295669</v>
      </c>
      <c r="C53" s="36">
        <v>0.65348399246704336</v>
      </c>
    </row>
    <row r="54" spans="1:3" ht="12.75" customHeight="1" x14ac:dyDescent="0.2">
      <c r="A54" s="34" t="s">
        <v>63</v>
      </c>
      <c r="B54" s="35">
        <v>0.37093275488069416</v>
      </c>
      <c r="C54" s="36">
        <v>0.6290672451193059</v>
      </c>
    </row>
    <row r="55" spans="1:3" ht="12.75" customHeight="1" x14ac:dyDescent="0.2">
      <c r="A55" s="34" t="s">
        <v>64</v>
      </c>
      <c r="B55" s="35">
        <v>0.4020356234096692</v>
      </c>
      <c r="C55" s="36">
        <v>0.59796437659033075</v>
      </c>
    </row>
    <row r="56" spans="1:3" ht="12.75" customHeight="1" x14ac:dyDescent="0.2">
      <c r="A56" s="34" t="s">
        <v>65</v>
      </c>
      <c r="B56" s="35">
        <v>0.39080459770114945</v>
      </c>
      <c r="C56" s="36">
        <v>0.60919540229885061</v>
      </c>
    </row>
    <row r="57" spans="1:3" ht="12.75" customHeight="1" x14ac:dyDescent="0.2">
      <c r="A57" s="34" t="s">
        <v>66</v>
      </c>
      <c r="B57" s="35">
        <v>0.36298076923076922</v>
      </c>
      <c r="C57" s="36">
        <v>0.63701923076923073</v>
      </c>
    </row>
    <row r="58" spans="1:3" ht="12.75" customHeight="1" thickBot="1" x14ac:dyDescent="0.25">
      <c r="A58" s="41" t="s">
        <v>21</v>
      </c>
      <c r="B58" s="42">
        <v>0.23086967876730216</v>
      </c>
      <c r="C58" s="43">
        <v>0.76913032123269787</v>
      </c>
    </row>
    <row r="59" spans="1:3" ht="12.75" customHeight="1" x14ac:dyDescent="0.2"/>
    <row r="60" spans="1:3" ht="12.75" customHeight="1" x14ac:dyDescent="0.2"/>
    <row r="61" spans="1:3" ht="12.75" customHeight="1" x14ac:dyDescent="0.2"/>
    <row r="62" spans="1:3" ht="12.75" customHeight="1" x14ac:dyDescent="0.2"/>
    <row r="63" spans="1:3" ht="12.75" customHeight="1" x14ac:dyDescent="0.2"/>
    <row r="64" spans="1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36CC1C-C7C9-4ADC-82F1-ADB3EB9B3290}">
          <x14:formula1>
            <xm:f>cat!$B$2:$B$5</xm:f>
          </x14:formula1>
          <xm:sqref>B7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EE1CC"/>
  </sheetPr>
  <dimension ref="A1:AA1000"/>
  <sheetViews>
    <sheetView workbookViewId="0">
      <selection activeCell="G40" sqref="G40"/>
    </sheetView>
  </sheetViews>
  <sheetFormatPr defaultColWidth="12.5703125" defaultRowHeight="15" customHeight="1" x14ac:dyDescent="0.2"/>
  <cols>
    <col min="1" max="1" width="36.140625" bestFit="1" customWidth="1"/>
    <col min="2" max="2" width="22" bestFit="1" customWidth="1"/>
    <col min="3" max="3" width="7.28515625" bestFit="1" customWidth="1"/>
    <col min="4" max="4" width="7.7109375" bestFit="1" customWidth="1"/>
    <col min="5" max="5" width="9.85546875" bestFit="1" customWidth="1"/>
    <col min="6" max="6" width="11.7109375" bestFit="1" customWidth="1"/>
    <col min="7" max="26" width="7.5703125" customWidth="1"/>
  </cols>
  <sheetData>
    <row r="1" spans="1:27" ht="12.75" customHeight="1" x14ac:dyDescent="0.25">
      <c r="A1" s="50" t="s">
        <v>71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3"/>
      <c r="X1" s="53"/>
      <c r="Y1" s="53"/>
      <c r="Z1" s="53"/>
      <c r="AA1" s="53"/>
    </row>
    <row r="2" spans="1:27" ht="12.75" customHeight="1" x14ac:dyDescent="0.25">
      <c r="A2" s="50" t="s">
        <v>72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3"/>
      <c r="X2" s="53"/>
      <c r="Y2" s="53"/>
      <c r="Z2" s="53"/>
      <c r="AA2" s="53"/>
    </row>
    <row r="3" spans="1:27" ht="12.75" customHeight="1" x14ac:dyDescent="0.25">
      <c r="A3" s="50" t="s">
        <v>73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3"/>
      <c r="X3" s="53"/>
      <c r="Y3" s="53"/>
      <c r="Z3" s="53"/>
      <c r="AA3" s="53"/>
    </row>
    <row r="4" spans="1:27" ht="12.75" customHeight="1" x14ac:dyDescent="0.25">
      <c r="A4" s="50" t="s">
        <v>74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3"/>
      <c r="X4" s="53"/>
      <c r="Y4" s="53"/>
      <c r="Z4" s="53"/>
      <c r="AA4" s="53"/>
    </row>
    <row r="5" spans="1:27" ht="12.75" customHeight="1" x14ac:dyDescent="0.2"/>
    <row r="6" spans="1:27" ht="12.75" customHeight="1" x14ac:dyDescent="0.2"/>
    <row r="7" spans="1:27" ht="12.75" customHeight="1" thickBot="1" x14ac:dyDescent="0.25"/>
    <row r="8" spans="1:27" ht="12.75" customHeight="1" thickBot="1" x14ac:dyDescent="0.25">
      <c r="A8" s="57" t="s">
        <v>84</v>
      </c>
      <c r="B8" s="58" t="s">
        <v>67</v>
      </c>
      <c r="C8" s="59"/>
      <c r="D8" s="59"/>
      <c r="E8" s="60"/>
      <c r="G8" s="72" t="s">
        <v>85</v>
      </c>
      <c r="H8" s="73"/>
      <c r="I8" s="73"/>
      <c r="J8" s="73"/>
      <c r="K8" s="73"/>
      <c r="L8" s="73"/>
      <c r="M8" s="74"/>
    </row>
    <row r="9" spans="1:27" ht="12.75" customHeight="1" x14ac:dyDescent="0.2">
      <c r="A9" s="61" t="s">
        <v>20</v>
      </c>
      <c r="B9" s="40" t="s">
        <v>9</v>
      </c>
      <c r="C9" s="40" t="s">
        <v>8</v>
      </c>
      <c r="D9" s="40" t="s">
        <v>10</v>
      </c>
      <c r="E9" s="62" t="s">
        <v>7</v>
      </c>
    </row>
    <row r="10" spans="1:27" ht="12.75" customHeight="1" x14ac:dyDescent="0.2">
      <c r="A10" s="34" t="s">
        <v>22</v>
      </c>
      <c r="B10" s="35">
        <v>1.2787994081589515E-2</v>
      </c>
      <c r="C10" s="35">
        <v>0.56910096526456699</v>
      </c>
      <c r="D10" s="35">
        <v>7.2852814767843305E-2</v>
      </c>
      <c r="E10" s="36">
        <v>0.34525822588600014</v>
      </c>
    </row>
    <row r="11" spans="1:27" ht="12.75" customHeight="1" x14ac:dyDescent="0.2">
      <c r="A11" s="34" t="s">
        <v>23</v>
      </c>
      <c r="B11" s="35">
        <v>7.8495058198999171E-2</v>
      </c>
      <c r="C11" s="35">
        <v>0.31632016683879399</v>
      </c>
      <c r="D11" s="35">
        <v>0.2244091541811977</v>
      </c>
      <c r="E11" s="36">
        <v>0.38077562078100913</v>
      </c>
    </row>
    <row r="12" spans="1:27" ht="12.75" customHeight="1" x14ac:dyDescent="0.2">
      <c r="A12" s="34" t="s">
        <v>24</v>
      </c>
      <c r="B12" s="35">
        <v>9.4026780842043398E-2</v>
      </c>
      <c r="C12" s="35">
        <v>0.26347087548447579</v>
      </c>
      <c r="D12" s="35">
        <v>0.2314849795016021</v>
      </c>
      <c r="E12" s="36">
        <v>0.41101736417187873</v>
      </c>
    </row>
    <row r="13" spans="1:27" ht="12.75" customHeight="1" x14ac:dyDescent="0.2">
      <c r="A13" s="34" t="s">
        <v>25</v>
      </c>
      <c r="B13" s="35">
        <v>0.16260212629676971</v>
      </c>
      <c r="C13" s="35">
        <v>0.26811981327075463</v>
      </c>
      <c r="D13" s="35">
        <v>0.21112487867913393</v>
      </c>
      <c r="E13" s="36">
        <v>0.35815318175334176</v>
      </c>
    </row>
    <row r="14" spans="1:27" ht="12.75" customHeight="1" x14ac:dyDescent="0.2">
      <c r="A14" s="34" t="s">
        <v>26</v>
      </c>
      <c r="B14" s="35">
        <v>0.19038132903666813</v>
      </c>
      <c r="C14" s="35">
        <v>0.19631853913383135</v>
      </c>
      <c r="D14" s="35">
        <v>0.25916052276093288</v>
      </c>
      <c r="E14" s="36">
        <v>0.35413960906856762</v>
      </c>
    </row>
    <row r="15" spans="1:27" ht="12.75" customHeight="1" x14ac:dyDescent="0.2">
      <c r="A15" s="34" t="s">
        <v>27</v>
      </c>
      <c r="B15" s="35">
        <v>0.18965045633689953</v>
      </c>
      <c r="C15" s="35">
        <v>0.18755851090469897</v>
      </c>
      <c r="D15" s="35">
        <v>0.24698054837479341</v>
      </c>
      <c r="E15" s="36">
        <v>0.37581048438360809</v>
      </c>
    </row>
    <row r="16" spans="1:27" ht="12.75" customHeight="1" x14ac:dyDescent="0.2">
      <c r="A16" s="34" t="s">
        <v>28</v>
      </c>
      <c r="B16" s="35">
        <v>0.1140101827196074</v>
      </c>
      <c r="C16" s="35">
        <v>0.15487709946164097</v>
      </c>
      <c r="D16" s="35">
        <v>0.27090770304347933</v>
      </c>
      <c r="E16" s="36">
        <v>0.46020501477527226</v>
      </c>
    </row>
    <row r="17" spans="1:5" ht="12.75" customHeight="1" x14ac:dyDescent="0.2">
      <c r="A17" s="34" t="s">
        <v>29</v>
      </c>
      <c r="B17" s="35">
        <v>0.12612399380228229</v>
      </c>
      <c r="C17" s="35">
        <v>0.12926887531585787</v>
      </c>
      <c r="D17" s="35">
        <v>0.23113892925002794</v>
      </c>
      <c r="E17" s="36">
        <v>0.51346820163183193</v>
      </c>
    </row>
    <row r="18" spans="1:5" ht="12.75" customHeight="1" x14ac:dyDescent="0.2">
      <c r="A18" s="34" t="s">
        <v>30</v>
      </c>
      <c r="B18" s="35">
        <v>0.11174374459507255</v>
      </c>
      <c r="C18" s="35">
        <v>0.18571688504447628</v>
      </c>
      <c r="D18" s="35">
        <v>0.2452155531067983</v>
      </c>
      <c r="E18" s="36">
        <v>0.45732381725365284</v>
      </c>
    </row>
    <row r="19" spans="1:5" ht="12.75" customHeight="1" thickBot="1" x14ac:dyDescent="0.25">
      <c r="A19" s="34" t="s">
        <v>31</v>
      </c>
      <c r="B19" s="35">
        <v>0.12046193699655863</v>
      </c>
      <c r="C19" s="35">
        <v>0.15307217411035057</v>
      </c>
      <c r="D19" s="35">
        <v>0.28349657754415158</v>
      </c>
      <c r="E19" s="36">
        <v>0.44296931134893924</v>
      </c>
    </row>
    <row r="20" spans="1:5" ht="12.75" customHeight="1" thickBot="1" x14ac:dyDescent="0.25">
      <c r="A20" s="37" t="s">
        <v>32</v>
      </c>
      <c r="B20" s="38">
        <v>0.11617777435146283</v>
      </c>
      <c r="C20" s="39">
        <v>0.15155753547612624</v>
      </c>
      <c r="D20" s="63">
        <v>0.31031216788453808</v>
      </c>
      <c r="E20" s="36">
        <v>0.42195252228787289</v>
      </c>
    </row>
    <row r="21" spans="1:5" ht="12.75" customHeight="1" x14ac:dyDescent="0.2">
      <c r="A21" s="34" t="s">
        <v>33</v>
      </c>
      <c r="B21" s="35">
        <v>0.11877924374878508</v>
      </c>
      <c r="C21" s="35">
        <v>0.175841686082645</v>
      </c>
      <c r="D21" s="35">
        <v>0.22930658263266976</v>
      </c>
      <c r="E21" s="36">
        <v>0.47607248753590015</v>
      </c>
    </row>
    <row r="22" spans="1:5" ht="12.75" customHeight="1" x14ac:dyDescent="0.2">
      <c r="A22" s="34" t="s">
        <v>34</v>
      </c>
      <c r="B22" s="35">
        <v>0.14744049448485469</v>
      </c>
      <c r="C22" s="35">
        <v>0.25843777390750039</v>
      </c>
      <c r="D22" s="35">
        <v>0.1118168675795968</v>
      </c>
      <c r="E22" s="36">
        <v>0.48230486402804812</v>
      </c>
    </row>
    <row r="23" spans="1:5" ht="12.75" customHeight="1" x14ac:dyDescent="0.2">
      <c r="A23" s="34" t="s">
        <v>35</v>
      </c>
      <c r="B23" s="35">
        <v>0.3454745153916941</v>
      </c>
      <c r="C23" s="35">
        <v>0.13616714162733398</v>
      </c>
      <c r="D23" s="35">
        <v>0.19951316531599728</v>
      </c>
      <c r="E23" s="36">
        <v>0.31884517766497461</v>
      </c>
    </row>
    <row r="24" spans="1:5" ht="12.75" customHeight="1" x14ac:dyDescent="0.2">
      <c r="A24" s="34" t="s">
        <v>36</v>
      </c>
      <c r="B24" s="35">
        <v>0.3497142937840142</v>
      </c>
      <c r="C24" s="35">
        <v>0.12922535397738005</v>
      </c>
      <c r="D24" s="35">
        <v>0.20077988882435907</v>
      </c>
      <c r="E24" s="36">
        <v>0.32028046341424665</v>
      </c>
    </row>
    <row r="25" spans="1:5" ht="12.75" customHeight="1" x14ac:dyDescent="0.2">
      <c r="A25" s="34" t="s">
        <v>37</v>
      </c>
      <c r="B25" s="35">
        <v>0.17208911439468991</v>
      </c>
      <c r="C25" s="35">
        <v>0.18457638164527215</v>
      </c>
      <c r="D25" s="35">
        <v>0.22040629482670357</v>
      </c>
      <c r="E25" s="36">
        <v>0.4229282091333344</v>
      </c>
    </row>
    <row r="26" spans="1:5" ht="12.75" customHeight="1" x14ac:dyDescent="0.2">
      <c r="A26" s="34" t="s">
        <v>38</v>
      </c>
      <c r="B26" s="35">
        <v>0.12076669968508098</v>
      </c>
      <c r="C26" s="35">
        <v>0.17594712749882485</v>
      </c>
      <c r="D26" s="35">
        <v>0.23154717833776828</v>
      </c>
      <c r="E26" s="36">
        <v>0.47173899447832585</v>
      </c>
    </row>
    <row r="27" spans="1:5" ht="12.75" customHeight="1" x14ac:dyDescent="0.2">
      <c r="A27" s="34" t="s">
        <v>39</v>
      </c>
      <c r="B27" s="35">
        <v>0.42817173755205118</v>
      </c>
      <c r="C27" s="35">
        <v>0.14337842100449633</v>
      </c>
      <c r="D27" s="35">
        <v>0.15439432145450202</v>
      </c>
      <c r="E27" s="36">
        <v>0.2740555199889505</v>
      </c>
    </row>
    <row r="28" spans="1:5" ht="12.75" customHeight="1" x14ac:dyDescent="0.2">
      <c r="A28" s="34" t="s">
        <v>40</v>
      </c>
      <c r="B28" s="35">
        <v>0.44275207303515091</v>
      </c>
      <c r="C28" s="35">
        <v>0.14396442359916942</v>
      </c>
      <c r="D28" s="35">
        <v>0.11556447928533474</v>
      </c>
      <c r="E28" s="36">
        <v>0.29771902408034495</v>
      </c>
    </row>
    <row r="29" spans="1:5" ht="12.75" customHeight="1" x14ac:dyDescent="0.2">
      <c r="A29" s="34" t="s">
        <v>41</v>
      </c>
      <c r="B29" s="35">
        <v>0.41408447131135656</v>
      </c>
      <c r="C29" s="35">
        <v>0.16620277753616886</v>
      </c>
      <c r="D29" s="35">
        <v>0.13115740338059204</v>
      </c>
      <c r="E29" s="36">
        <v>0.28855534777188252</v>
      </c>
    </row>
    <row r="30" spans="1:5" ht="12.75" customHeight="1" x14ac:dyDescent="0.2">
      <c r="A30" s="34" t="s">
        <v>42</v>
      </c>
      <c r="B30" s="35">
        <v>0.34745166114264225</v>
      </c>
      <c r="C30" s="35">
        <v>0.17170679236372857</v>
      </c>
      <c r="D30" s="35">
        <v>0.13789801397476148</v>
      </c>
      <c r="E30" s="36">
        <v>0.34294353251886767</v>
      </c>
    </row>
    <row r="31" spans="1:5" ht="12.75" customHeight="1" x14ac:dyDescent="0.2">
      <c r="A31" s="34" t="s">
        <v>43</v>
      </c>
      <c r="B31" s="35">
        <v>0.28212156830746904</v>
      </c>
      <c r="C31" s="35">
        <v>0.16849888743585389</v>
      </c>
      <c r="D31" s="35">
        <v>0.13225509805780922</v>
      </c>
      <c r="E31" s="36">
        <v>0.41712444619886779</v>
      </c>
    </row>
    <row r="32" spans="1:5" ht="12.75" customHeight="1" x14ac:dyDescent="0.2">
      <c r="A32" s="34" t="s">
        <v>44</v>
      </c>
      <c r="B32" s="35">
        <v>0.29736618899948131</v>
      </c>
      <c r="C32" s="35">
        <v>0.18790864587252365</v>
      </c>
      <c r="D32" s="35">
        <v>0.11509426821639504</v>
      </c>
      <c r="E32" s="36">
        <v>0.39963089691160003</v>
      </c>
    </row>
    <row r="33" spans="1:5" ht="12.75" customHeight="1" x14ac:dyDescent="0.2">
      <c r="A33" s="34" t="s">
        <v>45</v>
      </c>
      <c r="B33" s="35">
        <v>0.29788859050481659</v>
      </c>
      <c r="C33" s="35">
        <v>0.13806080465150655</v>
      </c>
      <c r="D33" s="35">
        <v>0.11463697060780015</v>
      </c>
      <c r="E33" s="36">
        <v>0.44941363423587671</v>
      </c>
    </row>
    <row r="34" spans="1:5" ht="12.75" customHeight="1" x14ac:dyDescent="0.2">
      <c r="A34" s="34" t="s">
        <v>46</v>
      </c>
      <c r="B34" s="35">
        <v>0.28185285193330178</v>
      </c>
      <c r="C34" s="35">
        <v>0.19447672800155888</v>
      </c>
      <c r="D34" s="35">
        <v>8.2753389193552879E-2</v>
      </c>
      <c r="E34" s="36">
        <v>0.44091703087158646</v>
      </c>
    </row>
    <row r="35" spans="1:5" ht="12.75" customHeight="1" x14ac:dyDescent="0.2">
      <c r="A35" s="34" t="s">
        <v>47</v>
      </c>
      <c r="B35" s="35">
        <v>0.25728209048299167</v>
      </c>
      <c r="C35" s="35">
        <v>0.20099173221218644</v>
      </c>
      <c r="D35" s="35">
        <v>8.8400957534549698E-2</v>
      </c>
      <c r="E35" s="36">
        <v>0.45332521977027218</v>
      </c>
    </row>
    <row r="36" spans="1:5" ht="12.75" customHeight="1" x14ac:dyDescent="0.2">
      <c r="A36" s="34" t="s">
        <v>48</v>
      </c>
      <c r="B36" s="35">
        <v>0.21186571178449759</v>
      </c>
      <c r="C36" s="35">
        <v>0.17834006602609401</v>
      </c>
      <c r="D36" s="35">
        <v>0.13741443503390957</v>
      </c>
      <c r="E36" s="36">
        <v>0.47237978715549883</v>
      </c>
    </row>
    <row r="37" spans="1:5" ht="12.75" customHeight="1" x14ac:dyDescent="0.2">
      <c r="A37" s="34" t="s">
        <v>49</v>
      </c>
      <c r="B37" s="35">
        <v>0.17246538871988909</v>
      </c>
      <c r="C37" s="35">
        <v>0.20123753571194991</v>
      </c>
      <c r="D37" s="35">
        <v>0.20617619330952272</v>
      </c>
      <c r="E37" s="36">
        <v>0.42012088225863825</v>
      </c>
    </row>
    <row r="38" spans="1:5" ht="12.75" customHeight="1" x14ac:dyDescent="0.2">
      <c r="A38" s="34" t="s">
        <v>50</v>
      </c>
      <c r="B38" s="35">
        <v>0.33811639573485636</v>
      </c>
      <c r="C38" s="35">
        <v>0.17891846031506725</v>
      </c>
      <c r="D38" s="35">
        <v>0.18798499454588991</v>
      </c>
      <c r="E38" s="36">
        <v>0.29498014940418649</v>
      </c>
    </row>
    <row r="39" spans="1:5" ht="12.75" customHeight="1" x14ac:dyDescent="0.2">
      <c r="A39" s="34" t="s">
        <v>51</v>
      </c>
      <c r="B39" s="35">
        <v>0.36448099038140608</v>
      </c>
      <c r="C39" s="35">
        <v>0.20101192462906212</v>
      </c>
      <c r="D39" s="35">
        <v>0.18197044633916923</v>
      </c>
      <c r="E39" s="36">
        <v>0.25253663865036258</v>
      </c>
    </row>
    <row r="40" spans="1:5" ht="12.75" customHeight="1" x14ac:dyDescent="0.2">
      <c r="A40" s="34" t="s">
        <v>52</v>
      </c>
      <c r="B40" s="35">
        <v>0.3357398895258491</v>
      </c>
      <c r="C40" s="35">
        <v>0.15709594014024733</v>
      </c>
      <c r="D40" s="35">
        <v>0.20928714138340798</v>
      </c>
      <c r="E40" s="36">
        <v>0.29787702895049556</v>
      </c>
    </row>
    <row r="41" spans="1:5" ht="12.75" customHeight="1" x14ac:dyDescent="0.2">
      <c r="A41" s="34" t="s">
        <v>53</v>
      </c>
      <c r="B41" s="35">
        <v>0.42003983671696588</v>
      </c>
      <c r="C41" s="35">
        <v>0.14810334472333161</v>
      </c>
      <c r="D41" s="35">
        <v>0.18420240038275823</v>
      </c>
      <c r="E41" s="36">
        <v>0.24765441817694425</v>
      </c>
    </row>
    <row r="42" spans="1:5" ht="12.75" customHeight="1" x14ac:dyDescent="0.2">
      <c r="A42" s="34" t="s">
        <v>54</v>
      </c>
      <c r="B42" s="35">
        <v>0.28955455707010458</v>
      </c>
      <c r="C42" s="35">
        <v>0.17609559219808768</v>
      </c>
      <c r="D42" s="35">
        <v>0.13775062220311374</v>
      </c>
      <c r="E42" s="36">
        <v>0.396599228528694</v>
      </c>
    </row>
    <row r="43" spans="1:5" ht="12.75" customHeight="1" x14ac:dyDescent="0.2">
      <c r="A43" s="34" t="s">
        <v>55</v>
      </c>
      <c r="B43" s="35">
        <v>0.17845573764227074</v>
      </c>
      <c r="C43" s="35">
        <v>0.28492360213238899</v>
      </c>
      <c r="D43" s="35">
        <v>0.24367066436528306</v>
      </c>
      <c r="E43" s="36">
        <v>0.29294999586005721</v>
      </c>
    </row>
    <row r="44" spans="1:5" ht="12.75" customHeight="1" x14ac:dyDescent="0.2">
      <c r="A44" s="34" t="s">
        <v>56</v>
      </c>
      <c r="B44" s="35">
        <v>0.21597966636441551</v>
      </c>
      <c r="C44" s="35">
        <v>0.18549318692784478</v>
      </c>
      <c r="D44" s="35">
        <v>0.26811022643993693</v>
      </c>
      <c r="E44" s="36">
        <v>0.33041692026780278</v>
      </c>
    </row>
    <row r="45" spans="1:5" ht="12.75" customHeight="1" x14ac:dyDescent="0.2">
      <c r="A45" s="34" t="s">
        <v>57</v>
      </c>
      <c r="B45" s="35">
        <v>0.22009999070974134</v>
      </c>
      <c r="C45" s="35">
        <v>0.2606244430145857</v>
      </c>
      <c r="D45" s="35">
        <v>0.25260557346702128</v>
      </c>
      <c r="E45" s="36">
        <v>0.26666999280865161</v>
      </c>
    </row>
    <row r="46" spans="1:5" ht="12.75" customHeight="1" x14ac:dyDescent="0.2">
      <c r="A46" s="34" t="s">
        <v>58</v>
      </c>
      <c r="B46" s="35">
        <v>0.21833983358146927</v>
      </c>
      <c r="C46" s="35">
        <v>0.18329938590161637</v>
      </c>
      <c r="D46" s="35">
        <v>0.25185036337452693</v>
      </c>
      <c r="E46" s="36">
        <v>0.34651041714238739</v>
      </c>
    </row>
    <row r="47" spans="1:5" ht="12.75" customHeight="1" x14ac:dyDescent="0.2">
      <c r="A47" s="34" t="s">
        <v>59</v>
      </c>
      <c r="B47" s="35">
        <v>0.19605549657195301</v>
      </c>
      <c r="C47" s="35">
        <v>0.26141182751195169</v>
      </c>
      <c r="D47" s="35">
        <v>9.9377373090280899E-2</v>
      </c>
      <c r="E47" s="36">
        <v>0.44315530282581445</v>
      </c>
    </row>
    <row r="48" spans="1:5" ht="12.75" customHeight="1" x14ac:dyDescent="0.2">
      <c r="A48" s="34" t="s">
        <v>60</v>
      </c>
      <c r="B48" s="35">
        <v>0.22740150679755397</v>
      </c>
      <c r="C48" s="35">
        <v>0.27976002282559242</v>
      </c>
      <c r="D48" s="35">
        <v>0.11090461832679153</v>
      </c>
      <c r="E48" s="36">
        <v>0.38193385205006208</v>
      </c>
    </row>
    <row r="49" spans="1:5" ht="12.75" customHeight="1" x14ac:dyDescent="0.2">
      <c r="A49" s="34" t="s">
        <v>61</v>
      </c>
      <c r="B49" s="35">
        <v>0.2734027760837216</v>
      </c>
      <c r="C49" s="35">
        <v>0.24185592662161831</v>
      </c>
      <c r="D49" s="35">
        <v>7.7964530529602616E-2</v>
      </c>
      <c r="E49" s="36">
        <v>0.40677676676505747</v>
      </c>
    </row>
    <row r="50" spans="1:5" ht="12.75" customHeight="1" x14ac:dyDescent="0.2">
      <c r="A50" s="34" t="s">
        <v>62</v>
      </c>
      <c r="B50" s="35">
        <v>0.24156071967822568</v>
      </c>
      <c r="C50" s="35">
        <v>0.26198247751005543</v>
      </c>
      <c r="D50" s="35">
        <v>7.6034410566784671E-2</v>
      </c>
      <c r="E50" s="36">
        <v>0.42042239224493422</v>
      </c>
    </row>
    <row r="51" spans="1:5" ht="12.75" customHeight="1" x14ac:dyDescent="0.2">
      <c r="A51" s="34" t="s">
        <v>63</v>
      </c>
      <c r="B51" s="35">
        <v>0.26801165468129085</v>
      </c>
      <c r="C51" s="35">
        <v>0.15450367291795891</v>
      </c>
      <c r="D51" s="35">
        <v>0.13495281621053523</v>
      </c>
      <c r="E51" s="36">
        <v>0.44253185619021501</v>
      </c>
    </row>
    <row r="52" spans="1:5" ht="12.75" customHeight="1" x14ac:dyDescent="0.2">
      <c r="A52" s="34" t="s">
        <v>64</v>
      </c>
      <c r="B52" s="35">
        <v>0.29589487948023047</v>
      </c>
      <c r="C52" s="35">
        <v>0.20096873485650699</v>
      </c>
      <c r="D52" s="35">
        <v>0.14867544914478525</v>
      </c>
      <c r="E52" s="36">
        <v>0.35446093651847732</v>
      </c>
    </row>
    <row r="53" spans="1:5" ht="12.75" customHeight="1" x14ac:dyDescent="0.2">
      <c r="A53" s="34" t="s">
        <v>65</v>
      </c>
      <c r="B53" s="35">
        <v>0.28299385533030813</v>
      </c>
      <c r="C53" s="35">
        <v>0.14577039760383592</v>
      </c>
      <c r="D53" s="35">
        <v>0.16992646964301783</v>
      </c>
      <c r="E53" s="36">
        <v>0.40130927742283812</v>
      </c>
    </row>
    <row r="54" spans="1:5" ht="12.75" customHeight="1" x14ac:dyDescent="0.2">
      <c r="A54" s="34" t="s">
        <v>66</v>
      </c>
      <c r="B54" s="35">
        <v>0.23691013690649579</v>
      </c>
      <c r="C54" s="35">
        <v>0.28473840502314141</v>
      </c>
      <c r="D54" s="35">
        <v>0.14546315176230701</v>
      </c>
      <c r="E54" s="36">
        <v>0.33288830630805583</v>
      </c>
    </row>
    <row r="55" spans="1:5" ht="12.75" customHeight="1" thickBot="1" x14ac:dyDescent="0.25">
      <c r="A55" s="37" t="s">
        <v>21</v>
      </c>
      <c r="B55" s="38">
        <v>0.24836024403198234</v>
      </c>
      <c r="C55" s="38">
        <v>0.19653172622067566</v>
      </c>
      <c r="D55" s="38">
        <v>0.17865634505182429</v>
      </c>
      <c r="E55" s="39">
        <v>0.37645168469551771</v>
      </c>
    </row>
    <row r="56" spans="1:5" ht="12.75" customHeight="1" x14ac:dyDescent="0.2"/>
    <row r="57" spans="1:5" ht="12.75" customHeight="1" x14ac:dyDescent="0.2"/>
    <row r="58" spans="1:5" ht="12.75" customHeight="1" x14ac:dyDescent="0.2"/>
    <row r="59" spans="1:5" ht="12.75" customHeight="1" x14ac:dyDescent="0.2"/>
    <row r="60" spans="1:5" ht="12.75" customHeight="1" x14ac:dyDescent="0.2"/>
    <row r="61" spans="1:5" ht="12.75" customHeight="1" x14ac:dyDescent="0.2"/>
    <row r="62" spans="1:5" ht="12.75" customHeight="1" x14ac:dyDescent="0.2"/>
    <row r="63" spans="1:5" ht="12.75" customHeight="1" x14ac:dyDescent="0.2"/>
    <row r="64" spans="1:5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conditionalFormatting pivot="1" sqref="B10:E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EE1CC"/>
  </sheetPr>
  <dimension ref="A1:W1000"/>
  <sheetViews>
    <sheetView workbookViewId="0">
      <selection activeCell="B4" sqref="B4"/>
    </sheetView>
  </sheetViews>
  <sheetFormatPr defaultColWidth="12.5703125" defaultRowHeight="15" customHeight="1" x14ac:dyDescent="0.2"/>
  <cols>
    <col min="1" max="1" width="18.85546875" bestFit="1" customWidth="1"/>
    <col min="2" max="2" width="12" customWidth="1"/>
    <col min="3" max="26" width="7.5703125" customWidth="1"/>
  </cols>
  <sheetData>
    <row r="1" spans="1:23" ht="27" customHeight="1" thickBot="1" x14ac:dyDescent="0.3">
      <c r="A1" s="11" t="s">
        <v>1</v>
      </c>
      <c r="B1" s="70" t="s">
        <v>7</v>
      </c>
      <c r="F1" s="50" t="s">
        <v>75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1"/>
      <c r="V1" s="51"/>
      <c r="W1" s="51"/>
    </row>
    <row r="2" spans="1:23" ht="20.25" customHeight="1" thickBot="1" x14ac:dyDescent="0.3">
      <c r="A2" s="12" t="s">
        <v>2</v>
      </c>
      <c r="B2" s="69">
        <v>44601</v>
      </c>
      <c r="F2" s="50" t="s">
        <v>76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1"/>
      <c r="V2" s="51"/>
      <c r="W2" s="51"/>
    </row>
    <row r="3" spans="1:23" ht="12.75" customHeight="1" x14ac:dyDescent="0.25">
      <c r="A3" s="10"/>
      <c r="B3" s="10"/>
      <c r="F3" s="50" t="s">
        <v>77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1"/>
      <c r="V3" s="51"/>
      <c r="W3" s="51"/>
    </row>
    <row r="4" spans="1:23" ht="26.25" customHeight="1" x14ac:dyDescent="0.25">
      <c r="A4" s="13" t="s">
        <v>13</v>
      </c>
      <c r="B4" s="71">
        <f>SUMIFS(Data!H:H,Data!F:F,"="&amp;'Задание 1.4'!B1,Data!C:C,"&lt;="&amp;'Задание 1.4'!B2)</f>
        <v>7535261</v>
      </c>
      <c r="F4" s="50" t="s">
        <v>78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1"/>
      <c r="V4" s="51"/>
      <c r="W4" s="51"/>
    </row>
    <row r="5" spans="1:23" ht="12.75" customHeight="1" x14ac:dyDescent="0.25">
      <c r="A5" s="10"/>
      <c r="B5" s="10"/>
      <c r="F5" s="50" t="s">
        <v>79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1"/>
      <c r="V5" s="51"/>
      <c r="W5" s="51"/>
    </row>
    <row r="6" spans="1:23" ht="12.75" customHeight="1" x14ac:dyDescent="0.25">
      <c r="A6" s="10"/>
      <c r="B6" s="10"/>
      <c r="F6" s="50" t="s">
        <v>80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  <c r="V6" s="51"/>
      <c r="W6" s="51"/>
    </row>
    <row r="7" spans="1:23" ht="12.75" customHeight="1" x14ac:dyDescent="0.2">
      <c r="A7" s="54"/>
      <c r="B7" s="55"/>
      <c r="C7" s="53"/>
      <c r="D7" s="53"/>
      <c r="E7" s="53"/>
      <c r="F7" s="53"/>
      <c r="G7" s="53"/>
      <c r="H7" s="53"/>
      <c r="I7" s="53"/>
    </row>
    <row r="8" spans="1:23" ht="12.75" customHeight="1" x14ac:dyDescent="0.2">
      <c r="A8" s="54"/>
      <c r="B8" s="55"/>
      <c r="C8" s="53"/>
      <c r="D8" s="53"/>
      <c r="E8" s="53"/>
      <c r="F8" s="53"/>
      <c r="G8" s="53"/>
      <c r="H8" s="53"/>
      <c r="I8" s="53"/>
    </row>
    <row r="9" spans="1:23" ht="12.75" customHeight="1" x14ac:dyDescent="0.2">
      <c r="A9" s="54"/>
      <c r="B9" s="55"/>
      <c r="C9" s="53"/>
      <c r="D9" s="53"/>
      <c r="E9" s="53"/>
      <c r="F9" s="53"/>
      <c r="G9" s="53"/>
      <c r="H9" s="53"/>
      <c r="I9" s="53"/>
    </row>
    <row r="10" spans="1:23" ht="12.75" customHeight="1" x14ac:dyDescent="0.2">
      <c r="A10" s="54"/>
      <c r="B10" s="55"/>
      <c r="C10" s="53"/>
      <c r="D10" s="53"/>
      <c r="E10" s="53"/>
      <c r="F10" s="53"/>
      <c r="G10" s="53"/>
      <c r="H10" s="53"/>
      <c r="I10" s="53"/>
    </row>
    <row r="11" spans="1:23" ht="12.75" customHeight="1" x14ac:dyDescent="0.2">
      <c r="A11" s="54"/>
      <c r="B11" s="55"/>
      <c r="C11" s="53"/>
      <c r="D11" s="53"/>
      <c r="E11" s="53"/>
      <c r="F11" s="53"/>
      <c r="G11" s="53"/>
      <c r="H11" s="53"/>
      <c r="I11" s="53"/>
    </row>
    <row r="12" spans="1:23" ht="12.75" customHeight="1" x14ac:dyDescent="0.2">
      <c r="A12" s="54"/>
      <c r="B12" s="55"/>
      <c r="C12" s="53"/>
      <c r="D12" s="53"/>
      <c r="E12" s="53"/>
      <c r="F12" s="53"/>
      <c r="G12" s="53"/>
      <c r="H12" s="53"/>
      <c r="I12" s="53"/>
    </row>
    <row r="13" spans="1:23" ht="12.75" customHeight="1" x14ac:dyDescent="0.2">
      <c r="A13" s="10"/>
      <c r="B13" s="10"/>
    </row>
    <row r="14" spans="1:23" ht="12.75" customHeight="1" x14ac:dyDescent="0.2">
      <c r="A14" s="10"/>
      <c r="B14" s="10"/>
    </row>
    <row r="15" spans="1:23" ht="12.75" customHeight="1" x14ac:dyDescent="0.2">
      <c r="A15" s="10"/>
      <c r="B15" s="10"/>
    </row>
    <row r="16" spans="1:23" ht="12.75" customHeight="1" x14ac:dyDescent="0.2">
      <c r="A16" s="10"/>
      <c r="B16" s="10"/>
    </row>
    <row r="17" spans="1:2" ht="12.75" customHeight="1" x14ac:dyDescent="0.2">
      <c r="A17" s="10"/>
      <c r="B17" s="10"/>
    </row>
    <row r="18" spans="1:2" ht="12.75" customHeight="1" x14ac:dyDescent="0.2">
      <c r="A18" s="10"/>
      <c r="B18" s="10"/>
    </row>
    <row r="19" spans="1:2" ht="12.75" customHeight="1" x14ac:dyDescent="0.2">
      <c r="A19" s="10"/>
      <c r="B19" s="10"/>
    </row>
    <row r="20" spans="1:2" ht="12.75" customHeight="1" x14ac:dyDescent="0.2">
      <c r="A20" s="10"/>
      <c r="B20" s="10"/>
    </row>
    <row r="21" spans="1:2" ht="12.75" customHeight="1" x14ac:dyDescent="0.2">
      <c r="A21" s="10"/>
      <c r="B21" s="10"/>
    </row>
    <row r="22" spans="1:2" ht="12.75" customHeight="1" x14ac:dyDescent="0.2">
      <c r="A22" s="10"/>
      <c r="B22" s="10"/>
    </row>
    <row r="23" spans="1:2" ht="12.75" customHeight="1" x14ac:dyDescent="0.2">
      <c r="A23" s="10"/>
      <c r="B23" s="10"/>
    </row>
    <row r="24" spans="1:2" ht="12.75" customHeight="1" x14ac:dyDescent="0.2">
      <c r="A24" s="10"/>
      <c r="B24" s="10"/>
    </row>
    <row r="25" spans="1:2" ht="12.75" customHeight="1" x14ac:dyDescent="0.2">
      <c r="A25" s="10"/>
      <c r="B25" s="10"/>
    </row>
    <row r="26" spans="1:2" ht="12.75" customHeight="1" x14ac:dyDescent="0.2">
      <c r="A26" s="10"/>
      <c r="B26" s="10"/>
    </row>
    <row r="27" spans="1:2" ht="12.75" customHeight="1" x14ac:dyDescent="0.2">
      <c r="A27" s="10"/>
      <c r="B27" s="10"/>
    </row>
    <row r="28" spans="1:2" ht="12.75" customHeight="1" x14ac:dyDescent="0.2">
      <c r="A28" s="10"/>
      <c r="B28" s="10"/>
    </row>
    <row r="29" spans="1:2" ht="12.75" customHeight="1" x14ac:dyDescent="0.2">
      <c r="A29" s="10"/>
      <c r="B29" s="10"/>
    </row>
    <row r="30" spans="1:2" ht="12.75" customHeight="1" x14ac:dyDescent="0.2">
      <c r="A30" s="10"/>
      <c r="B30" s="10"/>
    </row>
    <row r="31" spans="1:2" ht="12.75" customHeight="1" x14ac:dyDescent="0.2">
      <c r="A31" s="10"/>
      <c r="B31" s="10"/>
    </row>
    <row r="32" spans="1:2" ht="12.75" customHeight="1" x14ac:dyDescent="0.2">
      <c r="A32" s="10"/>
      <c r="B32" s="10"/>
    </row>
    <row r="33" spans="1:2" ht="12.75" customHeight="1" x14ac:dyDescent="0.2">
      <c r="A33" s="10"/>
      <c r="B33" s="10"/>
    </row>
    <row r="34" spans="1:2" ht="12.75" customHeight="1" x14ac:dyDescent="0.2">
      <c r="A34" s="10"/>
      <c r="B34" s="10"/>
    </row>
    <row r="35" spans="1:2" ht="12.75" customHeight="1" x14ac:dyDescent="0.2">
      <c r="A35" s="10"/>
      <c r="B35" s="10"/>
    </row>
    <row r="36" spans="1:2" ht="12.75" customHeight="1" x14ac:dyDescent="0.2">
      <c r="A36" s="10"/>
      <c r="B36" s="10"/>
    </row>
    <row r="37" spans="1:2" ht="12.75" customHeight="1" x14ac:dyDescent="0.2">
      <c r="A37" s="10"/>
      <c r="B37" s="10"/>
    </row>
    <row r="38" spans="1:2" ht="12.75" customHeight="1" x14ac:dyDescent="0.2">
      <c r="A38" s="10"/>
      <c r="B38" s="10"/>
    </row>
    <row r="39" spans="1:2" ht="12.75" customHeight="1" x14ac:dyDescent="0.2">
      <c r="A39" s="10"/>
      <c r="B39" s="10"/>
    </row>
    <row r="40" spans="1:2" ht="12.75" customHeight="1" x14ac:dyDescent="0.2">
      <c r="A40" s="10"/>
      <c r="B40" s="10"/>
    </row>
    <row r="41" spans="1:2" ht="12.75" customHeight="1" x14ac:dyDescent="0.2">
      <c r="A41" s="10"/>
      <c r="B41" s="10"/>
    </row>
    <row r="42" spans="1:2" ht="12.75" customHeight="1" x14ac:dyDescent="0.2">
      <c r="A42" s="10"/>
      <c r="B42" s="10"/>
    </row>
    <row r="43" spans="1:2" ht="12.75" customHeight="1" x14ac:dyDescent="0.2">
      <c r="A43" s="10"/>
      <c r="B43" s="10"/>
    </row>
    <row r="44" spans="1:2" ht="12.75" customHeight="1" x14ac:dyDescent="0.2">
      <c r="A44" s="10"/>
      <c r="B44" s="10"/>
    </row>
    <row r="45" spans="1:2" ht="12.75" customHeight="1" x14ac:dyDescent="0.2">
      <c r="A45" s="10"/>
      <c r="B45" s="10"/>
    </row>
    <row r="46" spans="1:2" ht="12.75" customHeight="1" x14ac:dyDescent="0.2">
      <c r="A46" s="10"/>
      <c r="B46" s="10"/>
    </row>
    <row r="47" spans="1:2" ht="12.75" customHeight="1" x14ac:dyDescent="0.2">
      <c r="A47" s="10"/>
      <c r="B47" s="10"/>
    </row>
    <row r="48" spans="1:2" ht="12.75" customHeight="1" x14ac:dyDescent="0.2">
      <c r="A48" s="10"/>
      <c r="B48" s="10"/>
    </row>
    <row r="49" spans="1:2" ht="12.75" customHeight="1" x14ac:dyDescent="0.2">
      <c r="A49" s="10"/>
      <c r="B49" s="10"/>
    </row>
    <row r="50" spans="1:2" ht="12.75" customHeight="1" x14ac:dyDescent="0.2">
      <c r="A50" s="10"/>
      <c r="B50" s="10"/>
    </row>
    <row r="51" spans="1:2" ht="12.75" customHeight="1" x14ac:dyDescent="0.2">
      <c r="A51" s="10"/>
      <c r="B51" s="10"/>
    </row>
    <row r="52" spans="1:2" ht="12.75" customHeight="1" x14ac:dyDescent="0.2">
      <c r="A52" s="10"/>
      <c r="B52" s="10"/>
    </row>
    <row r="53" spans="1:2" ht="12.75" customHeight="1" x14ac:dyDescent="0.2">
      <c r="A53" s="10"/>
      <c r="B53" s="10"/>
    </row>
    <row r="54" spans="1:2" ht="12.75" customHeight="1" x14ac:dyDescent="0.2">
      <c r="A54" s="10"/>
      <c r="B54" s="10"/>
    </row>
    <row r="55" spans="1:2" ht="12.75" customHeight="1" x14ac:dyDescent="0.2">
      <c r="A55" s="10"/>
      <c r="B55" s="10"/>
    </row>
    <row r="56" spans="1:2" ht="12.75" customHeight="1" x14ac:dyDescent="0.2">
      <c r="A56" s="10"/>
      <c r="B56" s="10"/>
    </row>
    <row r="57" spans="1:2" ht="12.75" customHeight="1" x14ac:dyDescent="0.2">
      <c r="A57" s="10"/>
      <c r="B57" s="10"/>
    </row>
    <row r="58" spans="1:2" ht="12.75" customHeight="1" x14ac:dyDescent="0.2">
      <c r="A58" s="10"/>
      <c r="B58" s="10"/>
    </row>
    <row r="59" spans="1:2" ht="12.75" customHeight="1" x14ac:dyDescent="0.2">
      <c r="A59" s="10"/>
      <c r="B59" s="10"/>
    </row>
    <row r="60" spans="1:2" ht="12.75" customHeight="1" x14ac:dyDescent="0.2">
      <c r="A60" s="10"/>
      <c r="B60" s="10"/>
    </row>
    <row r="61" spans="1:2" ht="12.75" customHeight="1" x14ac:dyDescent="0.2">
      <c r="A61" s="10"/>
      <c r="B61" s="10"/>
    </row>
    <row r="62" spans="1:2" ht="12.75" customHeight="1" x14ac:dyDescent="0.2">
      <c r="A62" s="10"/>
      <c r="B62" s="10"/>
    </row>
    <row r="63" spans="1:2" ht="12.75" customHeight="1" x14ac:dyDescent="0.2">
      <c r="A63" s="10"/>
      <c r="B63" s="10"/>
    </row>
    <row r="64" spans="1:2" ht="12.75" customHeight="1" x14ac:dyDescent="0.2">
      <c r="A64" s="10"/>
      <c r="B64" s="10"/>
    </row>
    <row r="65" spans="1:2" ht="12.75" customHeight="1" x14ac:dyDescent="0.2">
      <c r="A65" s="10"/>
      <c r="B65" s="10"/>
    </row>
    <row r="66" spans="1:2" ht="12.75" customHeight="1" x14ac:dyDescent="0.2">
      <c r="A66" s="10"/>
      <c r="B66" s="10"/>
    </row>
    <row r="67" spans="1:2" ht="12.75" customHeight="1" x14ac:dyDescent="0.2">
      <c r="A67" s="10"/>
      <c r="B67" s="10"/>
    </row>
    <row r="68" spans="1:2" ht="12.75" customHeight="1" x14ac:dyDescent="0.2">
      <c r="A68" s="10"/>
      <c r="B68" s="10"/>
    </row>
    <row r="69" spans="1:2" ht="12.75" customHeight="1" x14ac:dyDescent="0.2">
      <c r="A69" s="10"/>
      <c r="B69" s="10"/>
    </row>
    <row r="70" spans="1:2" ht="12.75" customHeight="1" x14ac:dyDescent="0.2">
      <c r="A70" s="10"/>
      <c r="B70" s="10"/>
    </row>
    <row r="71" spans="1:2" ht="12.75" customHeight="1" x14ac:dyDescent="0.2">
      <c r="A71" s="10"/>
      <c r="B71" s="10"/>
    </row>
    <row r="72" spans="1:2" ht="12.75" customHeight="1" x14ac:dyDescent="0.2">
      <c r="A72" s="10"/>
      <c r="B72" s="10"/>
    </row>
    <row r="73" spans="1:2" ht="12.75" customHeight="1" x14ac:dyDescent="0.2">
      <c r="A73" s="10"/>
      <c r="B73" s="10"/>
    </row>
    <row r="74" spans="1:2" ht="12.75" customHeight="1" x14ac:dyDescent="0.2">
      <c r="A74" s="10"/>
      <c r="B74" s="10"/>
    </row>
    <row r="75" spans="1:2" ht="12.75" customHeight="1" x14ac:dyDescent="0.2">
      <c r="A75" s="10"/>
      <c r="B75" s="10"/>
    </row>
    <row r="76" spans="1:2" ht="12.75" customHeight="1" x14ac:dyDescent="0.2">
      <c r="A76" s="10"/>
      <c r="B76" s="10"/>
    </row>
    <row r="77" spans="1:2" ht="12.75" customHeight="1" x14ac:dyDescent="0.2">
      <c r="A77" s="10"/>
      <c r="B77" s="10"/>
    </row>
    <row r="78" spans="1:2" ht="12.75" customHeight="1" x14ac:dyDescent="0.2">
      <c r="A78" s="10"/>
      <c r="B78" s="10"/>
    </row>
    <row r="79" spans="1:2" ht="12.75" customHeight="1" x14ac:dyDescent="0.2">
      <c r="A79" s="10"/>
      <c r="B79" s="10"/>
    </row>
    <row r="80" spans="1:2" ht="12.75" customHeight="1" x14ac:dyDescent="0.2">
      <c r="A80" s="10"/>
      <c r="B80" s="10"/>
    </row>
    <row r="81" spans="1:2" ht="12.75" customHeight="1" x14ac:dyDescent="0.2">
      <c r="A81" s="10"/>
      <c r="B81" s="10"/>
    </row>
    <row r="82" spans="1:2" ht="12.75" customHeight="1" x14ac:dyDescent="0.2">
      <c r="A82" s="10"/>
      <c r="B82" s="10"/>
    </row>
    <row r="83" spans="1:2" ht="12.75" customHeight="1" x14ac:dyDescent="0.2">
      <c r="A83" s="10"/>
      <c r="B83" s="10"/>
    </row>
    <row r="84" spans="1:2" ht="12.75" customHeight="1" x14ac:dyDescent="0.2">
      <c r="A84" s="10"/>
      <c r="B84" s="10"/>
    </row>
    <row r="85" spans="1:2" ht="12.75" customHeight="1" x14ac:dyDescent="0.2">
      <c r="A85" s="10"/>
      <c r="B85" s="10"/>
    </row>
    <row r="86" spans="1:2" ht="12.75" customHeight="1" x14ac:dyDescent="0.2">
      <c r="A86" s="10"/>
      <c r="B86" s="10"/>
    </row>
    <row r="87" spans="1:2" ht="12.75" customHeight="1" x14ac:dyDescent="0.2">
      <c r="A87" s="10"/>
      <c r="B87" s="10"/>
    </row>
    <row r="88" spans="1:2" ht="12.75" customHeight="1" x14ac:dyDescent="0.2">
      <c r="A88" s="10"/>
      <c r="B88" s="10"/>
    </row>
    <row r="89" spans="1:2" ht="12.75" customHeight="1" x14ac:dyDescent="0.2">
      <c r="A89" s="10"/>
      <c r="B89" s="10"/>
    </row>
    <row r="90" spans="1:2" ht="12.75" customHeight="1" x14ac:dyDescent="0.2">
      <c r="A90" s="10"/>
      <c r="B90" s="10"/>
    </row>
    <row r="91" spans="1:2" ht="12.75" customHeight="1" x14ac:dyDescent="0.2">
      <c r="A91" s="10"/>
      <c r="B91" s="10"/>
    </row>
    <row r="92" spans="1:2" ht="12.75" customHeight="1" x14ac:dyDescent="0.2">
      <c r="A92" s="10"/>
      <c r="B92" s="10"/>
    </row>
    <row r="93" spans="1:2" ht="12.75" customHeight="1" x14ac:dyDescent="0.2">
      <c r="A93" s="10"/>
      <c r="B93" s="10"/>
    </row>
    <row r="94" spans="1:2" ht="12.75" customHeight="1" x14ac:dyDescent="0.2">
      <c r="A94" s="10"/>
      <c r="B94" s="10"/>
    </row>
    <row r="95" spans="1:2" ht="12.75" customHeight="1" x14ac:dyDescent="0.2">
      <c r="A95" s="10"/>
      <c r="B95" s="10"/>
    </row>
    <row r="96" spans="1:2" ht="12.75" customHeight="1" x14ac:dyDescent="0.2">
      <c r="A96" s="10"/>
      <c r="B96" s="10"/>
    </row>
    <row r="97" spans="1:2" ht="12.75" customHeight="1" x14ac:dyDescent="0.2">
      <c r="A97" s="10"/>
      <c r="B97" s="10"/>
    </row>
    <row r="98" spans="1:2" ht="12.75" customHeight="1" x14ac:dyDescent="0.2">
      <c r="A98" s="10"/>
      <c r="B98" s="10"/>
    </row>
    <row r="99" spans="1:2" ht="12.75" customHeight="1" x14ac:dyDescent="0.2">
      <c r="A99" s="10"/>
      <c r="B99" s="10"/>
    </row>
    <row r="100" spans="1:2" ht="12.75" customHeight="1" x14ac:dyDescent="0.2">
      <c r="A100" s="10"/>
      <c r="B100" s="10"/>
    </row>
    <row r="101" spans="1:2" ht="12.75" customHeight="1" x14ac:dyDescent="0.2">
      <c r="A101" s="10"/>
      <c r="B101" s="10"/>
    </row>
    <row r="102" spans="1:2" ht="12.75" customHeight="1" x14ac:dyDescent="0.2">
      <c r="A102" s="10"/>
      <c r="B102" s="10"/>
    </row>
    <row r="103" spans="1:2" ht="12.75" customHeight="1" x14ac:dyDescent="0.2">
      <c r="A103" s="10"/>
      <c r="B103" s="10"/>
    </row>
    <row r="104" spans="1:2" ht="12.75" customHeight="1" x14ac:dyDescent="0.2">
      <c r="A104" s="10"/>
      <c r="B104" s="10"/>
    </row>
    <row r="105" spans="1:2" ht="12.75" customHeight="1" x14ac:dyDescent="0.2">
      <c r="A105" s="10"/>
      <c r="B105" s="10"/>
    </row>
    <row r="106" spans="1:2" ht="12.75" customHeight="1" x14ac:dyDescent="0.2">
      <c r="A106" s="10"/>
      <c r="B106" s="10"/>
    </row>
    <row r="107" spans="1:2" ht="12.75" customHeight="1" x14ac:dyDescent="0.2">
      <c r="A107" s="10"/>
      <c r="B107" s="10"/>
    </row>
    <row r="108" spans="1:2" ht="12.75" customHeight="1" x14ac:dyDescent="0.2">
      <c r="A108" s="10"/>
      <c r="B108" s="10"/>
    </row>
    <row r="109" spans="1:2" ht="12.75" customHeight="1" x14ac:dyDescent="0.2">
      <c r="A109" s="10"/>
      <c r="B109" s="10"/>
    </row>
    <row r="110" spans="1:2" ht="12.75" customHeight="1" x14ac:dyDescent="0.2">
      <c r="A110" s="10"/>
      <c r="B110" s="10"/>
    </row>
    <row r="111" spans="1:2" ht="12.75" customHeight="1" x14ac:dyDescent="0.2">
      <c r="A111" s="10"/>
      <c r="B111" s="10"/>
    </row>
    <row r="112" spans="1:2" ht="12.75" customHeight="1" x14ac:dyDescent="0.2">
      <c r="A112" s="10"/>
      <c r="B112" s="10"/>
    </row>
    <row r="113" spans="1:2" ht="12.75" customHeight="1" x14ac:dyDescent="0.2">
      <c r="A113" s="10"/>
      <c r="B113" s="10"/>
    </row>
    <row r="114" spans="1:2" ht="12.75" customHeight="1" x14ac:dyDescent="0.2">
      <c r="A114" s="10"/>
      <c r="B114" s="10"/>
    </row>
    <row r="115" spans="1:2" ht="12.75" customHeight="1" x14ac:dyDescent="0.2">
      <c r="A115" s="10"/>
      <c r="B115" s="10"/>
    </row>
    <row r="116" spans="1:2" ht="12.75" customHeight="1" x14ac:dyDescent="0.2">
      <c r="A116" s="10"/>
      <c r="B116" s="10"/>
    </row>
    <row r="117" spans="1:2" ht="12.75" customHeight="1" x14ac:dyDescent="0.2">
      <c r="A117" s="10"/>
      <c r="B117" s="10"/>
    </row>
    <row r="118" spans="1:2" ht="12.75" customHeight="1" x14ac:dyDescent="0.2">
      <c r="A118" s="10"/>
      <c r="B118" s="10"/>
    </row>
    <row r="119" spans="1:2" ht="12.75" customHeight="1" x14ac:dyDescent="0.2">
      <c r="A119" s="10"/>
      <c r="B119" s="10"/>
    </row>
    <row r="120" spans="1:2" ht="12.75" customHeight="1" x14ac:dyDescent="0.2">
      <c r="A120" s="10"/>
      <c r="B120" s="10"/>
    </row>
    <row r="121" spans="1:2" ht="12.75" customHeight="1" x14ac:dyDescent="0.2">
      <c r="A121" s="10"/>
      <c r="B121" s="10"/>
    </row>
    <row r="122" spans="1:2" ht="12.75" customHeight="1" x14ac:dyDescent="0.2">
      <c r="A122" s="10"/>
      <c r="B122" s="10"/>
    </row>
    <row r="123" spans="1:2" ht="12.75" customHeight="1" x14ac:dyDescent="0.2">
      <c r="A123" s="10"/>
      <c r="B123" s="10"/>
    </row>
    <row r="124" spans="1:2" ht="12.75" customHeight="1" x14ac:dyDescent="0.2">
      <c r="A124" s="10"/>
      <c r="B124" s="10"/>
    </row>
    <row r="125" spans="1:2" ht="12.75" customHeight="1" x14ac:dyDescent="0.2">
      <c r="A125" s="10"/>
      <c r="B125" s="10"/>
    </row>
    <row r="126" spans="1:2" ht="12.75" customHeight="1" x14ac:dyDescent="0.2">
      <c r="A126" s="10"/>
      <c r="B126" s="10"/>
    </row>
    <row r="127" spans="1:2" ht="12.75" customHeight="1" x14ac:dyDescent="0.2">
      <c r="A127" s="10"/>
      <c r="B127" s="10"/>
    </row>
    <row r="128" spans="1:2" ht="12.75" customHeight="1" x14ac:dyDescent="0.2">
      <c r="A128" s="10"/>
      <c r="B128" s="10"/>
    </row>
    <row r="129" spans="1:2" ht="12.75" customHeight="1" x14ac:dyDescent="0.2">
      <c r="A129" s="10"/>
      <c r="B129" s="10"/>
    </row>
    <row r="130" spans="1:2" ht="12.75" customHeight="1" x14ac:dyDescent="0.2">
      <c r="A130" s="10"/>
      <c r="B130" s="10"/>
    </row>
    <row r="131" spans="1:2" ht="12.75" customHeight="1" x14ac:dyDescent="0.2">
      <c r="A131" s="10"/>
      <c r="B131" s="10"/>
    </row>
    <row r="132" spans="1:2" ht="12.75" customHeight="1" x14ac:dyDescent="0.2">
      <c r="A132" s="10"/>
      <c r="B132" s="10"/>
    </row>
    <row r="133" spans="1:2" ht="12.75" customHeight="1" x14ac:dyDescent="0.2">
      <c r="A133" s="10"/>
      <c r="B133" s="10"/>
    </row>
    <row r="134" spans="1:2" ht="12.75" customHeight="1" x14ac:dyDescent="0.2">
      <c r="A134" s="10"/>
      <c r="B134" s="10"/>
    </row>
    <row r="135" spans="1:2" ht="12.75" customHeight="1" x14ac:dyDescent="0.2">
      <c r="A135" s="10"/>
      <c r="B135" s="10"/>
    </row>
    <row r="136" spans="1:2" ht="12.75" customHeight="1" x14ac:dyDescent="0.2">
      <c r="A136" s="10"/>
      <c r="B136" s="10"/>
    </row>
    <row r="137" spans="1:2" ht="12.75" customHeight="1" x14ac:dyDescent="0.2">
      <c r="A137" s="10"/>
      <c r="B137" s="10"/>
    </row>
    <row r="138" spans="1:2" ht="12.75" customHeight="1" x14ac:dyDescent="0.2">
      <c r="A138" s="10"/>
      <c r="B138" s="10"/>
    </row>
    <row r="139" spans="1:2" ht="12.75" customHeight="1" x14ac:dyDescent="0.2">
      <c r="A139" s="10"/>
      <c r="B139" s="10"/>
    </row>
    <row r="140" spans="1:2" ht="12.75" customHeight="1" x14ac:dyDescent="0.2">
      <c r="A140" s="10"/>
      <c r="B140" s="10"/>
    </row>
    <row r="141" spans="1:2" ht="12.75" customHeight="1" x14ac:dyDescent="0.2">
      <c r="A141" s="10"/>
      <c r="B141" s="10"/>
    </row>
    <row r="142" spans="1:2" ht="12.75" customHeight="1" x14ac:dyDescent="0.2">
      <c r="A142" s="10"/>
      <c r="B142" s="10"/>
    </row>
    <row r="143" spans="1:2" ht="12.75" customHeight="1" x14ac:dyDescent="0.2">
      <c r="A143" s="10"/>
      <c r="B143" s="10"/>
    </row>
    <row r="144" spans="1:2" ht="12.75" customHeight="1" x14ac:dyDescent="0.2">
      <c r="A144" s="10"/>
      <c r="B144" s="10"/>
    </row>
    <row r="145" spans="1:2" ht="12.75" customHeight="1" x14ac:dyDescent="0.2">
      <c r="A145" s="10"/>
      <c r="B145" s="10"/>
    </row>
    <row r="146" spans="1:2" ht="12.75" customHeight="1" x14ac:dyDescent="0.2">
      <c r="A146" s="10"/>
      <c r="B146" s="10"/>
    </row>
    <row r="147" spans="1:2" ht="12.75" customHeight="1" x14ac:dyDescent="0.2">
      <c r="A147" s="10"/>
      <c r="B147" s="10"/>
    </row>
    <row r="148" spans="1:2" ht="12.75" customHeight="1" x14ac:dyDescent="0.2">
      <c r="A148" s="10"/>
      <c r="B148" s="10"/>
    </row>
    <row r="149" spans="1:2" ht="12.75" customHeight="1" x14ac:dyDescent="0.2">
      <c r="A149" s="10"/>
      <c r="B149" s="10"/>
    </row>
    <row r="150" spans="1:2" ht="12.75" customHeight="1" x14ac:dyDescent="0.2">
      <c r="A150" s="10"/>
      <c r="B150" s="10"/>
    </row>
    <row r="151" spans="1:2" ht="12.75" customHeight="1" x14ac:dyDescent="0.2">
      <c r="A151" s="10"/>
      <c r="B151" s="10"/>
    </row>
    <row r="152" spans="1:2" ht="12.75" customHeight="1" x14ac:dyDescent="0.2">
      <c r="A152" s="10"/>
      <c r="B152" s="10"/>
    </row>
    <row r="153" spans="1:2" ht="12.75" customHeight="1" x14ac:dyDescent="0.2">
      <c r="A153" s="10"/>
      <c r="B153" s="10"/>
    </row>
    <row r="154" spans="1:2" ht="12.75" customHeight="1" x14ac:dyDescent="0.2">
      <c r="A154" s="10"/>
      <c r="B154" s="10"/>
    </row>
    <row r="155" spans="1:2" ht="12.75" customHeight="1" x14ac:dyDescent="0.2">
      <c r="A155" s="10"/>
      <c r="B155" s="10"/>
    </row>
    <row r="156" spans="1:2" ht="12.75" customHeight="1" x14ac:dyDescent="0.2">
      <c r="A156" s="10"/>
      <c r="B156" s="10"/>
    </row>
    <row r="157" spans="1:2" ht="12.75" customHeight="1" x14ac:dyDescent="0.2">
      <c r="A157" s="10"/>
      <c r="B157" s="10"/>
    </row>
    <row r="158" spans="1:2" ht="12.75" customHeight="1" x14ac:dyDescent="0.2">
      <c r="A158" s="10"/>
      <c r="B158" s="10"/>
    </row>
    <row r="159" spans="1:2" ht="12.75" customHeight="1" x14ac:dyDescent="0.2">
      <c r="A159" s="10"/>
      <c r="B159" s="10"/>
    </row>
    <row r="160" spans="1:2" ht="12.75" customHeight="1" x14ac:dyDescent="0.2">
      <c r="A160" s="10"/>
      <c r="B160" s="10"/>
    </row>
    <row r="161" spans="1:2" ht="12.75" customHeight="1" x14ac:dyDescent="0.2">
      <c r="A161" s="10"/>
      <c r="B161" s="10"/>
    </row>
    <row r="162" spans="1:2" ht="12.75" customHeight="1" x14ac:dyDescent="0.2">
      <c r="A162" s="10"/>
      <c r="B162" s="10"/>
    </row>
    <row r="163" spans="1:2" ht="12.75" customHeight="1" x14ac:dyDescent="0.2">
      <c r="A163" s="10"/>
      <c r="B163" s="10"/>
    </row>
    <row r="164" spans="1:2" ht="12.75" customHeight="1" x14ac:dyDescent="0.2">
      <c r="A164" s="10"/>
      <c r="B164" s="10"/>
    </row>
    <row r="165" spans="1:2" ht="12.75" customHeight="1" x14ac:dyDescent="0.2">
      <c r="A165" s="10"/>
      <c r="B165" s="10"/>
    </row>
    <row r="166" spans="1:2" ht="12.75" customHeight="1" x14ac:dyDescent="0.2">
      <c r="A166" s="10"/>
      <c r="B166" s="10"/>
    </row>
    <row r="167" spans="1:2" ht="12.75" customHeight="1" x14ac:dyDescent="0.2">
      <c r="A167" s="10"/>
      <c r="B167" s="10"/>
    </row>
    <row r="168" spans="1:2" ht="12.75" customHeight="1" x14ac:dyDescent="0.2">
      <c r="A168" s="10"/>
      <c r="B168" s="10"/>
    </row>
    <row r="169" spans="1:2" ht="12.75" customHeight="1" x14ac:dyDescent="0.2">
      <c r="A169" s="10"/>
      <c r="B169" s="10"/>
    </row>
    <row r="170" spans="1:2" ht="12.75" customHeight="1" x14ac:dyDescent="0.2">
      <c r="A170" s="10"/>
      <c r="B170" s="10"/>
    </row>
    <row r="171" spans="1:2" ht="12.75" customHeight="1" x14ac:dyDescent="0.2">
      <c r="A171" s="10"/>
      <c r="B171" s="10"/>
    </row>
    <row r="172" spans="1:2" ht="12.75" customHeight="1" x14ac:dyDescent="0.2">
      <c r="A172" s="10"/>
      <c r="B172" s="10"/>
    </row>
    <row r="173" spans="1:2" ht="12.75" customHeight="1" x14ac:dyDescent="0.2">
      <c r="A173" s="10"/>
      <c r="B173" s="10"/>
    </row>
    <row r="174" spans="1:2" ht="12.75" customHeight="1" x14ac:dyDescent="0.2">
      <c r="A174" s="10"/>
      <c r="B174" s="10"/>
    </row>
    <row r="175" spans="1:2" ht="12.75" customHeight="1" x14ac:dyDescent="0.2">
      <c r="A175" s="10"/>
      <c r="B175" s="10"/>
    </row>
    <row r="176" spans="1:2" ht="12.75" customHeight="1" x14ac:dyDescent="0.2">
      <c r="A176" s="10"/>
      <c r="B176" s="10"/>
    </row>
    <row r="177" spans="1:2" ht="12.75" customHeight="1" x14ac:dyDescent="0.2">
      <c r="A177" s="10"/>
      <c r="B177" s="10"/>
    </row>
    <row r="178" spans="1:2" ht="12.75" customHeight="1" x14ac:dyDescent="0.2">
      <c r="A178" s="10"/>
      <c r="B178" s="10"/>
    </row>
    <row r="179" spans="1:2" ht="12.75" customHeight="1" x14ac:dyDescent="0.2">
      <c r="A179" s="10"/>
      <c r="B179" s="10"/>
    </row>
    <row r="180" spans="1:2" ht="12.75" customHeight="1" x14ac:dyDescent="0.2">
      <c r="A180" s="10"/>
      <c r="B180" s="10"/>
    </row>
    <row r="181" spans="1:2" ht="12.75" customHeight="1" x14ac:dyDescent="0.2">
      <c r="A181" s="10"/>
      <c r="B181" s="10"/>
    </row>
    <row r="182" spans="1:2" ht="12.75" customHeight="1" x14ac:dyDescent="0.2">
      <c r="A182" s="10"/>
      <c r="B182" s="10"/>
    </row>
    <row r="183" spans="1:2" ht="12.75" customHeight="1" x14ac:dyDescent="0.2">
      <c r="A183" s="10"/>
      <c r="B183" s="10"/>
    </row>
    <row r="184" spans="1:2" ht="12.75" customHeight="1" x14ac:dyDescent="0.2">
      <c r="A184" s="10"/>
      <c r="B184" s="10"/>
    </row>
    <row r="185" spans="1:2" ht="12.75" customHeight="1" x14ac:dyDescent="0.2">
      <c r="A185" s="10"/>
      <c r="B185" s="10"/>
    </row>
    <row r="186" spans="1:2" ht="12.75" customHeight="1" x14ac:dyDescent="0.2">
      <c r="A186" s="10"/>
      <c r="B186" s="10"/>
    </row>
    <row r="187" spans="1:2" ht="12.75" customHeight="1" x14ac:dyDescent="0.2">
      <c r="A187" s="10"/>
      <c r="B187" s="10"/>
    </row>
    <row r="188" spans="1:2" ht="12.75" customHeight="1" x14ac:dyDescent="0.2">
      <c r="A188" s="10"/>
      <c r="B188" s="10"/>
    </row>
    <row r="189" spans="1:2" ht="12.75" customHeight="1" x14ac:dyDescent="0.2">
      <c r="A189" s="10"/>
      <c r="B189" s="10"/>
    </row>
    <row r="190" spans="1:2" ht="12.75" customHeight="1" x14ac:dyDescent="0.2">
      <c r="A190" s="10"/>
      <c r="B190" s="10"/>
    </row>
    <row r="191" spans="1:2" ht="12.75" customHeight="1" x14ac:dyDescent="0.2">
      <c r="A191" s="10"/>
      <c r="B191" s="10"/>
    </row>
    <row r="192" spans="1:2" ht="12.75" customHeight="1" x14ac:dyDescent="0.2">
      <c r="A192" s="10"/>
      <c r="B192" s="10"/>
    </row>
    <row r="193" spans="1:2" ht="12.75" customHeight="1" x14ac:dyDescent="0.2">
      <c r="A193" s="10"/>
      <c r="B193" s="10"/>
    </row>
    <row r="194" spans="1:2" ht="12.75" customHeight="1" x14ac:dyDescent="0.2">
      <c r="A194" s="10"/>
      <c r="B194" s="10"/>
    </row>
    <row r="195" spans="1:2" ht="12.75" customHeight="1" x14ac:dyDescent="0.2">
      <c r="A195" s="10"/>
      <c r="B195" s="10"/>
    </row>
    <row r="196" spans="1:2" ht="12.75" customHeight="1" x14ac:dyDescent="0.2">
      <c r="A196" s="10"/>
      <c r="B196" s="10"/>
    </row>
    <row r="197" spans="1:2" ht="12.75" customHeight="1" x14ac:dyDescent="0.2">
      <c r="A197" s="10"/>
      <c r="B197" s="10"/>
    </row>
    <row r="198" spans="1:2" ht="12.75" customHeight="1" x14ac:dyDescent="0.2">
      <c r="A198" s="10"/>
      <c r="B198" s="10"/>
    </row>
    <row r="199" spans="1:2" ht="12.75" customHeight="1" x14ac:dyDescent="0.2">
      <c r="A199" s="10"/>
      <c r="B199" s="10"/>
    </row>
    <row r="200" spans="1:2" ht="12.75" customHeight="1" x14ac:dyDescent="0.2">
      <c r="A200" s="10"/>
      <c r="B200" s="10"/>
    </row>
    <row r="201" spans="1:2" ht="12.75" customHeight="1" x14ac:dyDescent="0.2">
      <c r="A201" s="10"/>
      <c r="B201" s="10"/>
    </row>
    <row r="202" spans="1:2" ht="12.75" customHeight="1" x14ac:dyDescent="0.2">
      <c r="A202" s="10"/>
      <c r="B202" s="10"/>
    </row>
    <row r="203" spans="1:2" ht="12.75" customHeight="1" x14ac:dyDescent="0.2">
      <c r="A203" s="10"/>
      <c r="B203" s="10"/>
    </row>
    <row r="204" spans="1:2" ht="12.75" customHeight="1" x14ac:dyDescent="0.2">
      <c r="A204" s="10"/>
      <c r="B204" s="10"/>
    </row>
    <row r="205" spans="1:2" ht="12.75" customHeight="1" x14ac:dyDescent="0.2">
      <c r="A205" s="10"/>
      <c r="B205" s="10"/>
    </row>
    <row r="206" spans="1:2" ht="12.75" customHeight="1" x14ac:dyDescent="0.2">
      <c r="A206" s="10"/>
      <c r="B206" s="10"/>
    </row>
    <row r="207" spans="1:2" ht="12.75" customHeight="1" x14ac:dyDescent="0.2">
      <c r="A207" s="10"/>
      <c r="B207" s="10"/>
    </row>
    <row r="208" spans="1:2" ht="12.75" customHeight="1" x14ac:dyDescent="0.2">
      <c r="A208" s="10"/>
      <c r="B208" s="10"/>
    </row>
    <row r="209" spans="1:2" ht="12.75" customHeight="1" x14ac:dyDescent="0.2">
      <c r="A209" s="10"/>
      <c r="B209" s="10"/>
    </row>
    <row r="210" spans="1:2" ht="12.75" customHeight="1" x14ac:dyDescent="0.2">
      <c r="A210" s="10"/>
      <c r="B210" s="10"/>
    </row>
    <row r="211" spans="1:2" ht="12.75" customHeight="1" x14ac:dyDescent="0.2">
      <c r="A211" s="10"/>
      <c r="B211" s="10"/>
    </row>
    <row r="212" spans="1:2" ht="12.75" customHeight="1" x14ac:dyDescent="0.2">
      <c r="A212" s="10"/>
      <c r="B212" s="10"/>
    </row>
    <row r="213" spans="1:2" ht="12.75" customHeight="1" x14ac:dyDescent="0.2">
      <c r="A213" s="10"/>
      <c r="B213" s="10"/>
    </row>
    <row r="214" spans="1:2" ht="12.75" customHeight="1" x14ac:dyDescent="0.2">
      <c r="A214" s="10"/>
      <c r="B214" s="10"/>
    </row>
    <row r="215" spans="1:2" ht="12.75" customHeight="1" x14ac:dyDescent="0.2">
      <c r="A215" s="10"/>
      <c r="B215" s="10"/>
    </row>
    <row r="216" spans="1:2" ht="12.75" customHeight="1" x14ac:dyDescent="0.2">
      <c r="A216" s="10"/>
      <c r="B216" s="10"/>
    </row>
    <row r="217" spans="1:2" ht="12.75" customHeight="1" x14ac:dyDescent="0.2">
      <c r="A217" s="10"/>
      <c r="B217" s="10"/>
    </row>
    <row r="218" spans="1:2" ht="12.75" customHeight="1" x14ac:dyDescent="0.2">
      <c r="A218" s="10"/>
      <c r="B218" s="10"/>
    </row>
    <row r="219" spans="1:2" ht="12.75" customHeight="1" x14ac:dyDescent="0.2">
      <c r="A219" s="10"/>
      <c r="B219" s="10"/>
    </row>
    <row r="220" spans="1:2" ht="12.75" customHeight="1" x14ac:dyDescent="0.2">
      <c r="A220" s="10"/>
      <c r="B220" s="10"/>
    </row>
    <row r="221" spans="1:2" ht="12.75" customHeight="1" x14ac:dyDescent="0.2">
      <c r="A221" s="10"/>
      <c r="B221" s="10"/>
    </row>
    <row r="222" spans="1:2" ht="12.75" customHeight="1" x14ac:dyDescent="0.2">
      <c r="A222" s="10"/>
      <c r="B222" s="10"/>
    </row>
    <row r="223" spans="1:2" ht="12.75" customHeight="1" x14ac:dyDescent="0.2">
      <c r="A223" s="10"/>
      <c r="B223" s="10"/>
    </row>
    <row r="224" spans="1:2" ht="12.75" customHeight="1" x14ac:dyDescent="0.2">
      <c r="A224" s="10"/>
      <c r="B224" s="10"/>
    </row>
    <row r="225" spans="1:2" ht="12.75" customHeight="1" x14ac:dyDescent="0.2">
      <c r="A225" s="10"/>
      <c r="B225" s="10"/>
    </row>
    <row r="226" spans="1:2" ht="12.75" customHeight="1" x14ac:dyDescent="0.2">
      <c r="A226" s="10"/>
      <c r="B226" s="10"/>
    </row>
    <row r="227" spans="1:2" ht="12.75" customHeight="1" x14ac:dyDescent="0.2">
      <c r="A227" s="10"/>
      <c r="B227" s="10"/>
    </row>
    <row r="228" spans="1:2" ht="12.75" customHeight="1" x14ac:dyDescent="0.2">
      <c r="A228" s="10"/>
      <c r="B228" s="10"/>
    </row>
    <row r="229" spans="1:2" ht="12.75" customHeight="1" x14ac:dyDescent="0.2">
      <c r="A229" s="10"/>
      <c r="B229" s="10"/>
    </row>
    <row r="230" spans="1:2" ht="12.75" customHeight="1" x14ac:dyDescent="0.2">
      <c r="A230" s="10"/>
      <c r="B230" s="10"/>
    </row>
    <row r="231" spans="1:2" ht="12.75" customHeight="1" x14ac:dyDescent="0.2">
      <c r="A231" s="10"/>
      <c r="B231" s="10"/>
    </row>
    <row r="232" spans="1:2" ht="12.75" customHeight="1" x14ac:dyDescent="0.2">
      <c r="A232" s="10"/>
      <c r="B232" s="10"/>
    </row>
    <row r="233" spans="1:2" ht="12.75" customHeight="1" x14ac:dyDescent="0.2">
      <c r="A233" s="10"/>
      <c r="B233" s="10"/>
    </row>
    <row r="234" spans="1:2" ht="12.75" customHeight="1" x14ac:dyDescent="0.2">
      <c r="A234" s="10"/>
      <c r="B234" s="10"/>
    </row>
    <row r="235" spans="1:2" ht="12.75" customHeight="1" x14ac:dyDescent="0.2">
      <c r="A235" s="10"/>
      <c r="B235" s="10"/>
    </row>
    <row r="236" spans="1:2" ht="12.75" customHeight="1" x14ac:dyDescent="0.2">
      <c r="A236" s="10"/>
      <c r="B236" s="10"/>
    </row>
    <row r="237" spans="1:2" ht="12.75" customHeight="1" x14ac:dyDescent="0.2">
      <c r="A237" s="10"/>
      <c r="B237" s="10"/>
    </row>
    <row r="238" spans="1:2" ht="12.75" customHeight="1" x14ac:dyDescent="0.2">
      <c r="A238" s="10"/>
      <c r="B238" s="10"/>
    </row>
    <row r="239" spans="1:2" ht="12.75" customHeight="1" x14ac:dyDescent="0.2">
      <c r="A239" s="10"/>
      <c r="B239" s="10"/>
    </row>
    <row r="240" spans="1:2" ht="12.75" customHeight="1" x14ac:dyDescent="0.2">
      <c r="A240" s="10"/>
      <c r="B240" s="10"/>
    </row>
    <row r="241" spans="1:2" ht="12.75" customHeight="1" x14ac:dyDescent="0.2">
      <c r="A241" s="10"/>
      <c r="B241" s="10"/>
    </row>
    <row r="242" spans="1:2" ht="12.75" customHeight="1" x14ac:dyDescent="0.2">
      <c r="A242" s="10"/>
      <c r="B242" s="10"/>
    </row>
    <row r="243" spans="1:2" ht="12.75" customHeight="1" x14ac:dyDescent="0.2">
      <c r="A243" s="10"/>
      <c r="B243" s="10"/>
    </row>
    <row r="244" spans="1:2" ht="12.75" customHeight="1" x14ac:dyDescent="0.2">
      <c r="A244" s="10"/>
      <c r="B244" s="10"/>
    </row>
    <row r="245" spans="1:2" ht="12.75" customHeight="1" x14ac:dyDescent="0.2">
      <c r="A245" s="10"/>
      <c r="B245" s="10"/>
    </row>
    <row r="246" spans="1:2" ht="12.75" customHeight="1" x14ac:dyDescent="0.2">
      <c r="A246" s="10"/>
      <c r="B246" s="10"/>
    </row>
    <row r="247" spans="1:2" ht="12.75" customHeight="1" x14ac:dyDescent="0.2">
      <c r="A247" s="10"/>
      <c r="B247" s="10"/>
    </row>
    <row r="248" spans="1:2" ht="12.75" customHeight="1" x14ac:dyDescent="0.2">
      <c r="A248" s="10"/>
      <c r="B248" s="10"/>
    </row>
    <row r="249" spans="1:2" ht="12.75" customHeight="1" x14ac:dyDescent="0.2">
      <c r="A249" s="10"/>
      <c r="B249" s="10"/>
    </row>
    <row r="250" spans="1:2" ht="12.75" customHeight="1" x14ac:dyDescent="0.2">
      <c r="A250" s="10"/>
      <c r="B250" s="10"/>
    </row>
    <row r="251" spans="1:2" ht="12.75" customHeight="1" x14ac:dyDescent="0.2">
      <c r="A251" s="10"/>
      <c r="B251" s="10"/>
    </row>
    <row r="252" spans="1:2" ht="12.75" customHeight="1" x14ac:dyDescent="0.2">
      <c r="A252" s="10"/>
      <c r="B252" s="10"/>
    </row>
    <row r="253" spans="1:2" ht="12.75" customHeight="1" x14ac:dyDescent="0.2">
      <c r="A253" s="10"/>
      <c r="B253" s="10"/>
    </row>
    <row r="254" spans="1:2" ht="12.75" customHeight="1" x14ac:dyDescent="0.2">
      <c r="A254" s="10"/>
      <c r="B254" s="10"/>
    </row>
    <row r="255" spans="1:2" ht="12.75" customHeight="1" x14ac:dyDescent="0.2">
      <c r="A255" s="10"/>
      <c r="B255" s="10"/>
    </row>
    <row r="256" spans="1:2" ht="12.75" customHeight="1" x14ac:dyDescent="0.2">
      <c r="A256" s="10"/>
      <c r="B256" s="10"/>
    </row>
    <row r="257" spans="1:2" ht="12.75" customHeight="1" x14ac:dyDescent="0.2">
      <c r="A257" s="10"/>
      <c r="B257" s="10"/>
    </row>
    <row r="258" spans="1:2" ht="12.75" customHeight="1" x14ac:dyDescent="0.2">
      <c r="A258" s="10"/>
      <c r="B258" s="10"/>
    </row>
    <row r="259" spans="1:2" ht="12.75" customHeight="1" x14ac:dyDescent="0.2">
      <c r="A259" s="10"/>
      <c r="B259" s="10"/>
    </row>
    <row r="260" spans="1:2" ht="12.75" customHeight="1" x14ac:dyDescent="0.2">
      <c r="A260" s="10"/>
      <c r="B260" s="10"/>
    </row>
    <row r="261" spans="1:2" ht="12.75" customHeight="1" x14ac:dyDescent="0.2">
      <c r="A261" s="10"/>
      <c r="B261" s="10"/>
    </row>
    <row r="262" spans="1:2" ht="12.75" customHeight="1" x14ac:dyDescent="0.2">
      <c r="A262" s="10"/>
      <c r="B262" s="10"/>
    </row>
    <row r="263" spans="1:2" ht="12.75" customHeight="1" x14ac:dyDescent="0.2">
      <c r="A263" s="10"/>
      <c r="B263" s="10"/>
    </row>
    <row r="264" spans="1:2" ht="12.75" customHeight="1" x14ac:dyDescent="0.2">
      <c r="A264" s="10"/>
      <c r="B264" s="10"/>
    </row>
    <row r="265" spans="1:2" ht="12.75" customHeight="1" x14ac:dyDescent="0.2">
      <c r="A265" s="10"/>
      <c r="B265" s="10"/>
    </row>
    <row r="266" spans="1:2" ht="12.75" customHeight="1" x14ac:dyDescent="0.2">
      <c r="A266" s="10"/>
      <c r="B266" s="10"/>
    </row>
    <row r="267" spans="1:2" ht="12.75" customHeight="1" x14ac:dyDescent="0.2">
      <c r="A267" s="10"/>
      <c r="B267" s="10"/>
    </row>
    <row r="268" spans="1:2" ht="12.75" customHeight="1" x14ac:dyDescent="0.2">
      <c r="A268" s="10"/>
      <c r="B268" s="10"/>
    </row>
    <row r="269" spans="1:2" ht="12.75" customHeight="1" x14ac:dyDescent="0.2">
      <c r="A269" s="10"/>
      <c r="B269" s="10"/>
    </row>
    <row r="270" spans="1:2" ht="12.75" customHeight="1" x14ac:dyDescent="0.2">
      <c r="A270" s="10"/>
      <c r="B270" s="10"/>
    </row>
    <row r="271" spans="1:2" ht="12.75" customHeight="1" x14ac:dyDescent="0.2">
      <c r="A271" s="10"/>
      <c r="B271" s="10"/>
    </row>
    <row r="272" spans="1:2" ht="12.75" customHeight="1" x14ac:dyDescent="0.2">
      <c r="A272" s="10"/>
      <c r="B272" s="10"/>
    </row>
    <row r="273" spans="1:2" ht="12.75" customHeight="1" x14ac:dyDescent="0.2">
      <c r="A273" s="10"/>
      <c r="B273" s="10"/>
    </row>
    <row r="274" spans="1:2" ht="12.75" customHeight="1" x14ac:dyDescent="0.2">
      <c r="A274" s="10"/>
      <c r="B274" s="10"/>
    </row>
    <row r="275" spans="1:2" ht="12.75" customHeight="1" x14ac:dyDescent="0.2">
      <c r="A275" s="10"/>
      <c r="B275" s="10"/>
    </row>
    <row r="276" spans="1:2" ht="12.75" customHeight="1" x14ac:dyDescent="0.2">
      <c r="A276" s="10"/>
      <c r="B276" s="10"/>
    </row>
    <row r="277" spans="1:2" ht="12.75" customHeight="1" x14ac:dyDescent="0.2">
      <c r="A277" s="10"/>
      <c r="B277" s="10"/>
    </row>
    <row r="278" spans="1:2" ht="12.75" customHeight="1" x14ac:dyDescent="0.2">
      <c r="A278" s="10"/>
      <c r="B278" s="10"/>
    </row>
    <row r="279" spans="1:2" ht="12.75" customHeight="1" x14ac:dyDescent="0.2">
      <c r="A279" s="10"/>
      <c r="B279" s="10"/>
    </row>
    <row r="280" spans="1:2" ht="12.75" customHeight="1" x14ac:dyDescent="0.2">
      <c r="A280" s="10"/>
      <c r="B280" s="10"/>
    </row>
    <row r="281" spans="1:2" ht="12.75" customHeight="1" x14ac:dyDescent="0.2">
      <c r="A281" s="10"/>
      <c r="B281" s="10"/>
    </row>
    <row r="282" spans="1:2" ht="12.75" customHeight="1" x14ac:dyDescent="0.2">
      <c r="A282" s="10"/>
      <c r="B282" s="10"/>
    </row>
    <row r="283" spans="1:2" ht="12.75" customHeight="1" x14ac:dyDescent="0.2">
      <c r="A283" s="10"/>
      <c r="B283" s="10"/>
    </row>
    <row r="284" spans="1:2" ht="12.75" customHeight="1" x14ac:dyDescent="0.2">
      <c r="A284" s="10"/>
      <c r="B284" s="10"/>
    </row>
    <row r="285" spans="1:2" ht="12.75" customHeight="1" x14ac:dyDescent="0.2">
      <c r="A285" s="10"/>
      <c r="B285" s="10"/>
    </row>
    <row r="286" spans="1:2" ht="12.75" customHeight="1" x14ac:dyDescent="0.2">
      <c r="A286" s="10"/>
      <c r="B286" s="10"/>
    </row>
    <row r="287" spans="1:2" ht="12.75" customHeight="1" x14ac:dyDescent="0.2">
      <c r="A287" s="10"/>
      <c r="B287" s="10"/>
    </row>
    <row r="288" spans="1:2" ht="12.75" customHeight="1" x14ac:dyDescent="0.2">
      <c r="A288" s="10"/>
      <c r="B288" s="10"/>
    </row>
    <row r="289" spans="1:2" ht="12.75" customHeight="1" x14ac:dyDescent="0.2">
      <c r="A289" s="10"/>
      <c r="B289" s="10"/>
    </row>
    <row r="290" spans="1:2" ht="12.75" customHeight="1" x14ac:dyDescent="0.2">
      <c r="A290" s="10"/>
      <c r="B290" s="10"/>
    </row>
    <row r="291" spans="1:2" ht="12.75" customHeight="1" x14ac:dyDescent="0.2">
      <c r="A291" s="10"/>
      <c r="B291" s="10"/>
    </row>
    <row r="292" spans="1:2" ht="12.75" customHeight="1" x14ac:dyDescent="0.2">
      <c r="A292" s="10"/>
      <c r="B292" s="10"/>
    </row>
    <row r="293" spans="1:2" ht="12.75" customHeight="1" x14ac:dyDescent="0.2">
      <c r="A293" s="10"/>
      <c r="B293" s="10"/>
    </row>
    <row r="294" spans="1:2" ht="12.75" customHeight="1" x14ac:dyDescent="0.2">
      <c r="A294" s="10"/>
      <c r="B294" s="10"/>
    </row>
    <row r="295" spans="1:2" ht="12.75" customHeight="1" x14ac:dyDescent="0.2">
      <c r="A295" s="10"/>
      <c r="B295" s="10"/>
    </row>
    <row r="296" spans="1:2" ht="12.75" customHeight="1" x14ac:dyDescent="0.2">
      <c r="A296" s="10"/>
      <c r="B296" s="10"/>
    </row>
    <row r="297" spans="1:2" ht="12.75" customHeight="1" x14ac:dyDescent="0.2">
      <c r="A297" s="10"/>
      <c r="B297" s="10"/>
    </row>
    <row r="298" spans="1:2" ht="12.75" customHeight="1" x14ac:dyDescent="0.2">
      <c r="A298" s="10"/>
      <c r="B298" s="10"/>
    </row>
    <row r="299" spans="1:2" ht="12.75" customHeight="1" x14ac:dyDescent="0.2">
      <c r="A299" s="10"/>
      <c r="B299" s="10"/>
    </row>
    <row r="300" spans="1:2" ht="12.75" customHeight="1" x14ac:dyDescent="0.2">
      <c r="A300" s="10"/>
      <c r="B300" s="10"/>
    </row>
    <row r="301" spans="1:2" ht="12.75" customHeight="1" x14ac:dyDescent="0.2">
      <c r="A301" s="10"/>
      <c r="B301" s="10"/>
    </row>
    <row r="302" spans="1:2" ht="12.75" customHeight="1" x14ac:dyDescent="0.2">
      <c r="A302" s="10"/>
      <c r="B302" s="10"/>
    </row>
    <row r="303" spans="1:2" ht="12.75" customHeight="1" x14ac:dyDescent="0.2">
      <c r="A303" s="10"/>
      <c r="B303" s="10"/>
    </row>
    <row r="304" spans="1:2" ht="12.75" customHeight="1" x14ac:dyDescent="0.2">
      <c r="A304" s="10"/>
      <c r="B304" s="10"/>
    </row>
    <row r="305" spans="1:2" ht="12.75" customHeight="1" x14ac:dyDescent="0.2">
      <c r="A305" s="10"/>
      <c r="B305" s="10"/>
    </row>
    <row r="306" spans="1:2" ht="12.75" customHeight="1" x14ac:dyDescent="0.2">
      <c r="A306" s="10"/>
      <c r="B306" s="10"/>
    </row>
    <row r="307" spans="1:2" ht="12.75" customHeight="1" x14ac:dyDescent="0.2">
      <c r="A307" s="10"/>
      <c r="B307" s="10"/>
    </row>
    <row r="308" spans="1:2" ht="12.75" customHeight="1" x14ac:dyDescent="0.2">
      <c r="A308" s="10"/>
      <c r="B308" s="10"/>
    </row>
    <row r="309" spans="1:2" ht="12.75" customHeight="1" x14ac:dyDescent="0.2">
      <c r="A309" s="10"/>
      <c r="B309" s="10"/>
    </row>
    <row r="310" spans="1:2" ht="12.75" customHeight="1" x14ac:dyDescent="0.2">
      <c r="A310" s="10"/>
      <c r="B310" s="10"/>
    </row>
    <row r="311" spans="1:2" ht="12.75" customHeight="1" x14ac:dyDescent="0.2">
      <c r="A311" s="10"/>
      <c r="B311" s="10"/>
    </row>
    <row r="312" spans="1:2" ht="12.75" customHeight="1" x14ac:dyDescent="0.2">
      <c r="A312" s="10"/>
      <c r="B312" s="10"/>
    </row>
    <row r="313" spans="1:2" ht="12.75" customHeight="1" x14ac:dyDescent="0.2">
      <c r="A313" s="10"/>
      <c r="B313" s="10"/>
    </row>
    <row r="314" spans="1:2" ht="12.75" customHeight="1" x14ac:dyDescent="0.2">
      <c r="A314" s="10"/>
      <c r="B314" s="10"/>
    </row>
    <row r="315" spans="1:2" ht="12.75" customHeight="1" x14ac:dyDescent="0.2">
      <c r="A315" s="10"/>
      <c r="B315" s="10"/>
    </row>
    <row r="316" spans="1:2" ht="12.75" customHeight="1" x14ac:dyDescent="0.2">
      <c r="A316" s="10"/>
      <c r="B316" s="10"/>
    </row>
    <row r="317" spans="1:2" ht="12.75" customHeight="1" x14ac:dyDescent="0.2">
      <c r="A317" s="10"/>
      <c r="B317" s="10"/>
    </row>
    <row r="318" spans="1:2" ht="12.75" customHeight="1" x14ac:dyDescent="0.2">
      <c r="A318" s="10"/>
      <c r="B318" s="10"/>
    </row>
    <row r="319" spans="1:2" ht="12.75" customHeight="1" x14ac:dyDescent="0.2">
      <c r="A319" s="10"/>
      <c r="B319" s="10"/>
    </row>
    <row r="320" spans="1:2" ht="12.75" customHeight="1" x14ac:dyDescent="0.2">
      <c r="A320" s="10"/>
      <c r="B320" s="10"/>
    </row>
    <row r="321" spans="1:2" ht="12.75" customHeight="1" x14ac:dyDescent="0.2">
      <c r="A321" s="10"/>
      <c r="B321" s="10"/>
    </row>
    <row r="322" spans="1:2" ht="12.75" customHeight="1" x14ac:dyDescent="0.2">
      <c r="A322" s="10"/>
      <c r="B322" s="10"/>
    </row>
    <row r="323" spans="1:2" ht="12.75" customHeight="1" x14ac:dyDescent="0.2">
      <c r="A323" s="10"/>
      <c r="B323" s="10"/>
    </row>
    <row r="324" spans="1:2" ht="12.75" customHeight="1" x14ac:dyDescent="0.2">
      <c r="A324" s="10"/>
      <c r="B324" s="10"/>
    </row>
    <row r="325" spans="1:2" ht="12.75" customHeight="1" x14ac:dyDescent="0.2">
      <c r="A325" s="10"/>
      <c r="B325" s="10"/>
    </row>
    <row r="326" spans="1:2" ht="12.75" customHeight="1" x14ac:dyDescent="0.2">
      <c r="A326" s="10"/>
      <c r="B326" s="10"/>
    </row>
    <row r="327" spans="1:2" ht="12.75" customHeight="1" x14ac:dyDescent="0.2">
      <c r="A327" s="10"/>
      <c r="B327" s="10"/>
    </row>
    <row r="328" spans="1:2" ht="12.75" customHeight="1" x14ac:dyDescent="0.2">
      <c r="A328" s="10"/>
      <c r="B328" s="10"/>
    </row>
    <row r="329" spans="1:2" ht="12.75" customHeight="1" x14ac:dyDescent="0.2">
      <c r="A329" s="10"/>
      <c r="B329" s="10"/>
    </row>
    <row r="330" spans="1:2" ht="12.75" customHeight="1" x14ac:dyDescent="0.2">
      <c r="A330" s="10"/>
      <c r="B330" s="10"/>
    </row>
    <row r="331" spans="1:2" ht="12.75" customHeight="1" x14ac:dyDescent="0.2">
      <c r="A331" s="10"/>
      <c r="B331" s="10"/>
    </row>
    <row r="332" spans="1:2" ht="12.75" customHeight="1" x14ac:dyDescent="0.2">
      <c r="A332" s="10"/>
      <c r="B332" s="10"/>
    </row>
    <row r="333" spans="1:2" ht="12.75" customHeight="1" x14ac:dyDescent="0.2">
      <c r="A333" s="10"/>
      <c r="B333" s="10"/>
    </row>
    <row r="334" spans="1:2" ht="12.75" customHeight="1" x14ac:dyDescent="0.2">
      <c r="A334" s="10"/>
      <c r="B334" s="10"/>
    </row>
    <row r="335" spans="1:2" ht="12.75" customHeight="1" x14ac:dyDescent="0.2">
      <c r="A335" s="10"/>
      <c r="B335" s="10"/>
    </row>
    <row r="336" spans="1:2" ht="12.75" customHeight="1" x14ac:dyDescent="0.2">
      <c r="A336" s="10"/>
      <c r="B336" s="10"/>
    </row>
    <row r="337" spans="1:2" ht="12.75" customHeight="1" x14ac:dyDescent="0.2">
      <c r="A337" s="10"/>
      <c r="B337" s="10"/>
    </row>
    <row r="338" spans="1:2" ht="12.75" customHeight="1" x14ac:dyDescent="0.2">
      <c r="A338" s="10"/>
      <c r="B338" s="10"/>
    </row>
    <row r="339" spans="1:2" ht="12.75" customHeight="1" x14ac:dyDescent="0.2">
      <c r="A339" s="10"/>
      <c r="B339" s="10"/>
    </row>
    <row r="340" spans="1:2" ht="12.75" customHeight="1" x14ac:dyDescent="0.2">
      <c r="A340" s="10"/>
      <c r="B340" s="10"/>
    </row>
    <row r="341" spans="1:2" ht="12.75" customHeight="1" x14ac:dyDescent="0.2">
      <c r="A341" s="10"/>
      <c r="B341" s="10"/>
    </row>
    <row r="342" spans="1:2" ht="12.75" customHeight="1" x14ac:dyDescent="0.2">
      <c r="A342" s="10"/>
      <c r="B342" s="10"/>
    </row>
    <row r="343" spans="1:2" ht="12.75" customHeight="1" x14ac:dyDescent="0.2">
      <c r="A343" s="10"/>
      <c r="B343" s="10"/>
    </row>
    <row r="344" spans="1:2" ht="12.75" customHeight="1" x14ac:dyDescent="0.2">
      <c r="A344" s="10"/>
      <c r="B344" s="10"/>
    </row>
    <row r="345" spans="1:2" ht="12.75" customHeight="1" x14ac:dyDescent="0.2">
      <c r="A345" s="10"/>
      <c r="B345" s="10"/>
    </row>
    <row r="346" spans="1:2" ht="12.75" customHeight="1" x14ac:dyDescent="0.2">
      <c r="A346" s="10"/>
      <c r="B346" s="10"/>
    </row>
    <row r="347" spans="1:2" ht="12.75" customHeight="1" x14ac:dyDescent="0.2">
      <c r="A347" s="10"/>
      <c r="B347" s="10"/>
    </row>
    <row r="348" spans="1:2" ht="12.75" customHeight="1" x14ac:dyDescent="0.2">
      <c r="A348" s="10"/>
      <c r="B348" s="10"/>
    </row>
    <row r="349" spans="1:2" ht="12.75" customHeight="1" x14ac:dyDescent="0.2">
      <c r="A349" s="10"/>
      <c r="B349" s="10"/>
    </row>
    <row r="350" spans="1:2" ht="12.75" customHeight="1" x14ac:dyDescent="0.2">
      <c r="A350" s="10"/>
      <c r="B350" s="10"/>
    </row>
    <row r="351" spans="1:2" ht="12.75" customHeight="1" x14ac:dyDescent="0.2">
      <c r="A351" s="10"/>
      <c r="B351" s="10"/>
    </row>
    <row r="352" spans="1:2" ht="12.75" customHeight="1" x14ac:dyDescent="0.2">
      <c r="A352" s="10"/>
      <c r="B352" s="10"/>
    </row>
    <row r="353" spans="1:2" ht="12.75" customHeight="1" x14ac:dyDescent="0.2">
      <c r="A353" s="10"/>
      <c r="B353" s="10"/>
    </row>
    <row r="354" spans="1:2" ht="12.75" customHeight="1" x14ac:dyDescent="0.2">
      <c r="A354" s="10"/>
      <c r="B354" s="10"/>
    </row>
    <row r="355" spans="1:2" ht="12.75" customHeight="1" x14ac:dyDescent="0.2">
      <c r="A355" s="10"/>
      <c r="B355" s="10"/>
    </row>
    <row r="356" spans="1:2" ht="12.75" customHeight="1" x14ac:dyDescent="0.2">
      <c r="A356" s="10"/>
      <c r="B356" s="10"/>
    </row>
    <row r="357" spans="1:2" ht="12.75" customHeight="1" x14ac:dyDescent="0.2">
      <c r="A357" s="10"/>
      <c r="B357" s="10"/>
    </row>
    <row r="358" spans="1:2" ht="12.75" customHeight="1" x14ac:dyDescent="0.2">
      <c r="A358" s="10"/>
      <c r="B358" s="10"/>
    </row>
    <row r="359" spans="1:2" ht="12.75" customHeight="1" x14ac:dyDescent="0.2">
      <c r="A359" s="10"/>
      <c r="B359" s="10"/>
    </row>
    <row r="360" spans="1:2" ht="12.75" customHeight="1" x14ac:dyDescent="0.2">
      <c r="A360" s="10"/>
      <c r="B360" s="10"/>
    </row>
    <row r="361" spans="1:2" ht="12.75" customHeight="1" x14ac:dyDescent="0.2">
      <c r="A361" s="10"/>
      <c r="B361" s="10"/>
    </row>
    <row r="362" spans="1:2" ht="12.75" customHeight="1" x14ac:dyDescent="0.2">
      <c r="A362" s="10"/>
      <c r="B362" s="10"/>
    </row>
    <row r="363" spans="1:2" ht="12.75" customHeight="1" x14ac:dyDescent="0.2">
      <c r="A363" s="10"/>
      <c r="B363" s="10"/>
    </row>
    <row r="364" spans="1:2" ht="12.75" customHeight="1" x14ac:dyDescent="0.2">
      <c r="A364" s="10"/>
      <c r="B364" s="10"/>
    </row>
    <row r="365" spans="1:2" ht="12.75" customHeight="1" x14ac:dyDescent="0.2">
      <c r="A365" s="10"/>
      <c r="B365" s="10"/>
    </row>
    <row r="366" spans="1:2" ht="12.75" customHeight="1" x14ac:dyDescent="0.2">
      <c r="A366" s="10"/>
      <c r="B366" s="10"/>
    </row>
    <row r="367" spans="1:2" ht="12.75" customHeight="1" x14ac:dyDescent="0.2">
      <c r="A367" s="10"/>
      <c r="B367" s="10"/>
    </row>
    <row r="368" spans="1:2" ht="12.75" customHeight="1" x14ac:dyDescent="0.2">
      <c r="A368" s="10"/>
      <c r="B368" s="10"/>
    </row>
    <row r="369" spans="1:2" ht="12.75" customHeight="1" x14ac:dyDescent="0.2">
      <c r="A369" s="10"/>
      <c r="B369" s="10"/>
    </row>
    <row r="370" spans="1:2" ht="12.75" customHeight="1" x14ac:dyDescent="0.2">
      <c r="A370" s="10"/>
      <c r="B370" s="10"/>
    </row>
    <row r="371" spans="1:2" ht="12.75" customHeight="1" x14ac:dyDescent="0.2">
      <c r="A371" s="10"/>
      <c r="B371" s="10"/>
    </row>
    <row r="372" spans="1:2" ht="12.75" customHeight="1" x14ac:dyDescent="0.2">
      <c r="A372" s="10"/>
      <c r="B372" s="10"/>
    </row>
    <row r="373" spans="1:2" ht="12.75" customHeight="1" x14ac:dyDescent="0.2">
      <c r="A373" s="10"/>
      <c r="B373" s="10"/>
    </row>
    <row r="374" spans="1:2" ht="12.75" customHeight="1" x14ac:dyDescent="0.2">
      <c r="A374" s="10"/>
      <c r="B374" s="10"/>
    </row>
    <row r="375" spans="1:2" ht="12.75" customHeight="1" x14ac:dyDescent="0.2">
      <c r="A375" s="10"/>
      <c r="B375" s="10"/>
    </row>
    <row r="376" spans="1:2" ht="12.75" customHeight="1" x14ac:dyDescent="0.2">
      <c r="A376" s="10"/>
      <c r="B376" s="10"/>
    </row>
    <row r="377" spans="1:2" ht="12.75" customHeight="1" x14ac:dyDescent="0.2">
      <c r="A377" s="10"/>
      <c r="B377" s="10"/>
    </row>
    <row r="378" spans="1:2" ht="12.75" customHeight="1" x14ac:dyDescent="0.2">
      <c r="A378" s="10"/>
      <c r="B378" s="10"/>
    </row>
    <row r="379" spans="1:2" ht="12.75" customHeight="1" x14ac:dyDescent="0.2">
      <c r="A379" s="10"/>
      <c r="B379" s="10"/>
    </row>
    <row r="380" spans="1:2" ht="12.75" customHeight="1" x14ac:dyDescent="0.2">
      <c r="A380" s="10"/>
      <c r="B380" s="10"/>
    </row>
    <row r="381" spans="1:2" ht="12.75" customHeight="1" x14ac:dyDescent="0.2">
      <c r="A381" s="10"/>
      <c r="B381" s="10"/>
    </row>
    <row r="382" spans="1:2" ht="12.75" customHeight="1" x14ac:dyDescent="0.2">
      <c r="A382" s="10"/>
      <c r="B382" s="10"/>
    </row>
    <row r="383" spans="1:2" ht="12.75" customHeight="1" x14ac:dyDescent="0.2">
      <c r="A383" s="10"/>
      <c r="B383" s="10"/>
    </row>
    <row r="384" spans="1:2" ht="12.75" customHeight="1" x14ac:dyDescent="0.2">
      <c r="A384" s="10"/>
      <c r="B384" s="10"/>
    </row>
    <row r="385" spans="1:2" ht="12.75" customHeight="1" x14ac:dyDescent="0.2">
      <c r="A385" s="10"/>
      <c r="B385" s="10"/>
    </row>
    <row r="386" spans="1:2" ht="12.75" customHeight="1" x14ac:dyDescent="0.2">
      <c r="A386" s="10"/>
      <c r="B386" s="10"/>
    </row>
    <row r="387" spans="1:2" ht="12.75" customHeight="1" x14ac:dyDescent="0.2">
      <c r="A387" s="10"/>
      <c r="B387" s="10"/>
    </row>
    <row r="388" spans="1:2" ht="12.75" customHeight="1" x14ac:dyDescent="0.2">
      <c r="A388" s="10"/>
      <c r="B388" s="10"/>
    </row>
    <row r="389" spans="1:2" ht="12.75" customHeight="1" x14ac:dyDescent="0.2">
      <c r="A389" s="10"/>
      <c r="B389" s="10"/>
    </row>
    <row r="390" spans="1:2" ht="12.75" customHeight="1" x14ac:dyDescent="0.2">
      <c r="A390" s="10"/>
      <c r="B390" s="10"/>
    </row>
    <row r="391" spans="1:2" ht="12.75" customHeight="1" x14ac:dyDescent="0.2">
      <c r="A391" s="10"/>
      <c r="B391" s="10"/>
    </row>
    <row r="392" spans="1:2" ht="12.75" customHeight="1" x14ac:dyDescent="0.2">
      <c r="A392" s="10"/>
      <c r="B392" s="10"/>
    </row>
    <row r="393" spans="1:2" ht="12.75" customHeight="1" x14ac:dyDescent="0.2">
      <c r="A393" s="10"/>
      <c r="B393" s="10"/>
    </row>
    <row r="394" spans="1:2" ht="12.75" customHeight="1" x14ac:dyDescent="0.2">
      <c r="A394" s="10"/>
      <c r="B394" s="10"/>
    </row>
    <row r="395" spans="1:2" ht="12.75" customHeight="1" x14ac:dyDescent="0.2">
      <c r="A395" s="10"/>
      <c r="B395" s="10"/>
    </row>
    <row r="396" spans="1:2" ht="12.75" customHeight="1" x14ac:dyDescent="0.2">
      <c r="A396" s="10"/>
      <c r="B396" s="10"/>
    </row>
    <row r="397" spans="1:2" ht="12.75" customHeight="1" x14ac:dyDescent="0.2">
      <c r="A397" s="10"/>
      <c r="B397" s="10"/>
    </row>
    <row r="398" spans="1:2" ht="12.75" customHeight="1" x14ac:dyDescent="0.2">
      <c r="A398" s="10"/>
      <c r="B398" s="10"/>
    </row>
    <row r="399" spans="1:2" ht="12.75" customHeight="1" x14ac:dyDescent="0.2">
      <c r="A399" s="10"/>
      <c r="B399" s="10"/>
    </row>
    <row r="400" spans="1:2" ht="12.75" customHeight="1" x14ac:dyDescent="0.2">
      <c r="A400" s="10"/>
      <c r="B400" s="10"/>
    </row>
    <row r="401" spans="1:2" ht="12.75" customHeight="1" x14ac:dyDescent="0.2">
      <c r="A401" s="10"/>
      <c r="B401" s="10"/>
    </row>
    <row r="402" spans="1:2" ht="12.75" customHeight="1" x14ac:dyDescent="0.2">
      <c r="A402" s="10"/>
      <c r="B402" s="10"/>
    </row>
    <row r="403" spans="1:2" ht="12.75" customHeight="1" x14ac:dyDescent="0.2">
      <c r="A403" s="10"/>
      <c r="B403" s="10"/>
    </row>
    <row r="404" spans="1:2" ht="12.75" customHeight="1" x14ac:dyDescent="0.2">
      <c r="A404" s="10"/>
      <c r="B404" s="10"/>
    </row>
    <row r="405" spans="1:2" ht="12.75" customHeight="1" x14ac:dyDescent="0.2">
      <c r="A405" s="10"/>
      <c r="B405" s="10"/>
    </row>
    <row r="406" spans="1:2" ht="12.75" customHeight="1" x14ac:dyDescent="0.2">
      <c r="A406" s="10"/>
      <c r="B406" s="10"/>
    </row>
    <row r="407" spans="1:2" ht="12.75" customHeight="1" x14ac:dyDescent="0.2">
      <c r="A407" s="10"/>
      <c r="B407" s="10"/>
    </row>
    <row r="408" spans="1:2" ht="12.75" customHeight="1" x14ac:dyDescent="0.2">
      <c r="A408" s="10"/>
      <c r="B408" s="10"/>
    </row>
    <row r="409" spans="1:2" ht="12.75" customHeight="1" x14ac:dyDescent="0.2">
      <c r="A409" s="10"/>
      <c r="B409" s="10"/>
    </row>
    <row r="410" spans="1:2" ht="12.75" customHeight="1" x14ac:dyDescent="0.2">
      <c r="A410" s="10"/>
      <c r="B410" s="10"/>
    </row>
    <row r="411" spans="1:2" ht="12.75" customHeight="1" x14ac:dyDescent="0.2">
      <c r="A411" s="10"/>
      <c r="B411" s="10"/>
    </row>
    <row r="412" spans="1:2" ht="12.75" customHeight="1" x14ac:dyDescent="0.2">
      <c r="A412" s="10"/>
      <c r="B412" s="10"/>
    </row>
    <row r="413" spans="1:2" ht="12.75" customHeight="1" x14ac:dyDescent="0.2">
      <c r="A413" s="10"/>
      <c r="B413" s="10"/>
    </row>
    <row r="414" spans="1:2" ht="12.75" customHeight="1" x14ac:dyDescent="0.2">
      <c r="A414" s="10"/>
      <c r="B414" s="10"/>
    </row>
    <row r="415" spans="1:2" ht="12.75" customHeight="1" x14ac:dyDescent="0.2">
      <c r="A415" s="10"/>
      <c r="B415" s="10"/>
    </row>
    <row r="416" spans="1:2" ht="12.75" customHeight="1" x14ac:dyDescent="0.2">
      <c r="A416" s="10"/>
      <c r="B416" s="10"/>
    </row>
    <row r="417" spans="1:2" ht="12.75" customHeight="1" x14ac:dyDescent="0.2">
      <c r="A417" s="10"/>
      <c r="B417" s="10"/>
    </row>
    <row r="418" spans="1:2" ht="12.75" customHeight="1" x14ac:dyDescent="0.2">
      <c r="A418" s="10"/>
      <c r="B418" s="10"/>
    </row>
    <row r="419" spans="1:2" ht="12.75" customHeight="1" x14ac:dyDescent="0.2">
      <c r="A419" s="10"/>
      <c r="B419" s="10"/>
    </row>
    <row r="420" spans="1:2" ht="12.75" customHeight="1" x14ac:dyDescent="0.2">
      <c r="A420" s="10"/>
      <c r="B420" s="10"/>
    </row>
    <row r="421" spans="1:2" ht="12.75" customHeight="1" x14ac:dyDescent="0.2">
      <c r="A421" s="10"/>
      <c r="B421" s="10"/>
    </row>
    <row r="422" spans="1:2" ht="12.75" customHeight="1" x14ac:dyDescent="0.2">
      <c r="A422" s="10"/>
      <c r="B422" s="10"/>
    </row>
    <row r="423" spans="1:2" ht="12.75" customHeight="1" x14ac:dyDescent="0.2">
      <c r="A423" s="10"/>
      <c r="B423" s="10"/>
    </row>
    <row r="424" spans="1:2" ht="12.75" customHeight="1" x14ac:dyDescent="0.2">
      <c r="A424" s="10"/>
      <c r="B424" s="10"/>
    </row>
    <row r="425" spans="1:2" ht="12.75" customHeight="1" x14ac:dyDescent="0.2">
      <c r="A425" s="10"/>
      <c r="B425" s="10"/>
    </row>
    <row r="426" spans="1:2" ht="12.75" customHeight="1" x14ac:dyDescent="0.2">
      <c r="A426" s="10"/>
      <c r="B426" s="10"/>
    </row>
    <row r="427" spans="1:2" ht="12.75" customHeight="1" x14ac:dyDescent="0.2">
      <c r="A427" s="10"/>
      <c r="B427" s="10"/>
    </row>
    <row r="428" spans="1:2" ht="12.75" customHeight="1" x14ac:dyDescent="0.2">
      <c r="A428" s="10"/>
      <c r="B428" s="10"/>
    </row>
    <row r="429" spans="1:2" ht="12.75" customHeight="1" x14ac:dyDescent="0.2">
      <c r="A429" s="10"/>
      <c r="B429" s="10"/>
    </row>
    <row r="430" spans="1:2" ht="12.75" customHeight="1" x14ac:dyDescent="0.2">
      <c r="A430" s="10"/>
      <c r="B430" s="10"/>
    </row>
    <row r="431" spans="1:2" ht="12.75" customHeight="1" x14ac:dyDescent="0.2">
      <c r="A431" s="10"/>
      <c r="B431" s="10"/>
    </row>
    <row r="432" spans="1:2" ht="12.75" customHeight="1" x14ac:dyDescent="0.2">
      <c r="A432" s="10"/>
      <c r="B432" s="10"/>
    </row>
    <row r="433" spans="1:2" ht="12.75" customHeight="1" x14ac:dyDescent="0.2">
      <c r="A433" s="10"/>
      <c r="B433" s="10"/>
    </row>
    <row r="434" spans="1:2" ht="12.75" customHeight="1" x14ac:dyDescent="0.2">
      <c r="A434" s="10"/>
      <c r="B434" s="10"/>
    </row>
    <row r="435" spans="1:2" ht="12.75" customHeight="1" x14ac:dyDescent="0.2">
      <c r="A435" s="10"/>
      <c r="B435" s="10"/>
    </row>
    <row r="436" spans="1:2" ht="12.75" customHeight="1" x14ac:dyDescent="0.2">
      <c r="A436" s="10"/>
      <c r="B436" s="10"/>
    </row>
    <row r="437" spans="1:2" ht="12.75" customHeight="1" x14ac:dyDescent="0.2">
      <c r="A437" s="10"/>
      <c r="B437" s="10"/>
    </row>
    <row r="438" spans="1:2" ht="12.75" customHeight="1" x14ac:dyDescent="0.2">
      <c r="A438" s="10"/>
      <c r="B438" s="10"/>
    </row>
    <row r="439" spans="1:2" ht="12.75" customHeight="1" x14ac:dyDescent="0.2">
      <c r="A439" s="10"/>
      <c r="B439" s="10"/>
    </row>
    <row r="440" spans="1:2" ht="12.75" customHeight="1" x14ac:dyDescent="0.2">
      <c r="A440" s="10"/>
      <c r="B440" s="10"/>
    </row>
    <row r="441" spans="1:2" ht="12.75" customHeight="1" x14ac:dyDescent="0.2">
      <c r="A441" s="10"/>
      <c r="B441" s="10"/>
    </row>
    <row r="442" spans="1:2" ht="12.75" customHeight="1" x14ac:dyDescent="0.2">
      <c r="A442" s="10"/>
      <c r="B442" s="10"/>
    </row>
    <row r="443" spans="1:2" ht="12.75" customHeight="1" x14ac:dyDescent="0.2">
      <c r="A443" s="10"/>
      <c r="B443" s="10"/>
    </row>
    <row r="444" spans="1:2" ht="12.75" customHeight="1" x14ac:dyDescent="0.2">
      <c r="A444" s="10"/>
      <c r="B444" s="10"/>
    </row>
    <row r="445" spans="1:2" ht="12.75" customHeight="1" x14ac:dyDescent="0.2">
      <c r="A445" s="10"/>
      <c r="B445" s="10"/>
    </row>
    <row r="446" spans="1:2" ht="12.75" customHeight="1" x14ac:dyDescent="0.2">
      <c r="A446" s="10"/>
      <c r="B446" s="10"/>
    </row>
    <row r="447" spans="1:2" ht="12.75" customHeight="1" x14ac:dyDescent="0.2">
      <c r="A447" s="10"/>
      <c r="B447" s="10"/>
    </row>
    <row r="448" spans="1:2" ht="12.75" customHeight="1" x14ac:dyDescent="0.2">
      <c r="A448" s="10"/>
      <c r="B448" s="10"/>
    </row>
    <row r="449" spans="1:2" ht="12.75" customHeight="1" x14ac:dyDescent="0.2">
      <c r="A449" s="10"/>
      <c r="B449" s="10"/>
    </row>
    <row r="450" spans="1:2" ht="12.75" customHeight="1" x14ac:dyDescent="0.2">
      <c r="A450" s="10"/>
      <c r="B450" s="10"/>
    </row>
    <row r="451" spans="1:2" ht="12.75" customHeight="1" x14ac:dyDescent="0.2">
      <c r="A451" s="10"/>
      <c r="B451" s="10"/>
    </row>
    <row r="452" spans="1:2" ht="12.75" customHeight="1" x14ac:dyDescent="0.2">
      <c r="A452" s="10"/>
      <c r="B452" s="10"/>
    </row>
    <row r="453" spans="1:2" ht="12.75" customHeight="1" x14ac:dyDescent="0.2">
      <c r="A453" s="10"/>
      <c r="B453" s="10"/>
    </row>
    <row r="454" spans="1:2" ht="12.75" customHeight="1" x14ac:dyDescent="0.2">
      <c r="A454" s="10"/>
      <c r="B454" s="10"/>
    </row>
    <row r="455" spans="1:2" ht="12.75" customHeight="1" x14ac:dyDescent="0.2">
      <c r="A455" s="10"/>
      <c r="B455" s="10"/>
    </row>
    <row r="456" spans="1:2" ht="12.75" customHeight="1" x14ac:dyDescent="0.2">
      <c r="A456" s="10"/>
      <c r="B456" s="10"/>
    </row>
    <row r="457" spans="1:2" ht="12.75" customHeight="1" x14ac:dyDescent="0.2">
      <c r="A457" s="10"/>
      <c r="B457" s="10"/>
    </row>
    <row r="458" spans="1:2" ht="12.75" customHeight="1" x14ac:dyDescent="0.2">
      <c r="A458" s="10"/>
      <c r="B458" s="10"/>
    </row>
    <row r="459" spans="1:2" ht="12.75" customHeight="1" x14ac:dyDescent="0.2">
      <c r="A459" s="10"/>
      <c r="B459" s="10"/>
    </row>
    <row r="460" spans="1:2" ht="12.75" customHeight="1" x14ac:dyDescent="0.2">
      <c r="A460" s="10"/>
      <c r="B460" s="10"/>
    </row>
    <row r="461" spans="1:2" ht="12.75" customHeight="1" x14ac:dyDescent="0.2">
      <c r="A461" s="10"/>
      <c r="B461" s="10"/>
    </row>
    <row r="462" spans="1:2" ht="12.75" customHeight="1" x14ac:dyDescent="0.2">
      <c r="A462" s="10"/>
      <c r="B462" s="10"/>
    </row>
    <row r="463" spans="1:2" ht="12.75" customHeight="1" x14ac:dyDescent="0.2">
      <c r="A463" s="10"/>
      <c r="B463" s="10"/>
    </row>
    <row r="464" spans="1:2" ht="12.75" customHeight="1" x14ac:dyDescent="0.2">
      <c r="A464" s="10"/>
      <c r="B464" s="10"/>
    </row>
    <row r="465" spans="1:2" ht="12.75" customHeight="1" x14ac:dyDescent="0.2">
      <c r="A465" s="10"/>
      <c r="B465" s="10"/>
    </row>
    <row r="466" spans="1:2" ht="12.75" customHeight="1" x14ac:dyDescent="0.2">
      <c r="A466" s="10"/>
      <c r="B466" s="10"/>
    </row>
    <row r="467" spans="1:2" ht="12.75" customHeight="1" x14ac:dyDescent="0.2">
      <c r="A467" s="10"/>
      <c r="B467" s="10"/>
    </row>
    <row r="468" spans="1:2" ht="12.75" customHeight="1" x14ac:dyDescent="0.2">
      <c r="A468" s="10"/>
      <c r="B468" s="10"/>
    </row>
    <row r="469" spans="1:2" ht="12.75" customHeight="1" x14ac:dyDescent="0.2">
      <c r="A469" s="10"/>
      <c r="B469" s="10"/>
    </row>
    <row r="470" spans="1:2" ht="12.75" customHeight="1" x14ac:dyDescent="0.2">
      <c r="A470" s="10"/>
      <c r="B470" s="10"/>
    </row>
    <row r="471" spans="1:2" ht="12.75" customHeight="1" x14ac:dyDescent="0.2">
      <c r="A471" s="10"/>
      <c r="B471" s="10"/>
    </row>
    <row r="472" spans="1:2" ht="12.75" customHeight="1" x14ac:dyDescent="0.2">
      <c r="A472" s="10"/>
      <c r="B472" s="10"/>
    </row>
    <row r="473" spans="1:2" ht="12.75" customHeight="1" x14ac:dyDescent="0.2">
      <c r="A473" s="10"/>
      <c r="B473" s="10"/>
    </row>
    <row r="474" spans="1:2" ht="12.75" customHeight="1" x14ac:dyDescent="0.2">
      <c r="A474" s="10"/>
      <c r="B474" s="10"/>
    </row>
    <row r="475" spans="1:2" ht="12.75" customHeight="1" x14ac:dyDescent="0.2">
      <c r="A475" s="10"/>
      <c r="B475" s="10"/>
    </row>
    <row r="476" spans="1:2" ht="12.75" customHeight="1" x14ac:dyDescent="0.2">
      <c r="A476" s="10"/>
      <c r="B476" s="10"/>
    </row>
    <row r="477" spans="1:2" ht="12.75" customHeight="1" x14ac:dyDescent="0.2">
      <c r="A477" s="10"/>
      <c r="B477" s="10"/>
    </row>
    <row r="478" spans="1:2" ht="12.75" customHeight="1" x14ac:dyDescent="0.2">
      <c r="A478" s="10"/>
      <c r="B478" s="10"/>
    </row>
    <row r="479" spans="1:2" ht="12.75" customHeight="1" x14ac:dyDescent="0.2">
      <c r="A479" s="10"/>
      <c r="B479" s="10"/>
    </row>
    <row r="480" spans="1:2" ht="12.75" customHeight="1" x14ac:dyDescent="0.2">
      <c r="A480" s="10"/>
      <c r="B480" s="10"/>
    </row>
    <row r="481" spans="1:2" ht="12.75" customHeight="1" x14ac:dyDescent="0.2">
      <c r="A481" s="10"/>
      <c r="B481" s="10"/>
    </row>
    <row r="482" spans="1:2" ht="12.75" customHeight="1" x14ac:dyDescent="0.2">
      <c r="A482" s="10"/>
      <c r="B482" s="10"/>
    </row>
    <row r="483" spans="1:2" ht="12.75" customHeight="1" x14ac:dyDescent="0.2">
      <c r="A483" s="10"/>
      <c r="B483" s="10"/>
    </row>
    <row r="484" spans="1:2" ht="12.75" customHeight="1" x14ac:dyDescent="0.2">
      <c r="A484" s="10"/>
      <c r="B484" s="10"/>
    </row>
    <row r="485" spans="1:2" ht="12.75" customHeight="1" x14ac:dyDescent="0.2">
      <c r="A485" s="10"/>
      <c r="B485" s="10"/>
    </row>
    <row r="486" spans="1:2" ht="12.75" customHeight="1" x14ac:dyDescent="0.2">
      <c r="A486" s="10"/>
      <c r="B486" s="10"/>
    </row>
    <row r="487" spans="1:2" ht="12.75" customHeight="1" x14ac:dyDescent="0.2">
      <c r="A487" s="10"/>
      <c r="B487" s="10"/>
    </row>
    <row r="488" spans="1:2" ht="12.75" customHeight="1" x14ac:dyDescent="0.2">
      <c r="A488" s="10"/>
      <c r="B488" s="10"/>
    </row>
    <row r="489" spans="1:2" ht="12.75" customHeight="1" x14ac:dyDescent="0.2">
      <c r="A489" s="10"/>
      <c r="B489" s="10"/>
    </row>
    <row r="490" spans="1:2" ht="12.75" customHeight="1" x14ac:dyDescent="0.2">
      <c r="A490" s="10"/>
      <c r="B490" s="10"/>
    </row>
    <row r="491" spans="1:2" ht="12.75" customHeight="1" x14ac:dyDescent="0.2">
      <c r="A491" s="10"/>
      <c r="B491" s="10"/>
    </row>
    <row r="492" spans="1:2" ht="12.75" customHeight="1" x14ac:dyDescent="0.2">
      <c r="A492" s="10"/>
      <c r="B492" s="10"/>
    </row>
    <row r="493" spans="1:2" ht="12.75" customHeight="1" x14ac:dyDescent="0.2">
      <c r="A493" s="10"/>
      <c r="B493" s="10"/>
    </row>
    <row r="494" spans="1:2" ht="12.75" customHeight="1" x14ac:dyDescent="0.2">
      <c r="A494" s="10"/>
      <c r="B494" s="10"/>
    </row>
    <row r="495" spans="1:2" ht="12.75" customHeight="1" x14ac:dyDescent="0.2">
      <c r="A495" s="10"/>
      <c r="B495" s="10"/>
    </row>
    <row r="496" spans="1:2" ht="12.75" customHeight="1" x14ac:dyDescent="0.2">
      <c r="A496" s="10"/>
      <c r="B496" s="10"/>
    </row>
    <row r="497" spans="1:2" ht="12.75" customHeight="1" x14ac:dyDescent="0.2">
      <c r="A497" s="10"/>
      <c r="B497" s="10"/>
    </row>
    <row r="498" spans="1:2" ht="12.75" customHeight="1" x14ac:dyDescent="0.2">
      <c r="A498" s="10"/>
      <c r="B498" s="10"/>
    </row>
    <row r="499" spans="1:2" ht="12.75" customHeight="1" x14ac:dyDescent="0.2">
      <c r="A499" s="10"/>
      <c r="B499" s="10"/>
    </row>
    <row r="500" spans="1:2" ht="12.75" customHeight="1" x14ac:dyDescent="0.2">
      <c r="A500" s="10"/>
      <c r="B500" s="10"/>
    </row>
    <row r="501" spans="1:2" ht="12.75" customHeight="1" x14ac:dyDescent="0.2">
      <c r="A501" s="10"/>
      <c r="B501" s="10"/>
    </row>
    <row r="502" spans="1:2" ht="12.75" customHeight="1" x14ac:dyDescent="0.2">
      <c r="A502" s="10"/>
      <c r="B502" s="10"/>
    </row>
    <row r="503" spans="1:2" ht="12.75" customHeight="1" x14ac:dyDescent="0.2">
      <c r="A503" s="10"/>
      <c r="B503" s="10"/>
    </row>
    <row r="504" spans="1:2" ht="12.75" customHeight="1" x14ac:dyDescent="0.2">
      <c r="A504" s="10"/>
      <c r="B504" s="10"/>
    </row>
    <row r="505" spans="1:2" ht="12.75" customHeight="1" x14ac:dyDescent="0.2">
      <c r="A505" s="10"/>
      <c r="B505" s="10"/>
    </row>
    <row r="506" spans="1:2" ht="12.75" customHeight="1" x14ac:dyDescent="0.2">
      <c r="A506" s="10"/>
      <c r="B506" s="10"/>
    </row>
    <row r="507" spans="1:2" ht="12.75" customHeight="1" x14ac:dyDescent="0.2">
      <c r="A507" s="10"/>
      <c r="B507" s="10"/>
    </row>
    <row r="508" spans="1:2" ht="12.75" customHeight="1" x14ac:dyDescent="0.2">
      <c r="A508" s="10"/>
      <c r="B508" s="10"/>
    </row>
    <row r="509" spans="1:2" ht="12.75" customHeight="1" x14ac:dyDescent="0.2">
      <c r="A509" s="10"/>
      <c r="B509" s="10"/>
    </row>
    <row r="510" spans="1:2" ht="12.75" customHeight="1" x14ac:dyDescent="0.2">
      <c r="A510" s="10"/>
      <c r="B510" s="10"/>
    </row>
    <row r="511" spans="1:2" ht="12.75" customHeight="1" x14ac:dyDescent="0.2">
      <c r="A511" s="10"/>
      <c r="B511" s="10"/>
    </row>
    <row r="512" spans="1:2" ht="12.75" customHeight="1" x14ac:dyDescent="0.2">
      <c r="A512" s="10"/>
      <c r="B512" s="10"/>
    </row>
    <row r="513" spans="1:2" ht="12.75" customHeight="1" x14ac:dyDescent="0.2">
      <c r="A513" s="10"/>
      <c r="B513" s="10"/>
    </row>
    <row r="514" spans="1:2" ht="12.75" customHeight="1" x14ac:dyDescent="0.2">
      <c r="A514" s="10"/>
      <c r="B514" s="10"/>
    </row>
    <row r="515" spans="1:2" ht="12.75" customHeight="1" x14ac:dyDescent="0.2">
      <c r="A515" s="10"/>
      <c r="B515" s="10"/>
    </row>
    <row r="516" spans="1:2" ht="12.75" customHeight="1" x14ac:dyDescent="0.2">
      <c r="A516" s="10"/>
      <c r="B516" s="10"/>
    </row>
    <row r="517" spans="1:2" ht="12.75" customHeight="1" x14ac:dyDescent="0.2">
      <c r="A517" s="10"/>
      <c r="B517" s="10"/>
    </row>
    <row r="518" spans="1:2" ht="12.75" customHeight="1" x14ac:dyDescent="0.2">
      <c r="A518" s="10"/>
      <c r="B518" s="10"/>
    </row>
    <row r="519" spans="1:2" ht="12.75" customHeight="1" x14ac:dyDescent="0.2">
      <c r="A519" s="10"/>
      <c r="B519" s="10"/>
    </row>
    <row r="520" spans="1:2" ht="12.75" customHeight="1" x14ac:dyDescent="0.2">
      <c r="A520" s="10"/>
      <c r="B520" s="10"/>
    </row>
    <row r="521" spans="1:2" ht="12.75" customHeight="1" x14ac:dyDescent="0.2">
      <c r="A521" s="10"/>
      <c r="B521" s="10"/>
    </row>
    <row r="522" spans="1:2" ht="12.75" customHeight="1" x14ac:dyDescent="0.2">
      <c r="A522" s="10"/>
      <c r="B522" s="10"/>
    </row>
    <row r="523" spans="1:2" ht="12.75" customHeight="1" x14ac:dyDescent="0.2">
      <c r="A523" s="10"/>
      <c r="B523" s="10"/>
    </row>
    <row r="524" spans="1:2" ht="12.75" customHeight="1" x14ac:dyDescent="0.2">
      <c r="A524" s="10"/>
      <c r="B524" s="10"/>
    </row>
    <row r="525" spans="1:2" ht="12.75" customHeight="1" x14ac:dyDescent="0.2">
      <c r="A525" s="10"/>
      <c r="B525" s="10"/>
    </row>
    <row r="526" spans="1:2" ht="12.75" customHeight="1" x14ac:dyDescent="0.2">
      <c r="A526" s="10"/>
      <c r="B526" s="10"/>
    </row>
    <row r="527" spans="1:2" ht="12.75" customHeight="1" x14ac:dyDescent="0.2">
      <c r="A527" s="10"/>
      <c r="B527" s="10"/>
    </row>
    <row r="528" spans="1:2" ht="12.75" customHeight="1" x14ac:dyDescent="0.2">
      <c r="A528" s="10"/>
      <c r="B528" s="10"/>
    </row>
    <row r="529" spans="1:2" ht="12.75" customHeight="1" x14ac:dyDescent="0.2">
      <c r="A529" s="10"/>
      <c r="B529" s="10"/>
    </row>
    <row r="530" spans="1:2" ht="12.75" customHeight="1" x14ac:dyDescent="0.2">
      <c r="A530" s="10"/>
      <c r="B530" s="10"/>
    </row>
    <row r="531" spans="1:2" ht="12.75" customHeight="1" x14ac:dyDescent="0.2">
      <c r="A531" s="10"/>
      <c r="B531" s="10"/>
    </row>
    <row r="532" spans="1:2" ht="12.75" customHeight="1" x14ac:dyDescent="0.2">
      <c r="A532" s="10"/>
      <c r="B532" s="10"/>
    </row>
    <row r="533" spans="1:2" ht="12.75" customHeight="1" x14ac:dyDescent="0.2">
      <c r="A533" s="10"/>
      <c r="B533" s="10"/>
    </row>
    <row r="534" spans="1:2" ht="12.75" customHeight="1" x14ac:dyDescent="0.2">
      <c r="A534" s="10"/>
      <c r="B534" s="10"/>
    </row>
    <row r="535" spans="1:2" ht="12.75" customHeight="1" x14ac:dyDescent="0.2">
      <c r="A535" s="10"/>
      <c r="B535" s="10"/>
    </row>
    <row r="536" spans="1:2" ht="12.75" customHeight="1" x14ac:dyDescent="0.2">
      <c r="A536" s="10"/>
      <c r="B536" s="10"/>
    </row>
    <row r="537" spans="1:2" ht="12.75" customHeight="1" x14ac:dyDescent="0.2">
      <c r="A537" s="10"/>
      <c r="B537" s="10"/>
    </row>
    <row r="538" spans="1:2" ht="12.75" customHeight="1" x14ac:dyDescent="0.2">
      <c r="A538" s="10"/>
      <c r="B538" s="10"/>
    </row>
    <row r="539" spans="1:2" ht="12.75" customHeight="1" x14ac:dyDescent="0.2">
      <c r="A539" s="10"/>
      <c r="B539" s="10"/>
    </row>
    <row r="540" spans="1:2" ht="12.75" customHeight="1" x14ac:dyDescent="0.2">
      <c r="A540" s="10"/>
      <c r="B540" s="10"/>
    </row>
    <row r="541" spans="1:2" ht="12.75" customHeight="1" x14ac:dyDescent="0.2">
      <c r="A541" s="10"/>
      <c r="B541" s="10"/>
    </row>
    <row r="542" spans="1:2" ht="12.75" customHeight="1" x14ac:dyDescent="0.2">
      <c r="A542" s="10"/>
      <c r="B542" s="10"/>
    </row>
    <row r="543" spans="1:2" ht="12.75" customHeight="1" x14ac:dyDescent="0.2">
      <c r="A543" s="10"/>
      <c r="B543" s="10"/>
    </row>
    <row r="544" spans="1:2" ht="12.75" customHeight="1" x14ac:dyDescent="0.2">
      <c r="A544" s="10"/>
      <c r="B544" s="10"/>
    </row>
    <row r="545" spans="1:2" ht="12.75" customHeight="1" x14ac:dyDescent="0.2">
      <c r="A545" s="10"/>
      <c r="B545" s="10"/>
    </row>
    <row r="546" spans="1:2" ht="12.75" customHeight="1" x14ac:dyDescent="0.2">
      <c r="A546" s="10"/>
      <c r="B546" s="10"/>
    </row>
    <row r="547" spans="1:2" ht="12.75" customHeight="1" x14ac:dyDescent="0.2">
      <c r="A547" s="10"/>
      <c r="B547" s="10"/>
    </row>
    <row r="548" spans="1:2" ht="12.75" customHeight="1" x14ac:dyDescent="0.2">
      <c r="A548" s="10"/>
      <c r="B548" s="10"/>
    </row>
    <row r="549" spans="1:2" ht="12.75" customHeight="1" x14ac:dyDescent="0.2">
      <c r="A549" s="10"/>
      <c r="B549" s="10"/>
    </row>
    <row r="550" spans="1:2" ht="12.75" customHeight="1" x14ac:dyDescent="0.2">
      <c r="A550" s="10"/>
      <c r="B550" s="10"/>
    </row>
    <row r="551" spans="1:2" ht="12.75" customHeight="1" x14ac:dyDescent="0.2">
      <c r="A551" s="10"/>
      <c r="B551" s="10"/>
    </row>
    <row r="552" spans="1:2" ht="12.75" customHeight="1" x14ac:dyDescent="0.2">
      <c r="A552" s="10"/>
      <c r="B552" s="10"/>
    </row>
    <row r="553" spans="1:2" ht="12.75" customHeight="1" x14ac:dyDescent="0.2">
      <c r="A553" s="10"/>
      <c r="B553" s="10"/>
    </row>
    <row r="554" spans="1:2" ht="12.75" customHeight="1" x14ac:dyDescent="0.2">
      <c r="A554" s="10"/>
      <c r="B554" s="10"/>
    </row>
    <row r="555" spans="1:2" ht="12.75" customHeight="1" x14ac:dyDescent="0.2">
      <c r="A555" s="10"/>
      <c r="B555" s="10"/>
    </row>
    <row r="556" spans="1:2" ht="12.75" customHeight="1" x14ac:dyDescent="0.2">
      <c r="A556" s="10"/>
      <c r="B556" s="10"/>
    </row>
    <row r="557" spans="1:2" ht="12.75" customHeight="1" x14ac:dyDescent="0.2">
      <c r="A557" s="10"/>
      <c r="B557" s="10"/>
    </row>
    <row r="558" spans="1:2" ht="12.75" customHeight="1" x14ac:dyDescent="0.2">
      <c r="A558" s="10"/>
      <c r="B558" s="10"/>
    </row>
    <row r="559" spans="1:2" ht="12.75" customHeight="1" x14ac:dyDescent="0.2">
      <c r="A559" s="10"/>
      <c r="B559" s="10"/>
    </row>
    <row r="560" spans="1:2" ht="12.75" customHeight="1" x14ac:dyDescent="0.2">
      <c r="A560" s="10"/>
      <c r="B560" s="10"/>
    </row>
    <row r="561" spans="1:2" ht="12.75" customHeight="1" x14ac:dyDescent="0.2">
      <c r="A561" s="10"/>
      <c r="B561" s="10"/>
    </row>
    <row r="562" spans="1:2" ht="12.75" customHeight="1" x14ac:dyDescent="0.2">
      <c r="A562" s="10"/>
      <c r="B562" s="10"/>
    </row>
    <row r="563" spans="1:2" ht="12.75" customHeight="1" x14ac:dyDescent="0.2">
      <c r="A563" s="10"/>
      <c r="B563" s="10"/>
    </row>
    <row r="564" spans="1:2" ht="12.75" customHeight="1" x14ac:dyDescent="0.2">
      <c r="A564" s="10"/>
      <c r="B564" s="10"/>
    </row>
    <row r="565" spans="1:2" ht="12.75" customHeight="1" x14ac:dyDescent="0.2">
      <c r="A565" s="10"/>
      <c r="B565" s="10"/>
    </row>
    <row r="566" spans="1:2" ht="12.75" customHeight="1" x14ac:dyDescent="0.2">
      <c r="A566" s="10"/>
      <c r="B566" s="10"/>
    </row>
    <row r="567" spans="1:2" ht="12.75" customHeight="1" x14ac:dyDescent="0.2">
      <c r="A567" s="10"/>
      <c r="B567" s="10"/>
    </row>
    <row r="568" spans="1:2" ht="12.75" customHeight="1" x14ac:dyDescent="0.2">
      <c r="A568" s="10"/>
      <c r="B568" s="10"/>
    </row>
    <row r="569" spans="1:2" ht="12.75" customHeight="1" x14ac:dyDescent="0.2">
      <c r="A569" s="10"/>
      <c r="B569" s="10"/>
    </row>
    <row r="570" spans="1:2" ht="12.75" customHeight="1" x14ac:dyDescent="0.2">
      <c r="A570" s="10"/>
      <c r="B570" s="10"/>
    </row>
    <row r="571" spans="1:2" ht="12.75" customHeight="1" x14ac:dyDescent="0.2">
      <c r="A571" s="10"/>
      <c r="B571" s="10"/>
    </row>
    <row r="572" spans="1:2" ht="12.75" customHeight="1" x14ac:dyDescent="0.2">
      <c r="A572" s="10"/>
      <c r="B572" s="10"/>
    </row>
    <row r="573" spans="1:2" ht="12.75" customHeight="1" x14ac:dyDescent="0.2">
      <c r="A573" s="10"/>
      <c r="B573" s="10"/>
    </row>
    <row r="574" spans="1:2" ht="12.75" customHeight="1" x14ac:dyDescent="0.2">
      <c r="A574" s="10"/>
      <c r="B574" s="10"/>
    </row>
    <row r="575" spans="1:2" ht="12.75" customHeight="1" x14ac:dyDescent="0.2">
      <c r="A575" s="10"/>
      <c r="B575" s="10"/>
    </row>
    <row r="576" spans="1:2" ht="12.75" customHeight="1" x14ac:dyDescent="0.2">
      <c r="A576" s="10"/>
      <c r="B576" s="10"/>
    </row>
    <row r="577" spans="1:2" ht="12.75" customHeight="1" x14ac:dyDescent="0.2">
      <c r="A577" s="10"/>
      <c r="B577" s="10"/>
    </row>
    <row r="578" spans="1:2" ht="12.75" customHeight="1" x14ac:dyDescent="0.2">
      <c r="A578" s="10"/>
      <c r="B578" s="10"/>
    </row>
    <row r="579" spans="1:2" ht="12.75" customHeight="1" x14ac:dyDescent="0.2">
      <c r="A579" s="10"/>
      <c r="B579" s="10"/>
    </row>
    <row r="580" spans="1:2" ht="12.75" customHeight="1" x14ac:dyDescent="0.2">
      <c r="A580" s="10"/>
      <c r="B580" s="10"/>
    </row>
    <row r="581" spans="1:2" ht="12.75" customHeight="1" x14ac:dyDescent="0.2">
      <c r="A581" s="10"/>
      <c r="B581" s="10"/>
    </row>
    <row r="582" spans="1:2" ht="12.75" customHeight="1" x14ac:dyDescent="0.2">
      <c r="A582" s="10"/>
      <c r="B582" s="10"/>
    </row>
    <row r="583" spans="1:2" ht="12.75" customHeight="1" x14ac:dyDescent="0.2">
      <c r="A583" s="10"/>
      <c r="B583" s="10"/>
    </row>
    <row r="584" spans="1:2" ht="12.75" customHeight="1" x14ac:dyDescent="0.2">
      <c r="A584" s="10"/>
      <c r="B584" s="10"/>
    </row>
    <row r="585" spans="1:2" ht="12.75" customHeight="1" x14ac:dyDescent="0.2">
      <c r="A585" s="10"/>
      <c r="B585" s="10"/>
    </row>
    <row r="586" spans="1:2" ht="12.75" customHeight="1" x14ac:dyDescent="0.2">
      <c r="A586" s="10"/>
      <c r="B586" s="10"/>
    </row>
    <row r="587" spans="1:2" ht="12.75" customHeight="1" x14ac:dyDescent="0.2">
      <c r="A587" s="10"/>
      <c r="B587" s="10"/>
    </row>
    <row r="588" spans="1:2" ht="12.75" customHeight="1" x14ac:dyDescent="0.2">
      <c r="A588" s="10"/>
      <c r="B588" s="10"/>
    </row>
    <row r="589" spans="1:2" ht="12.75" customHeight="1" x14ac:dyDescent="0.2">
      <c r="A589" s="10"/>
      <c r="B589" s="10"/>
    </row>
    <row r="590" spans="1:2" ht="12.75" customHeight="1" x14ac:dyDescent="0.2">
      <c r="A590" s="10"/>
      <c r="B590" s="10"/>
    </row>
    <row r="591" spans="1:2" ht="12.75" customHeight="1" x14ac:dyDescent="0.2">
      <c r="A591" s="10"/>
      <c r="B591" s="10"/>
    </row>
    <row r="592" spans="1:2" ht="12.75" customHeight="1" x14ac:dyDescent="0.2">
      <c r="A592" s="10"/>
      <c r="B592" s="10"/>
    </row>
    <row r="593" spans="1:2" ht="12.75" customHeight="1" x14ac:dyDescent="0.2">
      <c r="A593" s="10"/>
      <c r="B593" s="10"/>
    </row>
    <row r="594" spans="1:2" ht="12.75" customHeight="1" x14ac:dyDescent="0.2">
      <c r="A594" s="10"/>
      <c r="B594" s="10"/>
    </row>
    <row r="595" spans="1:2" ht="12.75" customHeight="1" x14ac:dyDescent="0.2">
      <c r="A595" s="10"/>
      <c r="B595" s="10"/>
    </row>
    <row r="596" spans="1:2" ht="12.75" customHeight="1" x14ac:dyDescent="0.2">
      <c r="A596" s="10"/>
      <c r="B596" s="10"/>
    </row>
    <row r="597" spans="1:2" ht="12.75" customHeight="1" x14ac:dyDescent="0.2">
      <c r="A597" s="10"/>
      <c r="B597" s="10"/>
    </row>
    <row r="598" spans="1:2" ht="12.75" customHeight="1" x14ac:dyDescent="0.2">
      <c r="A598" s="10"/>
      <c r="B598" s="10"/>
    </row>
    <row r="599" spans="1:2" ht="12.75" customHeight="1" x14ac:dyDescent="0.2">
      <c r="A599" s="10"/>
      <c r="B599" s="10"/>
    </row>
    <row r="600" spans="1:2" ht="12.75" customHeight="1" x14ac:dyDescent="0.2">
      <c r="A600" s="10"/>
      <c r="B600" s="10"/>
    </row>
    <row r="601" spans="1:2" ht="12.75" customHeight="1" x14ac:dyDescent="0.2">
      <c r="A601" s="10"/>
      <c r="B601" s="10"/>
    </row>
    <row r="602" spans="1:2" ht="12.75" customHeight="1" x14ac:dyDescent="0.2">
      <c r="A602" s="10"/>
      <c r="B602" s="10"/>
    </row>
    <row r="603" spans="1:2" ht="12.75" customHeight="1" x14ac:dyDescent="0.2">
      <c r="A603" s="10"/>
      <c r="B603" s="10"/>
    </row>
    <row r="604" spans="1:2" ht="12.75" customHeight="1" x14ac:dyDescent="0.2">
      <c r="A604" s="10"/>
      <c r="B604" s="10"/>
    </row>
    <row r="605" spans="1:2" ht="12.75" customHeight="1" x14ac:dyDescent="0.2">
      <c r="A605" s="10"/>
      <c r="B605" s="10"/>
    </row>
    <row r="606" spans="1:2" ht="12.75" customHeight="1" x14ac:dyDescent="0.2">
      <c r="A606" s="10"/>
      <c r="B606" s="10"/>
    </row>
    <row r="607" spans="1:2" ht="12.75" customHeight="1" x14ac:dyDescent="0.2">
      <c r="A607" s="10"/>
      <c r="B607" s="10"/>
    </row>
    <row r="608" spans="1:2" ht="12.75" customHeight="1" x14ac:dyDescent="0.2">
      <c r="A608" s="10"/>
      <c r="B608" s="10"/>
    </row>
    <row r="609" spans="1:2" ht="12.75" customHeight="1" x14ac:dyDescent="0.2">
      <c r="A609" s="10"/>
      <c r="B609" s="10"/>
    </row>
    <row r="610" spans="1:2" ht="12.75" customHeight="1" x14ac:dyDescent="0.2">
      <c r="A610" s="10"/>
      <c r="B610" s="10"/>
    </row>
    <row r="611" spans="1:2" ht="12.75" customHeight="1" x14ac:dyDescent="0.2">
      <c r="A611" s="10"/>
      <c r="B611" s="10"/>
    </row>
    <row r="612" spans="1:2" ht="12.75" customHeight="1" x14ac:dyDescent="0.2">
      <c r="A612" s="10"/>
      <c r="B612" s="10"/>
    </row>
    <row r="613" spans="1:2" ht="12.75" customHeight="1" x14ac:dyDescent="0.2">
      <c r="A613" s="10"/>
      <c r="B613" s="10"/>
    </row>
    <row r="614" spans="1:2" ht="12.75" customHeight="1" x14ac:dyDescent="0.2">
      <c r="A614" s="10"/>
      <c r="B614" s="10"/>
    </row>
    <row r="615" spans="1:2" ht="12.75" customHeight="1" x14ac:dyDescent="0.2">
      <c r="A615" s="10"/>
      <c r="B615" s="10"/>
    </row>
    <row r="616" spans="1:2" ht="12.75" customHeight="1" x14ac:dyDescent="0.2">
      <c r="A616" s="10"/>
      <c r="B616" s="10"/>
    </row>
    <row r="617" spans="1:2" ht="12.75" customHeight="1" x14ac:dyDescent="0.2">
      <c r="A617" s="10"/>
      <c r="B617" s="10"/>
    </row>
    <row r="618" spans="1:2" ht="12.75" customHeight="1" x14ac:dyDescent="0.2">
      <c r="A618" s="10"/>
      <c r="B618" s="10"/>
    </row>
    <row r="619" spans="1:2" ht="12.75" customHeight="1" x14ac:dyDescent="0.2">
      <c r="A619" s="10"/>
      <c r="B619" s="10"/>
    </row>
    <row r="620" spans="1:2" ht="12.75" customHeight="1" x14ac:dyDescent="0.2">
      <c r="A620" s="10"/>
      <c r="B620" s="10"/>
    </row>
    <row r="621" spans="1:2" ht="12.75" customHeight="1" x14ac:dyDescent="0.2">
      <c r="A621" s="10"/>
      <c r="B621" s="10"/>
    </row>
    <row r="622" spans="1:2" ht="12.75" customHeight="1" x14ac:dyDescent="0.2">
      <c r="A622" s="10"/>
      <c r="B622" s="10"/>
    </row>
    <row r="623" spans="1:2" ht="12.75" customHeight="1" x14ac:dyDescent="0.2">
      <c r="A623" s="10"/>
      <c r="B623" s="10"/>
    </row>
    <row r="624" spans="1:2" ht="12.75" customHeight="1" x14ac:dyDescent="0.2">
      <c r="A624" s="10"/>
      <c r="B624" s="10"/>
    </row>
    <row r="625" spans="1:2" ht="12.75" customHeight="1" x14ac:dyDescent="0.2">
      <c r="A625" s="10"/>
      <c r="B625" s="10"/>
    </row>
    <row r="626" spans="1:2" ht="12.75" customHeight="1" x14ac:dyDescent="0.2">
      <c r="A626" s="10"/>
      <c r="B626" s="10"/>
    </row>
    <row r="627" spans="1:2" ht="12.75" customHeight="1" x14ac:dyDescent="0.2">
      <c r="A627" s="10"/>
      <c r="B627" s="10"/>
    </row>
    <row r="628" spans="1:2" ht="12.75" customHeight="1" x14ac:dyDescent="0.2">
      <c r="A628" s="10"/>
      <c r="B628" s="10"/>
    </row>
    <row r="629" spans="1:2" ht="12.75" customHeight="1" x14ac:dyDescent="0.2">
      <c r="A629" s="10"/>
      <c r="B629" s="10"/>
    </row>
    <row r="630" spans="1:2" ht="12.75" customHeight="1" x14ac:dyDescent="0.2">
      <c r="A630" s="10"/>
      <c r="B630" s="10"/>
    </row>
    <row r="631" spans="1:2" ht="12.75" customHeight="1" x14ac:dyDescent="0.2">
      <c r="A631" s="10"/>
      <c r="B631" s="10"/>
    </row>
    <row r="632" spans="1:2" ht="12.75" customHeight="1" x14ac:dyDescent="0.2">
      <c r="A632" s="10"/>
      <c r="B632" s="10"/>
    </row>
    <row r="633" spans="1:2" ht="12.75" customHeight="1" x14ac:dyDescent="0.2">
      <c r="A633" s="10"/>
      <c r="B633" s="10"/>
    </row>
    <row r="634" spans="1:2" ht="12.75" customHeight="1" x14ac:dyDescent="0.2">
      <c r="A634" s="10"/>
      <c r="B634" s="10"/>
    </row>
    <row r="635" spans="1:2" ht="12.75" customHeight="1" x14ac:dyDescent="0.2">
      <c r="A635" s="10"/>
      <c r="B635" s="10"/>
    </row>
    <row r="636" spans="1:2" ht="12.75" customHeight="1" x14ac:dyDescent="0.2">
      <c r="A636" s="10"/>
      <c r="B636" s="10"/>
    </row>
    <row r="637" spans="1:2" ht="12.75" customHeight="1" x14ac:dyDescent="0.2">
      <c r="A637" s="10"/>
      <c r="B637" s="10"/>
    </row>
    <row r="638" spans="1:2" ht="12.75" customHeight="1" x14ac:dyDescent="0.2">
      <c r="A638" s="10"/>
      <c r="B638" s="10"/>
    </row>
    <row r="639" spans="1:2" ht="12.75" customHeight="1" x14ac:dyDescent="0.2">
      <c r="A639" s="10"/>
      <c r="B639" s="10"/>
    </row>
    <row r="640" spans="1:2" ht="12.75" customHeight="1" x14ac:dyDescent="0.2">
      <c r="A640" s="10"/>
      <c r="B640" s="10"/>
    </row>
    <row r="641" spans="1:2" ht="12.75" customHeight="1" x14ac:dyDescent="0.2">
      <c r="A641" s="10"/>
      <c r="B641" s="10"/>
    </row>
    <row r="642" spans="1:2" ht="12.75" customHeight="1" x14ac:dyDescent="0.2">
      <c r="A642" s="10"/>
      <c r="B642" s="10"/>
    </row>
    <row r="643" spans="1:2" ht="12.75" customHeight="1" x14ac:dyDescent="0.2">
      <c r="A643" s="10"/>
      <c r="B643" s="10"/>
    </row>
    <row r="644" spans="1:2" ht="12.75" customHeight="1" x14ac:dyDescent="0.2">
      <c r="A644" s="10"/>
      <c r="B644" s="10"/>
    </row>
    <row r="645" spans="1:2" ht="12.75" customHeight="1" x14ac:dyDescent="0.2">
      <c r="A645" s="10"/>
      <c r="B645" s="10"/>
    </row>
    <row r="646" spans="1:2" ht="12.75" customHeight="1" x14ac:dyDescent="0.2">
      <c r="A646" s="10"/>
      <c r="B646" s="10"/>
    </row>
    <row r="647" spans="1:2" ht="12.75" customHeight="1" x14ac:dyDescent="0.2">
      <c r="A647" s="10"/>
      <c r="B647" s="10"/>
    </row>
    <row r="648" spans="1:2" ht="12.75" customHeight="1" x14ac:dyDescent="0.2">
      <c r="A648" s="10"/>
      <c r="B648" s="10"/>
    </row>
    <row r="649" spans="1:2" ht="12.75" customHeight="1" x14ac:dyDescent="0.2">
      <c r="A649" s="10"/>
      <c r="B649" s="10"/>
    </row>
    <row r="650" spans="1:2" ht="12.75" customHeight="1" x14ac:dyDescent="0.2">
      <c r="A650" s="10"/>
      <c r="B650" s="10"/>
    </row>
    <row r="651" spans="1:2" ht="12.75" customHeight="1" x14ac:dyDescent="0.2">
      <c r="A651" s="10"/>
      <c r="B651" s="10"/>
    </row>
    <row r="652" spans="1:2" ht="12.75" customHeight="1" x14ac:dyDescent="0.2">
      <c r="A652" s="10"/>
      <c r="B652" s="10"/>
    </row>
    <row r="653" spans="1:2" ht="12.75" customHeight="1" x14ac:dyDescent="0.2">
      <c r="A653" s="10"/>
      <c r="B653" s="10"/>
    </row>
    <row r="654" spans="1:2" ht="12.75" customHeight="1" x14ac:dyDescent="0.2">
      <c r="A654" s="10"/>
      <c r="B654" s="10"/>
    </row>
    <row r="655" spans="1:2" ht="12.75" customHeight="1" x14ac:dyDescent="0.2">
      <c r="A655" s="10"/>
      <c r="B655" s="10"/>
    </row>
    <row r="656" spans="1:2" ht="12.75" customHeight="1" x14ac:dyDescent="0.2">
      <c r="A656" s="10"/>
      <c r="B656" s="10"/>
    </row>
    <row r="657" spans="1:2" ht="12.75" customHeight="1" x14ac:dyDescent="0.2">
      <c r="A657" s="10"/>
      <c r="B657" s="10"/>
    </row>
    <row r="658" spans="1:2" ht="12.75" customHeight="1" x14ac:dyDescent="0.2">
      <c r="A658" s="10"/>
      <c r="B658" s="10"/>
    </row>
    <row r="659" spans="1:2" ht="12.75" customHeight="1" x14ac:dyDescent="0.2">
      <c r="A659" s="10"/>
      <c r="B659" s="10"/>
    </row>
    <row r="660" spans="1:2" ht="12.75" customHeight="1" x14ac:dyDescent="0.2">
      <c r="A660" s="10"/>
      <c r="B660" s="10"/>
    </row>
    <row r="661" spans="1:2" ht="12.75" customHeight="1" x14ac:dyDescent="0.2">
      <c r="A661" s="10"/>
      <c r="B661" s="10"/>
    </row>
    <row r="662" spans="1:2" ht="12.75" customHeight="1" x14ac:dyDescent="0.2">
      <c r="A662" s="10"/>
      <c r="B662" s="10"/>
    </row>
    <row r="663" spans="1:2" ht="12.75" customHeight="1" x14ac:dyDescent="0.2">
      <c r="A663" s="10"/>
      <c r="B663" s="10"/>
    </row>
    <row r="664" spans="1:2" ht="12.75" customHeight="1" x14ac:dyDescent="0.2">
      <c r="A664" s="10"/>
      <c r="B664" s="10"/>
    </row>
    <row r="665" spans="1:2" ht="12.75" customHeight="1" x14ac:dyDescent="0.2">
      <c r="A665" s="10"/>
      <c r="B665" s="10"/>
    </row>
    <row r="666" spans="1:2" ht="12.75" customHeight="1" x14ac:dyDescent="0.2">
      <c r="A666" s="10"/>
      <c r="B666" s="10"/>
    </row>
    <row r="667" spans="1:2" ht="12.75" customHeight="1" x14ac:dyDescent="0.2">
      <c r="A667" s="10"/>
      <c r="B667" s="10"/>
    </row>
    <row r="668" spans="1:2" ht="12.75" customHeight="1" x14ac:dyDescent="0.2">
      <c r="A668" s="10"/>
      <c r="B668" s="10"/>
    </row>
    <row r="669" spans="1:2" ht="12.75" customHeight="1" x14ac:dyDescent="0.2">
      <c r="A669" s="10"/>
      <c r="B669" s="10"/>
    </row>
    <row r="670" spans="1:2" ht="12.75" customHeight="1" x14ac:dyDescent="0.2">
      <c r="A670" s="10"/>
      <c r="B670" s="10"/>
    </row>
    <row r="671" spans="1:2" ht="12.75" customHeight="1" x14ac:dyDescent="0.2">
      <c r="A671" s="10"/>
      <c r="B671" s="10"/>
    </row>
    <row r="672" spans="1:2" ht="12.75" customHeight="1" x14ac:dyDescent="0.2">
      <c r="A672" s="10"/>
      <c r="B672" s="10"/>
    </row>
    <row r="673" spans="1:2" ht="12.75" customHeight="1" x14ac:dyDescent="0.2">
      <c r="A673" s="10"/>
      <c r="B673" s="10"/>
    </row>
    <row r="674" spans="1:2" ht="12.75" customHeight="1" x14ac:dyDescent="0.2">
      <c r="A674" s="10"/>
      <c r="B674" s="10"/>
    </row>
    <row r="675" spans="1:2" ht="12.75" customHeight="1" x14ac:dyDescent="0.2">
      <c r="A675" s="10"/>
      <c r="B675" s="10"/>
    </row>
    <row r="676" spans="1:2" ht="12.75" customHeight="1" x14ac:dyDescent="0.2">
      <c r="A676" s="10"/>
      <c r="B676" s="10"/>
    </row>
    <row r="677" spans="1:2" ht="12.75" customHeight="1" x14ac:dyDescent="0.2">
      <c r="A677" s="10"/>
      <c r="B677" s="10"/>
    </row>
    <row r="678" spans="1:2" ht="12.75" customHeight="1" x14ac:dyDescent="0.2">
      <c r="A678" s="10"/>
      <c r="B678" s="10"/>
    </row>
    <row r="679" spans="1:2" ht="12.75" customHeight="1" x14ac:dyDescent="0.2">
      <c r="A679" s="10"/>
      <c r="B679" s="10"/>
    </row>
    <row r="680" spans="1:2" ht="12.75" customHeight="1" x14ac:dyDescent="0.2">
      <c r="A680" s="10"/>
      <c r="B680" s="10"/>
    </row>
    <row r="681" spans="1:2" ht="12.75" customHeight="1" x14ac:dyDescent="0.2">
      <c r="A681" s="10"/>
      <c r="B681" s="10"/>
    </row>
    <row r="682" spans="1:2" ht="12.75" customHeight="1" x14ac:dyDescent="0.2">
      <c r="A682" s="10"/>
      <c r="B682" s="10"/>
    </row>
    <row r="683" spans="1:2" ht="12.75" customHeight="1" x14ac:dyDescent="0.2">
      <c r="A683" s="10"/>
      <c r="B683" s="10"/>
    </row>
    <row r="684" spans="1:2" ht="12.75" customHeight="1" x14ac:dyDescent="0.2">
      <c r="A684" s="10"/>
      <c r="B684" s="10"/>
    </row>
    <row r="685" spans="1:2" ht="12.75" customHeight="1" x14ac:dyDescent="0.2">
      <c r="A685" s="10"/>
      <c r="B685" s="10"/>
    </row>
    <row r="686" spans="1:2" ht="12.75" customHeight="1" x14ac:dyDescent="0.2">
      <c r="A686" s="10"/>
      <c r="B686" s="10"/>
    </row>
    <row r="687" spans="1:2" ht="12.75" customHeight="1" x14ac:dyDescent="0.2">
      <c r="A687" s="10"/>
      <c r="B687" s="10"/>
    </row>
    <row r="688" spans="1:2" ht="12.75" customHeight="1" x14ac:dyDescent="0.2">
      <c r="A688" s="10"/>
      <c r="B688" s="10"/>
    </row>
    <row r="689" spans="1:2" ht="12.75" customHeight="1" x14ac:dyDescent="0.2">
      <c r="A689" s="10"/>
      <c r="B689" s="10"/>
    </row>
    <row r="690" spans="1:2" ht="12.75" customHeight="1" x14ac:dyDescent="0.2">
      <c r="A690" s="10"/>
      <c r="B690" s="10"/>
    </row>
    <row r="691" spans="1:2" ht="12.75" customHeight="1" x14ac:dyDescent="0.2">
      <c r="A691" s="10"/>
      <c r="B691" s="10"/>
    </row>
    <row r="692" spans="1:2" ht="12.75" customHeight="1" x14ac:dyDescent="0.2">
      <c r="A692" s="10"/>
      <c r="B692" s="10"/>
    </row>
    <row r="693" spans="1:2" ht="12.75" customHeight="1" x14ac:dyDescent="0.2">
      <c r="A693" s="10"/>
      <c r="B693" s="10"/>
    </row>
    <row r="694" spans="1:2" ht="12.75" customHeight="1" x14ac:dyDescent="0.2">
      <c r="A694" s="10"/>
      <c r="B694" s="10"/>
    </row>
    <row r="695" spans="1:2" ht="12.75" customHeight="1" x14ac:dyDescent="0.2">
      <c r="A695" s="10"/>
      <c r="B695" s="10"/>
    </row>
    <row r="696" spans="1:2" ht="12.75" customHeight="1" x14ac:dyDescent="0.2">
      <c r="A696" s="10"/>
      <c r="B696" s="10"/>
    </row>
    <row r="697" spans="1:2" ht="12.75" customHeight="1" x14ac:dyDescent="0.2">
      <c r="A697" s="10"/>
      <c r="B697" s="10"/>
    </row>
    <row r="698" spans="1:2" ht="12.75" customHeight="1" x14ac:dyDescent="0.2">
      <c r="A698" s="10"/>
      <c r="B698" s="10"/>
    </row>
    <row r="699" spans="1:2" ht="12.75" customHeight="1" x14ac:dyDescent="0.2">
      <c r="A699" s="10"/>
      <c r="B699" s="10"/>
    </row>
    <row r="700" spans="1:2" ht="12.75" customHeight="1" x14ac:dyDescent="0.2">
      <c r="A700" s="10"/>
      <c r="B700" s="10"/>
    </row>
    <row r="701" spans="1:2" ht="12.75" customHeight="1" x14ac:dyDescent="0.2">
      <c r="A701" s="10"/>
      <c r="B701" s="10"/>
    </row>
    <row r="702" spans="1:2" ht="12.75" customHeight="1" x14ac:dyDescent="0.2">
      <c r="A702" s="10"/>
      <c r="B702" s="10"/>
    </row>
    <row r="703" spans="1:2" ht="12.75" customHeight="1" x14ac:dyDescent="0.2">
      <c r="A703" s="10"/>
      <c r="B703" s="10"/>
    </row>
    <row r="704" spans="1:2" ht="12.75" customHeight="1" x14ac:dyDescent="0.2">
      <c r="A704" s="10"/>
      <c r="B704" s="10"/>
    </row>
    <row r="705" spans="1:2" ht="12.75" customHeight="1" x14ac:dyDescent="0.2">
      <c r="A705" s="10"/>
      <c r="B705" s="10"/>
    </row>
    <row r="706" spans="1:2" ht="12.75" customHeight="1" x14ac:dyDescent="0.2">
      <c r="A706" s="10"/>
      <c r="B706" s="10"/>
    </row>
    <row r="707" spans="1:2" ht="12.75" customHeight="1" x14ac:dyDescent="0.2">
      <c r="A707" s="10"/>
      <c r="B707" s="10"/>
    </row>
    <row r="708" spans="1:2" ht="12.75" customHeight="1" x14ac:dyDescent="0.2">
      <c r="A708" s="10"/>
      <c r="B708" s="10"/>
    </row>
    <row r="709" spans="1:2" ht="12.75" customHeight="1" x14ac:dyDescent="0.2">
      <c r="A709" s="10"/>
      <c r="B709" s="10"/>
    </row>
    <row r="710" spans="1:2" ht="12.75" customHeight="1" x14ac:dyDescent="0.2">
      <c r="A710" s="10"/>
      <c r="B710" s="10"/>
    </row>
    <row r="711" spans="1:2" ht="12.75" customHeight="1" x14ac:dyDescent="0.2">
      <c r="A711" s="10"/>
      <c r="B711" s="10"/>
    </row>
    <row r="712" spans="1:2" ht="12.75" customHeight="1" x14ac:dyDescent="0.2">
      <c r="A712" s="10"/>
      <c r="B712" s="10"/>
    </row>
    <row r="713" spans="1:2" ht="12.75" customHeight="1" x14ac:dyDescent="0.2">
      <c r="A713" s="10"/>
      <c r="B713" s="10"/>
    </row>
    <row r="714" spans="1:2" ht="12.75" customHeight="1" x14ac:dyDescent="0.2">
      <c r="A714" s="10"/>
      <c r="B714" s="10"/>
    </row>
    <row r="715" spans="1:2" ht="12.75" customHeight="1" x14ac:dyDescent="0.2">
      <c r="A715" s="10"/>
      <c r="B715" s="10"/>
    </row>
    <row r="716" spans="1:2" ht="12.75" customHeight="1" x14ac:dyDescent="0.2">
      <c r="A716" s="10"/>
      <c r="B716" s="10"/>
    </row>
    <row r="717" spans="1:2" ht="12.75" customHeight="1" x14ac:dyDescent="0.2">
      <c r="A717" s="10"/>
      <c r="B717" s="10"/>
    </row>
    <row r="718" spans="1:2" ht="12.75" customHeight="1" x14ac:dyDescent="0.2">
      <c r="A718" s="10"/>
      <c r="B718" s="10"/>
    </row>
    <row r="719" spans="1:2" ht="12.75" customHeight="1" x14ac:dyDescent="0.2">
      <c r="A719" s="10"/>
      <c r="B719" s="10"/>
    </row>
    <row r="720" spans="1:2" ht="12.75" customHeight="1" x14ac:dyDescent="0.2">
      <c r="A720" s="10"/>
      <c r="B720" s="10"/>
    </row>
    <row r="721" spans="1:2" ht="12.75" customHeight="1" x14ac:dyDescent="0.2">
      <c r="A721" s="10"/>
      <c r="B721" s="10"/>
    </row>
    <row r="722" spans="1:2" ht="12.75" customHeight="1" x14ac:dyDescent="0.2">
      <c r="A722" s="10"/>
      <c r="B722" s="10"/>
    </row>
    <row r="723" spans="1:2" ht="12.75" customHeight="1" x14ac:dyDescent="0.2">
      <c r="A723" s="10"/>
      <c r="B723" s="10"/>
    </row>
    <row r="724" spans="1:2" ht="12.75" customHeight="1" x14ac:dyDescent="0.2">
      <c r="A724" s="10"/>
      <c r="B724" s="10"/>
    </row>
    <row r="725" spans="1:2" ht="12.75" customHeight="1" x14ac:dyDescent="0.2">
      <c r="A725" s="10"/>
      <c r="B725" s="10"/>
    </row>
    <row r="726" spans="1:2" ht="12.75" customHeight="1" x14ac:dyDescent="0.2">
      <c r="A726" s="10"/>
      <c r="B726" s="10"/>
    </row>
    <row r="727" spans="1:2" ht="12.75" customHeight="1" x14ac:dyDescent="0.2">
      <c r="A727" s="10"/>
      <c r="B727" s="10"/>
    </row>
    <row r="728" spans="1:2" ht="12.75" customHeight="1" x14ac:dyDescent="0.2">
      <c r="A728" s="10"/>
      <c r="B728" s="10"/>
    </row>
    <row r="729" spans="1:2" ht="12.75" customHeight="1" x14ac:dyDescent="0.2">
      <c r="A729" s="10"/>
      <c r="B729" s="10"/>
    </row>
    <row r="730" spans="1:2" ht="12.75" customHeight="1" x14ac:dyDescent="0.2">
      <c r="A730" s="10"/>
      <c r="B730" s="10"/>
    </row>
    <row r="731" spans="1:2" ht="12.75" customHeight="1" x14ac:dyDescent="0.2">
      <c r="A731" s="10"/>
      <c r="B731" s="10"/>
    </row>
    <row r="732" spans="1:2" ht="12.75" customHeight="1" x14ac:dyDescent="0.2">
      <c r="A732" s="10"/>
      <c r="B732" s="10"/>
    </row>
    <row r="733" spans="1:2" ht="12.75" customHeight="1" x14ac:dyDescent="0.2">
      <c r="A733" s="10"/>
      <c r="B733" s="10"/>
    </row>
    <row r="734" spans="1:2" ht="12.75" customHeight="1" x14ac:dyDescent="0.2">
      <c r="A734" s="10"/>
      <c r="B734" s="10"/>
    </row>
    <row r="735" spans="1:2" ht="12.75" customHeight="1" x14ac:dyDescent="0.2">
      <c r="A735" s="10"/>
      <c r="B735" s="10"/>
    </row>
    <row r="736" spans="1:2" ht="12.75" customHeight="1" x14ac:dyDescent="0.2">
      <c r="A736" s="10"/>
      <c r="B736" s="10"/>
    </row>
    <row r="737" spans="1:2" ht="12.75" customHeight="1" x14ac:dyDescent="0.2">
      <c r="A737" s="10"/>
      <c r="B737" s="10"/>
    </row>
    <row r="738" spans="1:2" ht="12.75" customHeight="1" x14ac:dyDescent="0.2">
      <c r="A738" s="10"/>
      <c r="B738" s="10"/>
    </row>
    <row r="739" spans="1:2" ht="12.75" customHeight="1" x14ac:dyDescent="0.2">
      <c r="A739" s="10"/>
      <c r="B739" s="10"/>
    </row>
    <row r="740" spans="1:2" ht="12.75" customHeight="1" x14ac:dyDescent="0.2">
      <c r="A740" s="10"/>
      <c r="B740" s="10"/>
    </row>
    <row r="741" spans="1:2" ht="12.75" customHeight="1" x14ac:dyDescent="0.2">
      <c r="A741" s="10"/>
      <c r="B741" s="10"/>
    </row>
    <row r="742" spans="1:2" ht="12.75" customHeight="1" x14ac:dyDescent="0.2">
      <c r="A742" s="10"/>
      <c r="B742" s="10"/>
    </row>
    <row r="743" spans="1:2" ht="12.75" customHeight="1" x14ac:dyDescent="0.2">
      <c r="A743" s="10"/>
      <c r="B743" s="10"/>
    </row>
    <row r="744" spans="1:2" ht="12.75" customHeight="1" x14ac:dyDescent="0.2">
      <c r="A744" s="10"/>
      <c r="B744" s="10"/>
    </row>
    <row r="745" spans="1:2" ht="12.75" customHeight="1" x14ac:dyDescent="0.2">
      <c r="A745" s="10"/>
      <c r="B745" s="10"/>
    </row>
    <row r="746" spans="1:2" ht="12.75" customHeight="1" x14ac:dyDescent="0.2">
      <c r="A746" s="10"/>
      <c r="B746" s="10"/>
    </row>
    <row r="747" spans="1:2" ht="12.75" customHeight="1" x14ac:dyDescent="0.2">
      <c r="A747" s="10"/>
      <c r="B747" s="10"/>
    </row>
    <row r="748" spans="1:2" ht="12.75" customHeight="1" x14ac:dyDescent="0.2">
      <c r="A748" s="10"/>
      <c r="B748" s="10"/>
    </row>
    <row r="749" spans="1:2" ht="12.75" customHeight="1" x14ac:dyDescent="0.2">
      <c r="A749" s="10"/>
      <c r="B749" s="10"/>
    </row>
    <row r="750" spans="1:2" ht="12.75" customHeight="1" x14ac:dyDescent="0.2">
      <c r="A750" s="10"/>
      <c r="B750" s="10"/>
    </row>
    <row r="751" spans="1:2" ht="12.75" customHeight="1" x14ac:dyDescent="0.2">
      <c r="A751" s="10"/>
      <c r="B751" s="10"/>
    </row>
    <row r="752" spans="1:2" ht="12.75" customHeight="1" x14ac:dyDescent="0.2">
      <c r="A752" s="10"/>
      <c r="B752" s="10"/>
    </row>
    <row r="753" spans="1:2" ht="12.75" customHeight="1" x14ac:dyDescent="0.2">
      <c r="A753" s="10"/>
      <c r="B753" s="10"/>
    </row>
    <row r="754" spans="1:2" ht="12.75" customHeight="1" x14ac:dyDescent="0.2">
      <c r="A754" s="10"/>
      <c r="B754" s="10"/>
    </row>
    <row r="755" spans="1:2" ht="12.75" customHeight="1" x14ac:dyDescent="0.2">
      <c r="A755" s="10"/>
      <c r="B755" s="10"/>
    </row>
    <row r="756" spans="1:2" ht="12.75" customHeight="1" x14ac:dyDescent="0.2">
      <c r="A756" s="10"/>
      <c r="B756" s="10"/>
    </row>
    <row r="757" spans="1:2" ht="12.75" customHeight="1" x14ac:dyDescent="0.2">
      <c r="A757" s="10"/>
      <c r="B757" s="10"/>
    </row>
    <row r="758" spans="1:2" ht="12.75" customHeight="1" x14ac:dyDescent="0.2">
      <c r="A758" s="10"/>
      <c r="B758" s="10"/>
    </row>
    <row r="759" spans="1:2" ht="12.75" customHeight="1" x14ac:dyDescent="0.2">
      <c r="A759" s="10"/>
      <c r="B759" s="10"/>
    </row>
    <row r="760" spans="1:2" ht="12.75" customHeight="1" x14ac:dyDescent="0.2">
      <c r="A760" s="10"/>
      <c r="B760" s="10"/>
    </row>
    <row r="761" spans="1:2" ht="12.75" customHeight="1" x14ac:dyDescent="0.2">
      <c r="A761" s="10"/>
      <c r="B761" s="10"/>
    </row>
    <row r="762" spans="1:2" ht="12.75" customHeight="1" x14ac:dyDescent="0.2">
      <c r="A762" s="10"/>
      <c r="B762" s="10"/>
    </row>
    <row r="763" spans="1:2" ht="12.75" customHeight="1" x14ac:dyDescent="0.2">
      <c r="A763" s="10"/>
      <c r="B763" s="10"/>
    </row>
    <row r="764" spans="1:2" ht="12.75" customHeight="1" x14ac:dyDescent="0.2">
      <c r="A764" s="10"/>
      <c r="B764" s="10"/>
    </row>
    <row r="765" spans="1:2" ht="12.75" customHeight="1" x14ac:dyDescent="0.2">
      <c r="A765" s="10"/>
      <c r="B765" s="10"/>
    </row>
    <row r="766" spans="1:2" ht="12.75" customHeight="1" x14ac:dyDescent="0.2">
      <c r="A766" s="10"/>
      <c r="B766" s="10"/>
    </row>
    <row r="767" spans="1:2" ht="12.75" customHeight="1" x14ac:dyDescent="0.2">
      <c r="A767" s="10"/>
      <c r="B767" s="10"/>
    </row>
    <row r="768" spans="1:2" ht="12.75" customHeight="1" x14ac:dyDescent="0.2">
      <c r="A768" s="10"/>
      <c r="B768" s="10"/>
    </row>
    <row r="769" spans="1:2" ht="12.75" customHeight="1" x14ac:dyDescent="0.2">
      <c r="A769" s="10"/>
      <c r="B769" s="10"/>
    </row>
    <row r="770" spans="1:2" ht="12.75" customHeight="1" x14ac:dyDescent="0.2">
      <c r="A770" s="10"/>
      <c r="B770" s="10"/>
    </row>
    <row r="771" spans="1:2" ht="12.75" customHeight="1" x14ac:dyDescent="0.2">
      <c r="A771" s="10"/>
      <c r="B771" s="10"/>
    </row>
    <row r="772" spans="1:2" ht="12.75" customHeight="1" x14ac:dyDescent="0.2">
      <c r="A772" s="10"/>
      <c r="B772" s="10"/>
    </row>
    <row r="773" spans="1:2" ht="12.75" customHeight="1" x14ac:dyDescent="0.2">
      <c r="A773" s="10"/>
      <c r="B773" s="10"/>
    </row>
    <row r="774" spans="1:2" ht="12.75" customHeight="1" x14ac:dyDescent="0.2">
      <c r="A774" s="10"/>
      <c r="B774" s="10"/>
    </row>
    <row r="775" spans="1:2" ht="12.75" customHeight="1" x14ac:dyDescent="0.2">
      <c r="A775" s="10"/>
      <c r="B775" s="10"/>
    </row>
    <row r="776" spans="1:2" ht="12.75" customHeight="1" x14ac:dyDescent="0.2">
      <c r="A776" s="10"/>
      <c r="B776" s="10"/>
    </row>
    <row r="777" spans="1:2" ht="12.75" customHeight="1" x14ac:dyDescent="0.2">
      <c r="A777" s="10"/>
      <c r="B777" s="10"/>
    </row>
    <row r="778" spans="1:2" ht="12.75" customHeight="1" x14ac:dyDescent="0.2">
      <c r="A778" s="10"/>
      <c r="B778" s="10"/>
    </row>
    <row r="779" spans="1:2" ht="12.75" customHeight="1" x14ac:dyDescent="0.2">
      <c r="A779" s="10"/>
      <c r="B779" s="10"/>
    </row>
    <row r="780" spans="1:2" ht="12.75" customHeight="1" x14ac:dyDescent="0.2">
      <c r="A780" s="10"/>
      <c r="B780" s="10"/>
    </row>
    <row r="781" spans="1:2" ht="12.75" customHeight="1" x14ac:dyDescent="0.2">
      <c r="A781" s="10"/>
      <c r="B781" s="10"/>
    </row>
    <row r="782" spans="1:2" ht="12.75" customHeight="1" x14ac:dyDescent="0.2">
      <c r="A782" s="10"/>
      <c r="B782" s="10"/>
    </row>
    <row r="783" spans="1:2" ht="12.75" customHeight="1" x14ac:dyDescent="0.2">
      <c r="A783" s="10"/>
      <c r="B783" s="10"/>
    </row>
    <row r="784" spans="1:2" ht="12.75" customHeight="1" x14ac:dyDescent="0.2">
      <c r="A784" s="10"/>
      <c r="B784" s="10"/>
    </row>
    <row r="785" spans="1:2" ht="12.75" customHeight="1" x14ac:dyDescent="0.2">
      <c r="A785" s="10"/>
      <c r="B785" s="10"/>
    </row>
    <row r="786" spans="1:2" ht="12.75" customHeight="1" x14ac:dyDescent="0.2">
      <c r="A786" s="10"/>
      <c r="B786" s="10"/>
    </row>
    <row r="787" spans="1:2" ht="12.75" customHeight="1" x14ac:dyDescent="0.2">
      <c r="A787" s="10"/>
      <c r="B787" s="10"/>
    </row>
    <row r="788" spans="1:2" ht="12.75" customHeight="1" x14ac:dyDescent="0.2">
      <c r="A788" s="10"/>
      <c r="B788" s="10"/>
    </row>
    <row r="789" spans="1:2" ht="12.75" customHeight="1" x14ac:dyDescent="0.2">
      <c r="A789" s="10"/>
      <c r="B789" s="10"/>
    </row>
    <row r="790" spans="1:2" ht="12.75" customHeight="1" x14ac:dyDescent="0.2">
      <c r="A790" s="10"/>
      <c r="B790" s="10"/>
    </row>
    <row r="791" spans="1:2" ht="12.75" customHeight="1" x14ac:dyDescent="0.2">
      <c r="A791" s="10"/>
      <c r="B791" s="10"/>
    </row>
    <row r="792" spans="1:2" ht="12.75" customHeight="1" x14ac:dyDescent="0.2">
      <c r="A792" s="10"/>
      <c r="B792" s="10"/>
    </row>
    <row r="793" spans="1:2" ht="12.75" customHeight="1" x14ac:dyDescent="0.2">
      <c r="A793" s="10"/>
      <c r="B793" s="10"/>
    </row>
    <row r="794" spans="1:2" ht="12.75" customHeight="1" x14ac:dyDescent="0.2">
      <c r="A794" s="10"/>
      <c r="B794" s="10"/>
    </row>
    <row r="795" spans="1:2" ht="12.75" customHeight="1" x14ac:dyDescent="0.2">
      <c r="A795" s="10"/>
      <c r="B795" s="10"/>
    </row>
    <row r="796" spans="1:2" ht="12.75" customHeight="1" x14ac:dyDescent="0.2">
      <c r="A796" s="10"/>
      <c r="B796" s="10"/>
    </row>
    <row r="797" spans="1:2" ht="12.75" customHeight="1" x14ac:dyDescent="0.2">
      <c r="A797" s="10"/>
      <c r="B797" s="10"/>
    </row>
    <row r="798" spans="1:2" ht="12.75" customHeight="1" x14ac:dyDescent="0.2">
      <c r="A798" s="10"/>
      <c r="B798" s="10"/>
    </row>
    <row r="799" spans="1:2" ht="12.75" customHeight="1" x14ac:dyDescent="0.2">
      <c r="A799" s="10"/>
      <c r="B799" s="10"/>
    </row>
    <row r="800" spans="1:2" ht="12.75" customHeight="1" x14ac:dyDescent="0.2">
      <c r="A800" s="10"/>
      <c r="B800" s="10"/>
    </row>
    <row r="801" spans="1:2" ht="12.75" customHeight="1" x14ac:dyDescent="0.2">
      <c r="A801" s="10"/>
      <c r="B801" s="10"/>
    </row>
    <row r="802" spans="1:2" ht="12.75" customHeight="1" x14ac:dyDescent="0.2">
      <c r="A802" s="10"/>
      <c r="B802" s="10"/>
    </row>
    <row r="803" spans="1:2" ht="12.75" customHeight="1" x14ac:dyDescent="0.2">
      <c r="A803" s="10"/>
      <c r="B803" s="10"/>
    </row>
    <row r="804" spans="1:2" ht="12.75" customHeight="1" x14ac:dyDescent="0.2">
      <c r="A804" s="10"/>
      <c r="B804" s="10"/>
    </row>
    <row r="805" spans="1:2" ht="12.75" customHeight="1" x14ac:dyDescent="0.2">
      <c r="A805" s="10"/>
      <c r="B805" s="10"/>
    </row>
    <row r="806" spans="1:2" ht="12.75" customHeight="1" x14ac:dyDescent="0.2">
      <c r="A806" s="10"/>
      <c r="B806" s="10"/>
    </row>
    <row r="807" spans="1:2" ht="12.75" customHeight="1" x14ac:dyDescent="0.2">
      <c r="A807" s="10"/>
      <c r="B807" s="10"/>
    </row>
    <row r="808" spans="1:2" ht="12.75" customHeight="1" x14ac:dyDescent="0.2">
      <c r="A808" s="10"/>
      <c r="B808" s="10"/>
    </row>
    <row r="809" spans="1:2" ht="12.75" customHeight="1" x14ac:dyDescent="0.2">
      <c r="A809" s="10"/>
      <c r="B809" s="10"/>
    </row>
    <row r="810" spans="1:2" ht="12.75" customHeight="1" x14ac:dyDescent="0.2">
      <c r="A810" s="10"/>
      <c r="B810" s="10"/>
    </row>
    <row r="811" spans="1:2" ht="12.75" customHeight="1" x14ac:dyDescent="0.2">
      <c r="A811" s="10"/>
      <c r="B811" s="10"/>
    </row>
    <row r="812" spans="1:2" ht="12.75" customHeight="1" x14ac:dyDescent="0.2">
      <c r="A812" s="10"/>
      <c r="B812" s="10"/>
    </row>
    <row r="813" spans="1:2" ht="12.75" customHeight="1" x14ac:dyDescent="0.2">
      <c r="A813" s="10"/>
      <c r="B813" s="10"/>
    </row>
    <row r="814" spans="1:2" ht="12.75" customHeight="1" x14ac:dyDescent="0.2">
      <c r="A814" s="10"/>
      <c r="B814" s="10"/>
    </row>
    <row r="815" spans="1:2" ht="12.75" customHeight="1" x14ac:dyDescent="0.2">
      <c r="A815" s="10"/>
      <c r="B815" s="10"/>
    </row>
    <row r="816" spans="1:2" ht="12.75" customHeight="1" x14ac:dyDescent="0.2">
      <c r="A816" s="10"/>
      <c r="B816" s="10"/>
    </row>
    <row r="817" spans="1:2" ht="12.75" customHeight="1" x14ac:dyDescent="0.2">
      <c r="A817" s="10"/>
      <c r="B817" s="10"/>
    </row>
    <row r="818" spans="1:2" ht="12.75" customHeight="1" x14ac:dyDescent="0.2">
      <c r="A818" s="10"/>
      <c r="B818" s="10"/>
    </row>
    <row r="819" spans="1:2" ht="12.75" customHeight="1" x14ac:dyDescent="0.2">
      <c r="A819" s="10"/>
      <c r="B819" s="10"/>
    </row>
    <row r="820" spans="1:2" ht="12.75" customHeight="1" x14ac:dyDescent="0.2">
      <c r="A820" s="10"/>
      <c r="B820" s="10"/>
    </row>
    <row r="821" spans="1:2" ht="12.75" customHeight="1" x14ac:dyDescent="0.2">
      <c r="A821" s="10"/>
      <c r="B821" s="10"/>
    </row>
    <row r="822" spans="1:2" ht="12.75" customHeight="1" x14ac:dyDescent="0.2">
      <c r="A822" s="10"/>
      <c r="B822" s="10"/>
    </row>
    <row r="823" spans="1:2" ht="12.75" customHeight="1" x14ac:dyDescent="0.2">
      <c r="A823" s="10"/>
      <c r="B823" s="10"/>
    </row>
    <row r="824" spans="1:2" ht="12.75" customHeight="1" x14ac:dyDescent="0.2">
      <c r="A824" s="10"/>
      <c r="B824" s="10"/>
    </row>
    <row r="825" spans="1:2" ht="12.75" customHeight="1" x14ac:dyDescent="0.2">
      <c r="A825" s="10"/>
      <c r="B825" s="10"/>
    </row>
    <row r="826" spans="1:2" ht="12.75" customHeight="1" x14ac:dyDescent="0.2">
      <c r="A826" s="10"/>
      <c r="B826" s="10"/>
    </row>
    <row r="827" spans="1:2" ht="12.75" customHeight="1" x14ac:dyDescent="0.2">
      <c r="A827" s="10"/>
      <c r="B827" s="10"/>
    </row>
    <row r="828" spans="1:2" ht="12.75" customHeight="1" x14ac:dyDescent="0.2">
      <c r="A828" s="10"/>
      <c r="B828" s="10"/>
    </row>
    <row r="829" spans="1:2" ht="12.75" customHeight="1" x14ac:dyDescent="0.2">
      <c r="A829" s="10"/>
      <c r="B829" s="10"/>
    </row>
    <row r="830" spans="1:2" ht="12.75" customHeight="1" x14ac:dyDescent="0.2">
      <c r="A830" s="10"/>
      <c r="B830" s="10"/>
    </row>
    <row r="831" spans="1:2" ht="12.75" customHeight="1" x14ac:dyDescent="0.2">
      <c r="A831" s="10"/>
      <c r="B831" s="10"/>
    </row>
    <row r="832" spans="1:2" ht="12.75" customHeight="1" x14ac:dyDescent="0.2">
      <c r="A832" s="10"/>
      <c r="B832" s="10"/>
    </row>
    <row r="833" spans="1:2" ht="12.75" customHeight="1" x14ac:dyDescent="0.2">
      <c r="A833" s="10"/>
      <c r="B833" s="10"/>
    </row>
    <row r="834" spans="1:2" ht="12.75" customHeight="1" x14ac:dyDescent="0.2">
      <c r="A834" s="10"/>
      <c r="B834" s="10"/>
    </row>
    <row r="835" spans="1:2" ht="12.75" customHeight="1" x14ac:dyDescent="0.2">
      <c r="A835" s="10"/>
      <c r="B835" s="10"/>
    </row>
    <row r="836" spans="1:2" ht="12.75" customHeight="1" x14ac:dyDescent="0.2">
      <c r="A836" s="10"/>
      <c r="B836" s="10"/>
    </row>
    <row r="837" spans="1:2" ht="12.75" customHeight="1" x14ac:dyDescent="0.2">
      <c r="A837" s="10"/>
      <c r="B837" s="10"/>
    </row>
    <row r="838" spans="1:2" ht="12.75" customHeight="1" x14ac:dyDescent="0.2">
      <c r="A838" s="10"/>
      <c r="B838" s="10"/>
    </row>
    <row r="839" spans="1:2" ht="12.75" customHeight="1" x14ac:dyDescent="0.2">
      <c r="A839" s="10"/>
      <c r="B839" s="10"/>
    </row>
    <row r="840" spans="1:2" ht="12.75" customHeight="1" x14ac:dyDescent="0.2">
      <c r="A840" s="10"/>
      <c r="B840" s="10"/>
    </row>
    <row r="841" spans="1:2" ht="12.75" customHeight="1" x14ac:dyDescent="0.2">
      <c r="A841" s="10"/>
      <c r="B841" s="10"/>
    </row>
    <row r="842" spans="1:2" ht="12.75" customHeight="1" x14ac:dyDescent="0.2">
      <c r="A842" s="10"/>
      <c r="B842" s="10"/>
    </row>
    <row r="843" spans="1:2" ht="12.75" customHeight="1" x14ac:dyDescent="0.2">
      <c r="A843" s="10"/>
      <c r="B843" s="10"/>
    </row>
    <row r="844" spans="1:2" ht="12.75" customHeight="1" x14ac:dyDescent="0.2">
      <c r="A844" s="10"/>
      <c r="B844" s="10"/>
    </row>
    <row r="845" spans="1:2" ht="12.75" customHeight="1" x14ac:dyDescent="0.2">
      <c r="A845" s="10"/>
      <c r="B845" s="10"/>
    </row>
    <row r="846" spans="1:2" ht="12.75" customHeight="1" x14ac:dyDescent="0.2">
      <c r="A846" s="10"/>
      <c r="B846" s="10"/>
    </row>
    <row r="847" spans="1:2" ht="12.75" customHeight="1" x14ac:dyDescent="0.2">
      <c r="A847" s="10"/>
      <c r="B847" s="10"/>
    </row>
    <row r="848" spans="1:2" ht="12.75" customHeight="1" x14ac:dyDescent="0.2">
      <c r="A848" s="10"/>
      <c r="B848" s="10"/>
    </row>
    <row r="849" spans="1:2" ht="12.75" customHeight="1" x14ac:dyDescent="0.2">
      <c r="A849" s="10"/>
      <c r="B849" s="10"/>
    </row>
    <row r="850" spans="1:2" ht="12.75" customHeight="1" x14ac:dyDescent="0.2">
      <c r="A850" s="10"/>
      <c r="B850" s="10"/>
    </row>
    <row r="851" spans="1:2" ht="12.75" customHeight="1" x14ac:dyDescent="0.2">
      <c r="A851" s="10"/>
      <c r="B851" s="10"/>
    </row>
    <row r="852" spans="1:2" ht="12.75" customHeight="1" x14ac:dyDescent="0.2">
      <c r="A852" s="10"/>
      <c r="B852" s="10"/>
    </row>
    <row r="853" spans="1:2" ht="12.75" customHeight="1" x14ac:dyDescent="0.2">
      <c r="A853" s="10"/>
      <c r="B853" s="10"/>
    </row>
    <row r="854" spans="1:2" ht="12.75" customHeight="1" x14ac:dyDescent="0.2">
      <c r="A854" s="10"/>
      <c r="B854" s="10"/>
    </row>
    <row r="855" spans="1:2" ht="12.75" customHeight="1" x14ac:dyDescent="0.2">
      <c r="A855" s="10"/>
      <c r="B855" s="10"/>
    </row>
    <row r="856" spans="1:2" ht="12.75" customHeight="1" x14ac:dyDescent="0.2">
      <c r="A856" s="10"/>
      <c r="B856" s="10"/>
    </row>
    <row r="857" spans="1:2" ht="12.75" customHeight="1" x14ac:dyDescent="0.2">
      <c r="A857" s="10"/>
      <c r="B857" s="10"/>
    </row>
    <row r="858" spans="1:2" ht="12.75" customHeight="1" x14ac:dyDescent="0.2">
      <c r="A858" s="10"/>
      <c r="B858" s="10"/>
    </row>
    <row r="859" spans="1:2" ht="12.75" customHeight="1" x14ac:dyDescent="0.2">
      <c r="A859" s="10"/>
      <c r="B859" s="10"/>
    </row>
    <row r="860" spans="1:2" ht="12.75" customHeight="1" x14ac:dyDescent="0.2">
      <c r="A860" s="10"/>
      <c r="B860" s="10"/>
    </row>
    <row r="861" spans="1:2" ht="12.75" customHeight="1" x14ac:dyDescent="0.2">
      <c r="A861" s="10"/>
      <c r="B861" s="10"/>
    </row>
    <row r="862" spans="1:2" ht="12.75" customHeight="1" x14ac:dyDescent="0.2">
      <c r="A862" s="10"/>
      <c r="B862" s="10"/>
    </row>
    <row r="863" spans="1:2" ht="12.75" customHeight="1" x14ac:dyDescent="0.2">
      <c r="A863" s="10"/>
      <c r="B863" s="10"/>
    </row>
    <row r="864" spans="1:2" ht="12.75" customHeight="1" x14ac:dyDescent="0.2">
      <c r="A864" s="10"/>
      <c r="B864" s="10"/>
    </row>
    <row r="865" spans="1:2" ht="12.75" customHeight="1" x14ac:dyDescent="0.2">
      <c r="A865" s="10"/>
      <c r="B865" s="10"/>
    </row>
    <row r="866" spans="1:2" ht="12.75" customHeight="1" x14ac:dyDescent="0.2">
      <c r="A866" s="10"/>
      <c r="B866" s="10"/>
    </row>
    <row r="867" spans="1:2" ht="12.75" customHeight="1" x14ac:dyDescent="0.2">
      <c r="A867" s="10"/>
      <c r="B867" s="10"/>
    </row>
    <row r="868" spans="1:2" ht="12.75" customHeight="1" x14ac:dyDescent="0.2">
      <c r="A868" s="10"/>
      <c r="B868" s="10"/>
    </row>
    <row r="869" spans="1:2" ht="12.75" customHeight="1" x14ac:dyDescent="0.2">
      <c r="A869" s="10"/>
      <c r="B869" s="10"/>
    </row>
    <row r="870" spans="1:2" ht="12.75" customHeight="1" x14ac:dyDescent="0.2">
      <c r="A870" s="10"/>
      <c r="B870" s="10"/>
    </row>
    <row r="871" spans="1:2" ht="12.75" customHeight="1" x14ac:dyDescent="0.2">
      <c r="A871" s="10"/>
      <c r="B871" s="10"/>
    </row>
    <row r="872" spans="1:2" ht="12.75" customHeight="1" x14ac:dyDescent="0.2">
      <c r="A872" s="10"/>
      <c r="B872" s="10"/>
    </row>
    <row r="873" spans="1:2" ht="12.75" customHeight="1" x14ac:dyDescent="0.2">
      <c r="A873" s="10"/>
      <c r="B873" s="10"/>
    </row>
    <row r="874" spans="1:2" ht="12.75" customHeight="1" x14ac:dyDescent="0.2">
      <c r="A874" s="10"/>
      <c r="B874" s="10"/>
    </row>
    <row r="875" spans="1:2" ht="12.75" customHeight="1" x14ac:dyDescent="0.2">
      <c r="A875" s="10"/>
      <c r="B875" s="10"/>
    </row>
    <row r="876" spans="1:2" ht="12.75" customHeight="1" x14ac:dyDescent="0.2">
      <c r="A876" s="10"/>
      <c r="B876" s="10"/>
    </row>
    <row r="877" spans="1:2" ht="12.75" customHeight="1" x14ac:dyDescent="0.2">
      <c r="A877" s="10"/>
      <c r="B877" s="10"/>
    </row>
    <row r="878" spans="1:2" ht="12.75" customHeight="1" x14ac:dyDescent="0.2">
      <c r="A878" s="10"/>
      <c r="B878" s="10"/>
    </row>
    <row r="879" spans="1:2" ht="12.75" customHeight="1" x14ac:dyDescent="0.2">
      <c r="A879" s="10"/>
      <c r="B879" s="10"/>
    </row>
    <row r="880" spans="1:2" ht="12.75" customHeight="1" x14ac:dyDescent="0.2">
      <c r="A880" s="10"/>
      <c r="B880" s="10"/>
    </row>
    <row r="881" spans="1:2" ht="12.75" customHeight="1" x14ac:dyDescent="0.2">
      <c r="A881" s="10"/>
      <c r="B881" s="10"/>
    </row>
    <row r="882" spans="1:2" ht="12.75" customHeight="1" x14ac:dyDescent="0.2">
      <c r="A882" s="10"/>
      <c r="B882" s="10"/>
    </row>
    <row r="883" spans="1:2" ht="12.75" customHeight="1" x14ac:dyDescent="0.2">
      <c r="A883" s="10"/>
      <c r="B883" s="10"/>
    </row>
    <row r="884" spans="1:2" ht="12.75" customHeight="1" x14ac:dyDescent="0.2">
      <c r="A884" s="10"/>
      <c r="B884" s="10"/>
    </row>
    <row r="885" spans="1:2" ht="12.75" customHeight="1" x14ac:dyDescent="0.2">
      <c r="A885" s="10"/>
      <c r="B885" s="10"/>
    </row>
    <row r="886" spans="1:2" ht="12.75" customHeight="1" x14ac:dyDescent="0.2">
      <c r="A886" s="10"/>
      <c r="B886" s="10"/>
    </row>
    <row r="887" spans="1:2" ht="12.75" customHeight="1" x14ac:dyDescent="0.2">
      <c r="A887" s="10"/>
      <c r="B887" s="10"/>
    </row>
    <row r="888" spans="1:2" ht="12.75" customHeight="1" x14ac:dyDescent="0.2">
      <c r="A888" s="10"/>
      <c r="B888" s="10"/>
    </row>
    <row r="889" spans="1:2" ht="12.75" customHeight="1" x14ac:dyDescent="0.2">
      <c r="A889" s="10"/>
      <c r="B889" s="10"/>
    </row>
    <row r="890" spans="1:2" ht="12.75" customHeight="1" x14ac:dyDescent="0.2">
      <c r="A890" s="10"/>
      <c r="B890" s="10"/>
    </row>
    <row r="891" spans="1:2" ht="12.75" customHeight="1" x14ac:dyDescent="0.2">
      <c r="A891" s="10"/>
      <c r="B891" s="10"/>
    </row>
    <row r="892" spans="1:2" ht="12.75" customHeight="1" x14ac:dyDescent="0.2">
      <c r="A892" s="10"/>
      <c r="B892" s="10"/>
    </row>
    <row r="893" spans="1:2" ht="12.75" customHeight="1" x14ac:dyDescent="0.2">
      <c r="A893" s="10"/>
      <c r="B893" s="10"/>
    </row>
    <row r="894" spans="1:2" ht="12.75" customHeight="1" x14ac:dyDescent="0.2">
      <c r="A894" s="10"/>
      <c r="B894" s="10"/>
    </row>
    <row r="895" spans="1:2" ht="12.75" customHeight="1" x14ac:dyDescent="0.2">
      <c r="A895" s="10"/>
      <c r="B895" s="10"/>
    </row>
    <row r="896" spans="1:2" ht="12.75" customHeight="1" x14ac:dyDescent="0.2">
      <c r="A896" s="10"/>
      <c r="B896" s="10"/>
    </row>
    <row r="897" spans="1:2" ht="12.75" customHeight="1" x14ac:dyDescent="0.2">
      <c r="A897" s="10"/>
      <c r="B897" s="10"/>
    </row>
    <row r="898" spans="1:2" ht="12.75" customHeight="1" x14ac:dyDescent="0.2">
      <c r="A898" s="10"/>
      <c r="B898" s="10"/>
    </row>
    <row r="899" spans="1:2" ht="12.75" customHeight="1" x14ac:dyDescent="0.2">
      <c r="A899" s="10"/>
      <c r="B899" s="10"/>
    </row>
    <row r="900" spans="1:2" ht="12.75" customHeight="1" x14ac:dyDescent="0.2">
      <c r="A900" s="10"/>
      <c r="B900" s="10"/>
    </row>
    <row r="901" spans="1:2" ht="12.75" customHeight="1" x14ac:dyDescent="0.2">
      <c r="A901" s="10"/>
      <c r="B901" s="10"/>
    </row>
    <row r="902" spans="1:2" ht="12.75" customHeight="1" x14ac:dyDescent="0.2">
      <c r="A902" s="10"/>
      <c r="B902" s="10"/>
    </row>
    <row r="903" spans="1:2" ht="12.75" customHeight="1" x14ac:dyDescent="0.2">
      <c r="A903" s="10"/>
      <c r="B903" s="10"/>
    </row>
    <row r="904" spans="1:2" ht="12.75" customHeight="1" x14ac:dyDescent="0.2">
      <c r="A904" s="10"/>
      <c r="B904" s="10"/>
    </row>
    <row r="905" spans="1:2" ht="12.75" customHeight="1" x14ac:dyDescent="0.2">
      <c r="A905" s="10"/>
      <c r="B905" s="10"/>
    </row>
    <row r="906" spans="1:2" ht="12.75" customHeight="1" x14ac:dyDescent="0.2">
      <c r="A906" s="10"/>
      <c r="B906" s="10"/>
    </row>
    <row r="907" spans="1:2" ht="12.75" customHeight="1" x14ac:dyDescent="0.2">
      <c r="A907" s="10"/>
      <c r="B907" s="10"/>
    </row>
    <row r="908" spans="1:2" ht="12.75" customHeight="1" x14ac:dyDescent="0.2">
      <c r="A908" s="10"/>
      <c r="B908" s="10"/>
    </row>
    <row r="909" spans="1:2" ht="12.75" customHeight="1" x14ac:dyDescent="0.2">
      <c r="A909" s="10"/>
      <c r="B909" s="10"/>
    </row>
    <row r="910" spans="1:2" ht="12.75" customHeight="1" x14ac:dyDescent="0.2">
      <c r="A910" s="10"/>
      <c r="B910" s="10"/>
    </row>
    <row r="911" spans="1:2" ht="12.75" customHeight="1" x14ac:dyDescent="0.2">
      <c r="A911" s="10"/>
      <c r="B911" s="10"/>
    </row>
    <row r="912" spans="1:2" ht="12.75" customHeight="1" x14ac:dyDescent="0.2">
      <c r="A912" s="10"/>
      <c r="B912" s="10"/>
    </row>
    <row r="913" spans="1:2" ht="12.75" customHeight="1" x14ac:dyDescent="0.2">
      <c r="A913" s="10"/>
      <c r="B913" s="10"/>
    </row>
    <row r="914" spans="1:2" ht="12.75" customHeight="1" x14ac:dyDescent="0.2">
      <c r="A914" s="10"/>
      <c r="B914" s="10"/>
    </row>
    <row r="915" spans="1:2" ht="12.75" customHeight="1" x14ac:dyDescent="0.2">
      <c r="A915" s="10"/>
      <c r="B915" s="10"/>
    </row>
    <row r="916" spans="1:2" ht="12.75" customHeight="1" x14ac:dyDescent="0.2">
      <c r="A916" s="10"/>
      <c r="B916" s="10"/>
    </row>
    <row r="917" spans="1:2" ht="12.75" customHeight="1" x14ac:dyDescent="0.2">
      <c r="A917" s="10"/>
      <c r="B917" s="10"/>
    </row>
    <row r="918" spans="1:2" ht="12.75" customHeight="1" x14ac:dyDescent="0.2">
      <c r="A918" s="10"/>
      <c r="B918" s="10"/>
    </row>
    <row r="919" spans="1:2" ht="12.75" customHeight="1" x14ac:dyDescent="0.2">
      <c r="A919" s="10"/>
      <c r="B919" s="10"/>
    </row>
    <row r="920" spans="1:2" ht="12.75" customHeight="1" x14ac:dyDescent="0.2">
      <c r="A920" s="10"/>
      <c r="B920" s="10"/>
    </row>
    <row r="921" spans="1:2" ht="12.75" customHeight="1" x14ac:dyDescent="0.2">
      <c r="A921" s="10"/>
      <c r="B921" s="10"/>
    </row>
    <row r="922" spans="1:2" ht="12.75" customHeight="1" x14ac:dyDescent="0.2">
      <c r="A922" s="10"/>
      <c r="B922" s="10"/>
    </row>
    <row r="923" spans="1:2" ht="12.75" customHeight="1" x14ac:dyDescent="0.2">
      <c r="A923" s="10"/>
      <c r="B923" s="10"/>
    </row>
    <row r="924" spans="1:2" ht="12.75" customHeight="1" x14ac:dyDescent="0.2">
      <c r="A924" s="10"/>
      <c r="B924" s="10"/>
    </row>
    <row r="925" spans="1:2" ht="12.75" customHeight="1" x14ac:dyDescent="0.2">
      <c r="A925" s="10"/>
      <c r="B925" s="10"/>
    </row>
    <row r="926" spans="1:2" ht="12.75" customHeight="1" x14ac:dyDescent="0.2">
      <c r="A926" s="10"/>
      <c r="B926" s="10"/>
    </row>
    <row r="927" spans="1:2" ht="12.75" customHeight="1" x14ac:dyDescent="0.2">
      <c r="A927" s="10"/>
      <c r="B927" s="10"/>
    </row>
    <row r="928" spans="1:2" ht="12.75" customHeight="1" x14ac:dyDescent="0.2">
      <c r="A928" s="10"/>
      <c r="B928" s="10"/>
    </row>
    <row r="929" spans="1:2" ht="12.75" customHeight="1" x14ac:dyDescent="0.2">
      <c r="A929" s="10"/>
      <c r="B929" s="10"/>
    </row>
    <row r="930" spans="1:2" ht="12.75" customHeight="1" x14ac:dyDescent="0.2">
      <c r="A930" s="10"/>
      <c r="B930" s="10"/>
    </row>
    <row r="931" spans="1:2" ht="12.75" customHeight="1" x14ac:dyDescent="0.2">
      <c r="A931" s="10"/>
      <c r="B931" s="10"/>
    </row>
    <row r="932" spans="1:2" ht="12.75" customHeight="1" x14ac:dyDescent="0.2">
      <c r="A932" s="10"/>
      <c r="B932" s="10"/>
    </row>
    <row r="933" spans="1:2" ht="12.75" customHeight="1" x14ac:dyDescent="0.2">
      <c r="A933" s="10"/>
      <c r="B933" s="10"/>
    </row>
    <row r="934" spans="1:2" ht="12.75" customHeight="1" x14ac:dyDescent="0.2">
      <c r="A934" s="10"/>
      <c r="B934" s="10"/>
    </row>
    <row r="935" spans="1:2" ht="12.75" customHeight="1" x14ac:dyDescent="0.2">
      <c r="A935" s="10"/>
      <c r="B935" s="10"/>
    </row>
    <row r="936" spans="1:2" ht="12.75" customHeight="1" x14ac:dyDescent="0.2">
      <c r="A936" s="10"/>
      <c r="B936" s="10"/>
    </row>
    <row r="937" spans="1:2" ht="12.75" customHeight="1" x14ac:dyDescent="0.2">
      <c r="A937" s="10"/>
      <c r="B937" s="10"/>
    </row>
    <row r="938" spans="1:2" ht="12.75" customHeight="1" x14ac:dyDescent="0.2">
      <c r="A938" s="10"/>
      <c r="B938" s="10"/>
    </row>
    <row r="939" spans="1:2" ht="12.75" customHeight="1" x14ac:dyDescent="0.2">
      <c r="A939" s="10"/>
      <c r="B939" s="10"/>
    </row>
    <row r="940" spans="1:2" ht="12.75" customHeight="1" x14ac:dyDescent="0.2">
      <c r="A940" s="10"/>
      <c r="B940" s="10"/>
    </row>
    <row r="941" spans="1:2" ht="12.75" customHeight="1" x14ac:dyDescent="0.2">
      <c r="A941" s="10"/>
      <c r="B941" s="10"/>
    </row>
    <row r="942" spans="1:2" ht="12.75" customHeight="1" x14ac:dyDescent="0.2">
      <c r="A942" s="10"/>
      <c r="B942" s="10"/>
    </row>
    <row r="943" spans="1:2" ht="12.75" customHeight="1" x14ac:dyDescent="0.2">
      <c r="A943" s="10"/>
      <c r="B943" s="10"/>
    </row>
    <row r="944" spans="1:2" ht="12.75" customHeight="1" x14ac:dyDescent="0.2">
      <c r="A944" s="10"/>
      <c r="B944" s="10"/>
    </row>
    <row r="945" spans="1:2" ht="12.75" customHeight="1" x14ac:dyDescent="0.2">
      <c r="A945" s="10"/>
      <c r="B945" s="10"/>
    </row>
    <row r="946" spans="1:2" ht="12.75" customHeight="1" x14ac:dyDescent="0.2">
      <c r="A946" s="10"/>
      <c r="B946" s="10"/>
    </row>
    <row r="947" spans="1:2" ht="12.75" customHeight="1" x14ac:dyDescent="0.2">
      <c r="A947" s="10"/>
      <c r="B947" s="10"/>
    </row>
    <row r="948" spans="1:2" ht="12.75" customHeight="1" x14ac:dyDescent="0.2">
      <c r="A948" s="10"/>
      <c r="B948" s="10"/>
    </row>
    <row r="949" spans="1:2" ht="12.75" customHeight="1" x14ac:dyDescent="0.2">
      <c r="A949" s="10"/>
      <c r="B949" s="10"/>
    </row>
    <row r="950" spans="1:2" ht="12.75" customHeight="1" x14ac:dyDescent="0.2">
      <c r="A950" s="10"/>
      <c r="B950" s="10"/>
    </row>
    <row r="951" spans="1:2" ht="12.75" customHeight="1" x14ac:dyDescent="0.2">
      <c r="A951" s="10"/>
      <c r="B951" s="10"/>
    </row>
    <row r="952" spans="1:2" ht="12.75" customHeight="1" x14ac:dyDescent="0.2">
      <c r="A952" s="10"/>
      <c r="B952" s="10"/>
    </row>
    <row r="953" spans="1:2" ht="12.75" customHeight="1" x14ac:dyDescent="0.2">
      <c r="A953" s="10"/>
      <c r="B953" s="10"/>
    </row>
    <row r="954" spans="1:2" ht="12.75" customHeight="1" x14ac:dyDescent="0.2">
      <c r="A954" s="10"/>
      <c r="B954" s="10"/>
    </row>
    <row r="955" spans="1:2" ht="12.75" customHeight="1" x14ac:dyDescent="0.2">
      <c r="A955" s="10"/>
      <c r="B955" s="10"/>
    </row>
    <row r="956" spans="1:2" ht="12.75" customHeight="1" x14ac:dyDescent="0.2">
      <c r="A956" s="10"/>
      <c r="B956" s="10"/>
    </row>
    <row r="957" spans="1:2" ht="12.75" customHeight="1" x14ac:dyDescent="0.2">
      <c r="A957" s="10"/>
      <c r="B957" s="10"/>
    </row>
    <row r="958" spans="1:2" ht="12.75" customHeight="1" x14ac:dyDescent="0.2">
      <c r="A958" s="10"/>
      <c r="B958" s="10"/>
    </row>
    <row r="959" spans="1:2" ht="12.75" customHeight="1" x14ac:dyDescent="0.2">
      <c r="A959" s="10"/>
      <c r="B959" s="10"/>
    </row>
    <row r="960" spans="1:2" ht="12.75" customHeight="1" x14ac:dyDescent="0.2">
      <c r="A960" s="10"/>
      <c r="B960" s="10"/>
    </row>
    <row r="961" spans="1:2" ht="12.75" customHeight="1" x14ac:dyDescent="0.2">
      <c r="A961" s="10"/>
      <c r="B961" s="10"/>
    </row>
    <row r="962" spans="1:2" ht="12.75" customHeight="1" x14ac:dyDescent="0.2">
      <c r="A962" s="10"/>
      <c r="B962" s="10"/>
    </row>
    <row r="963" spans="1:2" ht="12.75" customHeight="1" x14ac:dyDescent="0.2">
      <c r="A963" s="10"/>
      <c r="B963" s="10"/>
    </row>
    <row r="964" spans="1:2" ht="12.75" customHeight="1" x14ac:dyDescent="0.2">
      <c r="A964" s="10"/>
      <c r="B964" s="10"/>
    </row>
    <row r="965" spans="1:2" ht="12.75" customHeight="1" x14ac:dyDescent="0.2">
      <c r="A965" s="10"/>
      <c r="B965" s="10"/>
    </row>
    <row r="966" spans="1:2" ht="12.75" customHeight="1" x14ac:dyDescent="0.2">
      <c r="A966" s="10"/>
      <c r="B966" s="10"/>
    </row>
    <row r="967" spans="1:2" ht="12.75" customHeight="1" x14ac:dyDescent="0.2">
      <c r="A967" s="10"/>
      <c r="B967" s="10"/>
    </row>
    <row r="968" spans="1:2" ht="12.75" customHeight="1" x14ac:dyDescent="0.2">
      <c r="A968" s="10"/>
      <c r="B968" s="10"/>
    </row>
    <row r="969" spans="1:2" ht="12.75" customHeight="1" x14ac:dyDescent="0.2">
      <c r="A969" s="10"/>
      <c r="B969" s="10"/>
    </row>
    <row r="970" spans="1:2" ht="12.75" customHeight="1" x14ac:dyDescent="0.2">
      <c r="A970" s="10"/>
      <c r="B970" s="10"/>
    </row>
    <row r="971" spans="1:2" ht="12.75" customHeight="1" x14ac:dyDescent="0.2">
      <c r="A971" s="10"/>
      <c r="B971" s="10"/>
    </row>
    <row r="972" spans="1:2" ht="12.75" customHeight="1" x14ac:dyDescent="0.2">
      <c r="A972" s="10"/>
      <c r="B972" s="10"/>
    </row>
    <row r="973" spans="1:2" ht="12.75" customHeight="1" x14ac:dyDescent="0.2">
      <c r="A973" s="10"/>
      <c r="B973" s="10"/>
    </row>
    <row r="974" spans="1:2" ht="12.75" customHeight="1" x14ac:dyDescent="0.2">
      <c r="A974" s="10"/>
      <c r="B974" s="10"/>
    </row>
    <row r="975" spans="1:2" ht="12.75" customHeight="1" x14ac:dyDescent="0.2">
      <c r="A975" s="10"/>
      <c r="B975" s="10"/>
    </row>
    <row r="976" spans="1:2" ht="12.75" customHeight="1" x14ac:dyDescent="0.2">
      <c r="A976" s="10"/>
      <c r="B976" s="10"/>
    </row>
    <row r="977" spans="1:2" ht="12.75" customHeight="1" x14ac:dyDescent="0.2">
      <c r="A977" s="10"/>
      <c r="B977" s="10"/>
    </row>
    <row r="978" spans="1:2" ht="12.75" customHeight="1" x14ac:dyDescent="0.2">
      <c r="A978" s="10"/>
      <c r="B978" s="10"/>
    </row>
    <row r="979" spans="1:2" ht="12.75" customHeight="1" x14ac:dyDescent="0.2">
      <c r="A979" s="10"/>
      <c r="B979" s="10"/>
    </row>
    <row r="980" spans="1:2" ht="12.75" customHeight="1" x14ac:dyDescent="0.2">
      <c r="A980" s="10"/>
      <c r="B980" s="10"/>
    </row>
    <row r="981" spans="1:2" ht="12.75" customHeight="1" x14ac:dyDescent="0.2">
      <c r="A981" s="10"/>
      <c r="B981" s="10"/>
    </row>
    <row r="982" spans="1:2" ht="12.75" customHeight="1" x14ac:dyDescent="0.2">
      <c r="A982" s="10"/>
      <c r="B982" s="10"/>
    </row>
    <row r="983" spans="1:2" ht="12.75" customHeight="1" x14ac:dyDescent="0.2">
      <c r="A983" s="10"/>
      <c r="B983" s="10"/>
    </row>
    <row r="984" spans="1:2" ht="12.75" customHeight="1" x14ac:dyDescent="0.2">
      <c r="A984" s="10"/>
      <c r="B984" s="10"/>
    </row>
    <row r="985" spans="1:2" ht="12.75" customHeight="1" x14ac:dyDescent="0.2">
      <c r="A985" s="10"/>
      <c r="B985" s="10"/>
    </row>
    <row r="986" spans="1:2" ht="12.75" customHeight="1" x14ac:dyDescent="0.2">
      <c r="A986" s="10"/>
      <c r="B986" s="10"/>
    </row>
    <row r="987" spans="1:2" ht="12.75" customHeight="1" x14ac:dyDescent="0.2">
      <c r="A987" s="10"/>
      <c r="B987" s="10"/>
    </row>
    <row r="988" spans="1:2" ht="12.75" customHeight="1" x14ac:dyDescent="0.2">
      <c r="A988" s="10"/>
      <c r="B988" s="10"/>
    </row>
    <row r="989" spans="1:2" ht="12.75" customHeight="1" x14ac:dyDescent="0.2">
      <c r="A989" s="10"/>
      <c r="B989" s="10"/>
    </row>
    <row r="990" spans="1:2" ht="12.75" customHeight="1" x14ac:dyDescent="0.2">
      <c r="A990" s="10"/>
      <c r="B990" s="10"/>
    </row>
    <row r="991" spans="1:2" ht="12.75" customHeight="1" x14ac:dyDescent="0.2">
      <c r="A991" s="10"/>
      <c r="B991" s="10"/>
    </row>
    <row r="992" spans="1:2" ht="12.75" customHeight="1" x14ac:dyDescent="0.2">
      <c r="A992" s="10"/>
      <c r="B992" s="10"/>
    </row>
    <row r="993" spans="1:2" ht="12.75" customHeight="1" x14ac:dyDescent="0.2">
      <c r="A993" s="10"/>
      <c r="B993" s="10"/>
    </row>
    <row r="994" spans="1:2" ht="12.75" customHeight="1" x14ac:dyDescent="0.2">
      <c r="A994" s="10"/>
      <c r="B994" s="10"/>
    </row>
    <row r="995" spans="1:2" ht="12.75" customHeight="1" x14ac:dyDescent="0.2">
      <c r="A995" s="10"/>
      <c r="B995" s="10"/>
    </row>
    <row r="996" spans="1:2" ht="12.75" customHeight="1" x14ac:dyDescent="0.2">
      <c r="A996" s="10"/>
      <c r="B996" s="10"/>
    </row>
    <row r="997" spans="1:2" ht="12.75" customHeight="1" x14ac:dyDescent="0.2">
      <c r="A997" s="10"/>
      <c r="B997" s="10"/>
    </row>
    <row r="998" spans="1:2" ht="12.75" customHeight="1" x14ac:dyDescent="0.2">
      <c r="A998" s="10"/>
      <c r="B998" s="10"/>
    </row>
    <row r="999" spans="1:2" ht="12.75" customHeight="1" x14ac:dyDescent="0.2">
      <c r="A999" s="10"/>
      <c r="B999" s="10"/>
    </row>
    <row r="1000" spans="1:2" ht="12.75" customHeight="1" x14ac:dyDescent="0.2">
      <c r="A1000" s="10"/>
      <c r="B1000" s="10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1AB4B5-4A59-47E7-A5E7-8E2B2DB0BC69}">
          <x14:formula1>
            <xm:f>cat!$B$2:$B$5</xm:f>
          </x14:formula1>
          <xm:sqref>B1</xm:sqref>
        </x14:dataValidation>
        <x14:dataValidation type="list" allowBlank="1" showInputMessage="1" showErrorMessage="1" xr:uid="{EE276203-5DB1-42A7-AA88-B24E0932A826}">
          <x14:formula1>
            <xm:f>date_list!$A$3:$A$47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EE1CC"/>
  </sheetPr>
  <dimension ref="A1:M1000"/>
  <sheetViews>
    <sheetView workbookViewId="0">
      <selection activeCell="S42" sqref="S42"/>
    </sheetView>
  </sheetViews>
  <sheetFormatPr defaultColWidth="12.5703125" defaultRowHeight="15" customHeight="1" x14ac:dyDescent="0.2"/>
  <cols>
    <col min="1" max="1" width="18.28515625" bestFit="1" customWidth="1"/>
    <col min="2" max="2" width="36.140625" bestFit="1" customWidth="1"/>
    <col min="3" max="3" width="4" bestFit="1" customWidth="1"/>
    <col min="4" max="15" width="5" bestFit="1" customWidth="1"/>
    <col min="16" max="325" width="6" bestFit="1" customWidth="1"/>
    <col min="326" max="363" width="7" bestFit="1" customWidth="1"/>
    <col min="364" max="364" width="11.7109375" bestFit="1" customWidth="1"/>
  </cols>
  <sheetData>
    <row r="1" spans="1:13" ht="12.75" customHeight="1" x14ac:dyDescent="0.25">
      <c r="A1" s="50" t="s">
        <v>86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3" ht="12.75" customHeight="1" x14ac:dyDescent="0.25">
      <c r="A2" s="50" t="s">
        <v>87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1:13" ht="12.75" customHeight="1" x14ac:dyDescent="0.25">
      <c r="A3" s="50" t="s">
        <v>88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</row>
    <row r="4" spans="1:13" ht="12.75" customHeight="1" x14ac:dyDescent="0.2"/>
    <row r="5" spans="1:13" ht="12.75" customHeight="1" x14ac:dyDescent="0.2"/>
    <row r="6" spans="1:13" ht="12.75" customHeight="1" x14ac:dyDescent="0.2"/>
    <row r="7" spans="1:13" ht="12.75" customHeight="1" x14ac:dyDescent="0.2"/>
    <row r="8" spans="1:13" ht="12.75" customHeight="1" x14ac:dyDescent="0.2">
      <c r="A8" s="20" t="s">
        <v>20</v>
      </c>
      <c r="B8" t="s">
        <v>84</v>
      </c>
    </row>
    <row r="9" spans="1:13" ht="12.75" customHeight="1" x14ac:dyDescent="0.2">
      <c r="A9" s="21" t="s">
        <v>22</v>
      </c>
      <c r="B9" s="25">
        <v>56772</v>
      </c>
    </row>
    <row r="10" spans="1:13" ht="12.75" customHeight="1" x14ac:dyDescent="0.2">
      <c r="A10" s="21" t="s">
        <v>23</v>
      </c>
      <c r="B10" s="25">
        <v>400866</v>
      </c>
    </row>
    <row r="11" spans="1:13" ht="12.75" customHeight="1" x14ac:dyDescent="0.2">
      <c r="A11" s="21" t="s">
        <v>24</v>
      </c>
      <c r="B11" s="25">
        <v>428814</v>
      </c>
    </row>
    <row r="12" spans="1:13" ht="12.75" customHeight="1" x14ac:dyDescent="0.2">
      <c r="A12" s="21" t="s">
        <v>25</v>
      </c>
      <c r="B12" s="25">
        <v>357523</v>
      </c>
    </row>
    <row r="13" spans="1:13" ht="12.75" customHeight="1" x14ac:dyDescent="0.2">
      <c r="A13" s="21" t="s">
        <v>26</v>
      </c>
      <c r="B13" s="25">
        <v>307215</v>
      </c>
    </row>
    <row r="14" spans="1:13" ht="12.75" customHeight="1" x14ac:dyDescent="0.2">
      <c r="A14" s="21" t="s">
        <v>27</v>
      </c>
      <c r="B14" s="25">
        <v>259567</v>
      </c>
    </row>
    <row r="15" spans="1:13" ht="12.75" customHeight="1" x14ac:dyDescent="0.2">
      <c r="A15" s="21" t="s">
        <v>28</v>
      </c>
      <c r="B15" s="25">
        <v>396947</v>
      </c>
    </row>
    <row r="16" spans="1:13" ht="12.75" customHeight="1" x14ac:dyDescent="0.2">
      <c r="A16" s="21" t="s">
        <v>29</v>
      </c>
      <c r="B16" s="25">
        <v>456297</v>
      </c>
    </row>
    <row r="17" spans="1:2" ht="12.75" customHeight="1" x14ac:dyDescent="0.2">
      <c r="A17" s="21" t="s">
        <v>30</v>
      </c>
      <c r="B17" s="25">
        <v>489137</v>
      </c>
    </row>
    <row r="18" spans="1:2" ht="12.75" customHeight="1" x14ac:dyDescent="0.2">
      <c r="A18" s="21" t="s">
        <v>31</v>
      </c>
      <c r="B18" s="25">
        <v>423088</v>
      </c>
    </row>
    <row r="19" spans="1:2" ht="12.75" customHeight="1" x14ac:dyDescent="0.2">
      <c r="A19" s="21" t="s">
        <v>32</v>
      </c>
      <c r="B19" s="25">
        <v>363202</v>
      </c>
    </row>
    <row r="20" spans="1:2" ht="12.75" customHeight="1" x14ac:dyDescent="0.2">
      <c r="A20" s="21" t="s">
        <v>33</v>
      </c>
      <c r="B20" s="25">
        <v>365249</v>
      </c>
    </row>
    <row r="21" spans="1:2" ht="12.75" customHeight="1" x14ac:dyDescent="0.2">
      <c r="A21" s="21" t="s">
        <v>34</v>
      </c>
      <c r="B21" s="25">
        <v>351396</v>
      </c>
    </row>
    <row r="22" spans="1:2" ht="12.75" customHeight="1" x14ac:dyDescent="0.2">
      <c r="A22" s="21" t="s">
        <v>35</v>
      </c>
      <c r="B22" s="25">
        <v>538992</v>
      </c>
    </row>
    <row r="23" spans="1:2" ht="12.75" customHeight="1" x14ac:dyDescent="0.2">
      <c r="A23" s="21" t="s">
        <v>36</v>
      </c>
      <c r="B23" s="25">
        <v>566491</v>
      </c>
    </row>
    <row r="24" spans="1:2" ht="12.75" customHeight="1" x14ac:dyDescent="0.2">
      <c r="A24" s="21" t="s">
        <v>37</v>
      </c>
      <c r="B24" s="25">
        <v>572343</v>
      </c>
    </row>
    <row r="25" spans="1:2" ht="12.75" customHeight="1" x14ac:dyDescent="0.2">
      <c r="A25" s="21" t="s">
        <v>38</v>
      </c>
      <c r="B25" s="25">
        <v>495683</v>
      </c>
    </row>
    <row r="26" spans="1:2" ht="12.75" customHeight="1" x14ac:dyDescent="0.2">
      <c r="A26" s="21" t="s">
        <v>39</v>
      </c>
      <c r="B26" s="25">
        <v>535771</v>
      </c>
    </row>
    <row r="27" spans="1:2" ht="12.75" customHeight="1" x14ac:dyDescent="0.2">
      <c r="A27" s="21" t="s">
        <v>40</v>
      </c>
      <c r="B27" s="25">
        <v>510001</v>
      </c>
    </row>
    <row r="28" spans="1:2" ht="12.75" customHeight="1" x14ac:dyDescent="0.2">
      <c r="A28" s="21" t="s">
        <v>41</v>
      </c>
      <c r="B28" s="25">
        <v>551856</v>
      </c>
    </row>
    <row r="29" spans="1:2" ht="12.75" customHeight="1" x14ac:dyDescent="0.2">
      <c r="A29" s="21" t="s">
        <v>42</v>
      </c>
      <c r="B29" s="25">
        <v>457396</v>
      </c>
    </row>
    <row r="30" spans="1:2" ht="12.75" customHeight="1" x14ac:dyDescent="0.2">
      <c r="A30" s="21" t="s">
        <v>43</v>
      </c>
      <c r="B30" s="25">
        <v>453457</v>
      </c>
    </row>
    <row r="31" spans="1:2" ht="12.75" customHeight="1" x14ac:dyDescent="0.2">
      <c r="A31" s="21" t="s">
        <v>44</v>
      </c>
      <c r="B31" s="25">
        <v>449197</v>
      </c>
    </row>
    <row r="32" spans="1:2" ht="12.75" customHeight="1" x14ac:dyDescent="0.2">
      <c r="A32" s="21" t="s">
        <v>45</v>
      </c>
      <c r="B32" s="25">
        <v>487068</v>
      </c>
    </row>
    <row r="33" spans="1:2" ht="12.75" customHeight="1" x14ac:dyDescent="0.2">
      <c r="A33" s="21" t="s">
        <v>46</v>
      </c>
      <c r="B33" s="25">
        <v>574768</v>
      </c>
    </row>
    <row r="34" spans="1:2" ht="12.75" customHeight="1" x14ac:dyDescent="0.2">
      <c r="A34" s="21" t="s">
        <v>47</v>
      </c>
      <c r="B34" s="25">
        <v>397688</v>
      </c>
    </row>
    <row r="35" spans="1:2" ht="12.75" customHeight="1" x14ac:dyDescent="0.2">
      <c r="A35" s="21" t="s">
        <v>48</v>
      </c>
      <c r="B35" s="25">
        <v>474055</v>
      </c>
    </row>
    <row r="36" spans="1:2" ht="12.75" customHeight="1" x14ac:dyDescent="0.2">
      <c r="A36" s="21" t="s">
        <v>49</v>
      </c>
      <c r="B36" s="25">
        <v>626891</v>
      </c>
    </row>
    <row r="37" spans="1:2" ht="12.75" customHeight="1" x14ac:dyDescent="0.2">
      <c r="A37" s="21" t="s">
        <v>50</v>
      </c>
      <c r="B37" s="25">
        <v>676554</v>
      </c>
    </row>
    <row r="38" spans="1:2" ht="12.75" customHeight="1" x14ac:dyDescent="0.2">
      <c r="A38" s="21" t="s">
        <v>51</v>
      </c>
      <c r="B38" s="25">
        <v>659140</v>
      </c>
    </row>
    <row r="39" spans="1:2" ht="12.75" customHeight="1" x14ac:dyDescent="0.2">
      <c r="A39" s="21" t="s">
        <v>52</v>
      </c>
      <c r="B39" s="25">
        <v>612632</v>
      </c>
    </row>
    <row r="40" spans="1:2" ht="12.75" customHeight="1" x14ac:dyDescent="0.2">
      <c r="A40" s="21" t="s">
        <v>53</v>
      </c>
      <c r="B40" s="25">
        <v>589406</v>
      </c>
    </row>
    <row r="41" spans="1:2" ht="12.75" customHeight="1" x14ac:dyDescent="0.2">
      <c r="A41" s="21" t="s">
        <v>54</v>
      </c>
      <c r="B41" s="25">
        <v>660556</v>
      </c>
    </row>
    <row r="42" spans="1:2" ht="12.75" customHeight="1" x14ac:dyDescent="0.2">
      <c r="A42" s="21" t="s">
        <v>55</v>
      </c>
      <c r="B42" s="25">
        <v>785035</v>
      </c>
    </row>
    <row r="43" spans="1:2" ht="12.75" customHeight="1" x14ac:dyDescent="0.2">
      <c r="A43" s="21" t="s">
        <v>56</v>
      </c>
      <c r="B43" s="25">
        <v>644056</v>
      </c>
    </row>
    <row r="44" spans="1:2" ht="12.75" customHeight="1" x14ac:dyDescent="0.2">
      <c r="A44" s="21" t="s">
        <v>57</v>
      </c>
      <c r="B44" s="25">
        <v>581254</v>
      </c>
    </row>
    <row r="45" spans="1:2" ht="12.75" customHeight="1" x14ac:dyDescent="0.2">
      <c r="A45" s="21" t="s">
        <v>58</v>
      </c>
      <c r="B45" s="25">
        <v>656898</v>
      </c>
    </row>
    <row r="46" spans="1:2" ht="12.75" customHeight="1" x14ac:dyDescent="0.2">
      <c r="A46" s="21" t="s">
        <v>59</v>
      </c>
      <c r="B46" s="25">
        <v>666852</v>
      </c>
    </row>
    <row r="47" spans="1:2" ht="12.75" customHeight="1" x14ac:dyDescent="0.2">
      <c r="A47" s="21" t="s">
        <v>60</v>
      </c>
      <c r="B47" s="25">
        <v>648395</v>
      </c>
    </row>
    <row r="48" spans="1:2" ht="12.75" customHeight="1" x14ac:dyDescent="0.2">
      <c r="A48" s="21" t="s">
        <v>61</v>
      </c>
      <c r="B48" s="25">
        <v>614895</v>
      </c>
    </row>
    <row r="49" spans="1:2" ht="12.75" customHeight="1" x14ac:dyDescent="0.2">
      <c r="A49" s="21" t="s">
        <v>62</v>
      </c>
      <c r="B49" s="25">
        <v>630504</v>
      </c>
    </row>
    <row r="50" spans="1:2" ht="12.75" customHeight="1" x14ac:dyDescent="0.2">
      <c r="A50" s="21" t="s">
        <v>63</v>
      </c>
      <c r="B50" s="25">
        <v>543301</v>
      </c>
    </row>
    <row r="51" spans="1:2" ht="12.75" customHeight="1" x14ac:dyDescent="0.2">
      <c r="A51" s="21" t="s">
        <v>64</v>
      </c>
      <c r="B51" s="25">
        <v>445736</v>
      </c>
    </row>
    <row r="52" spans="1:2" ht="12.75" customHeight="1" x14ac:dyDescent="0.2">
      <c r="A52" s="21" t="s">
        <v>65</v>
      </c>
      <c r="B52" s="25">
        <v>622328</v>
      </c>
    </row>
    <row r="53" spans="1:2" ht="12.75" customHeight="1" x14ac:dyDescent="0.2">
      <c r="A53" s="21" t="s">
        <v>66</v>
      </c>
      <c r="B53" s="25">
        <v>494352</v>
      </c>
    </row>
    <row r="54" spans="1:2" ht="12.75" customHeight="1" x14ac:dyDescent="0.2">
      <c r="A54" s="21" t="s">
        <v>21</v>
      </c>
      <c r="B54" s="25">
        <v>22879624</v>
      </c>
    </row>
    <row r="55" spans="1:2" ht="12.75" customHeight="1" x14ac:dyDescent="0.2"/>
    <row r="56" spans="1:2" ht="12.75" customHeight="1" x14ac:dyDescent="0.2"/>
    <row r="57" spans="1:2" ht="12.75" customHeight="1" x14ac:dyDescent="0.2"/>
    <row r="58" spans="1:2" ht="12.75" customHeight="1" x14ac:dyDescent="0.2"/>
    <row r="59" spans="1:2" ht="12.75" customHeight="1" x14ac:dyDescent="0.2"/>
    <row r="60" spans="1:2" ht="12.75" customHeight="1" x14ac:dyDescent="0.2"/>
    <row r="61" spans="1:2" ht="12.75" customHeight="1" x14ac:dyDescent="0.2"/>
    <row r="62" spans="1:2" ht="12.75" customHeight="1" x14ac:dyDescent="0.2"/>
    <row r="63" spans="1:2" ht="12.75" customHeight="1" x14ac:dyDescent="0.2"/>
    <row r="64" spans="1:2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1CE62-87D6-4C29-9490-F45E4DD16252}">
  <sheetPr>
    <tabColor theme="8" tint="0.79998168889431442"/>
  </sheetPr>
  <dimension ref="A1:H74"/>
  <sheetViews>
    <sheetView tabSelected="1" workbookViewId="0">
      <selection activeCell="J41" sqref="J41"/>
    </sheetView>
  </sheetViews>
  <sheetFormatPr defaultRowHeight="12.75" x14ac:dyDescent="0.2"/>
  <cols>
    <col min="1" max="1" width="20.140625" customWidth="1"/>
    <col min="2" max="2" width="12.28515625" customWidth="1"/>
    <col min="3" max="3" width="10.7109375" customWidth="1"/>
    <col min="4" max="4" width="31.7109375" customWidth="1"/>
    <col min="5" max="5" width="33.28515625" customWidth="1"/>
    <col min="7" max="7" width="13.5703125" customWidth="1"/>
    <col min="8" max="8" width="12.28515625" customWidth="1"/>
  </cols>
  <sheetData>
    <row r="1" spans="1:8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G1" t="s">
        <v>94</v>
      </c>
      <c r="H1" t="s">
        <v>95</v>
      </c>
    </row>
    <row r="2" spans="1:8" x14ac:dyDescent="0.2">
      <c r="A2" s="75">
        <v>44562</v>
      </c>
      <c r="B2" s="76">
        <v>56772</v>
      </c>
      <c r="G2" t="s">
        <v>96</v>
      </c>
      <c r="H2" s="78">
        <f>_xlfn.FORECAST.ETS.STAT($B$2:$B$46,$A$2:$A$46,1,12,1)</f>
        <v>0.251</v>
      </c>
    </row>
    <row r="3" spans="1:8" x14ac:dyDescent="0.2">
      <c r="A3" s="75">
        <v>44563</v>
      </c>
      <c r="B3" s="76">
        <v>400866</v>
      </c>
      <c r="G3" t="s">
        <v>97</v>
      </c>
      <c r="H3" s="78">
        <f>_xlfn.FORECAST.ETS.STAT($B$2:$B$46,$A$2:$A$46,2,12,1)</f>
        <v>1E-3</v>
      </c>
    </row>
    <row r="4" spans="1:8" x14ac:dyDescent="0.2">
      <c r="A4" s="75">
        <v>44564</v>
      </c>
      <c r="B4" s="76">
        <v>428814</v>
      </c>
      <c r="G4" t="s">
        <v>98</v>
      </c>
      <c r="H4" s="78">
        <f>_xlfn.FORECAST.ETS.STAT($B$2:$B$46,$A$2:$A$46,3,12,1)</f>
        <v>1E-3</v>
      </c>
    </row>
    <row r="5" spans="1:8" x14ac:dyDescent="0.2">
      <c r="A5" s="75">
        <v>44565</v>
      </c>
      <c r="B5" s="76">
        <v>357523</v>
      </c>
      <c r="G5" t="s">
        <v>99</v>
      </c>
      <c r="H5" s="78">
        <f>_xlfn.FORECAST.ETS.STAT($B$2:$B$46,$A$2:$A$46,4,12,1)</f>
        <v>1.1750762421787997</v>
      </c>
    </row>
    <row r="6" spans="1:8" x14ac:dyDescent="0.2">
      <c r="A6" s="75">
        <v>44566</v>
      </c>
      <c r="B6" s="76">
        <v>307215</v>
      </c>
      <c r="G6" t="s">
        <v>100</v>
      </c>
      <c r="H6" s="78">
        <f>_xlfn.FORECAST.ETS.STAT($B$2:$B$46,$A$2:$A$46,5,12,1)</f>
        <v>0.1308753109611038</v>
      </c>
    </row>
    <row r="7" spans="1:8" x14ac:dyDescent="0.2">
      <c r="A7" s="75">
        <v>44567</v>
      </c>
      <c r="B7" s="76">
        <v>259567</v>
      </c>
      <c r="G7" t="s">
        <v>101</v>
      </c>
      <c r="H7" s="78">
        <f>_xlfn.FORECAST.ETS.STAT($B$2:$B$46,$A$2:$A$46,6,12,1)</f>
        <v>81337.466821654074</v>
      </c>
    </row>
    <row r="8" spans="1:8" x14ac:dyDescent="0.2">
      <c r="A8" s="75">
        <v>44568</v>
      </c>
      <c r="B8" s="76">
        <v>396947</v>
      </c>
      <c r="G8" t="s">
        <v>102</v>
      </c>
      <c r="H8" s="78">
        <f>_xlfn.FORECAST.ETS.STAT($B$2:$B$46,$A$2:$A$46,7,12,1)</f>
        <v>103844.25965241743</v>
      </c>
    </row>
    <row r="9" spans="1:8" x14ac:dyDescent="0.2">
      <c r="A9" s="75">
        <v>44569</v>
      </c>
      <c r="B9" s="76">
        <v>456297</v>
      </c>
    </row>
    <row r="10" spans="1:8" x14ac:dyDescent="0.2">
      <c r="A10" s="75">
        <v>44570</v>
      </c>
      <c r="B10" s="76">
        <v>489137</v>
      </c>
    </row>
    <row r="11" spans="1:8" x14ac:dyDescent="0.2">
      <c r="A11" s="75">
        <v>44571</v>
      </c>
      <c r="B11" s="76">
        <v>423088</v>
      </c>
    </row>
    <row r="12" spans="1:8" x14ac:dyDescent="0.2">
      <c r="A12" s="75">
        <v>44572</v>
      </c>
      <c r="B12" s="76">
        <v>363202</v>
      </c>
    </row>
    <row r="13" spans="1:8" x14ac:dyDescent="0.2">
      <c r="A13" s="75">
        <v>44573</v>
      </c>
      <c r="B13" s="76">
        <v>365249</v>
      </c>
    </row>
    <row r="14" spans="1:8" x14ac:dyDescent="0.2">
      <c r="A14" s="75">
        <v>44574</v>
      </c>
      <c r="B14" s="76">
        <v>351396</v>
      </c>
    </row>
    <row r="15" spans="1:8" x14ac:dyDescent="0.2">
      <c r="A15" s="75">
        <v>44575</v>
      </c>
      <c r="B15" s="76">
        <v>538992</v>
      </c>
    </row>
    <row r="16" spans="1:8" x14ac:dyDescent="0.2">
      <c r="A16" s="75">
        <v>44576</v>
      </c>
      <c r="B16" s="76">
        <v>566491</v>
      </c>
    </row>
    <row r="17" spans="1:2" x14ac:dyDescent="0.2">
      <c r="A17" s="75">
        <v>44577</v>
      </c>
      <c r="B17" s="76">
        <v>572343</v>
      </c>
    </row>
    <row r="18" spans="1:2" x14ac:dyDescent="0.2">
      <c r="A18" s="75">
        <v>44578</v>
      </c>
      <c r="B18" s="76">
        <v>495683</v>
      </c>
    </row>
    <row r="19" spans="1:2" x14ac:dyDescent="0.2">
      <c r="A19" s="75">
        <v>44579</v>
      </c>
      <c r="B19" s="76">
        <v>535771</v>
      </c>
    </row>
    <row r="20" spans="1:2" x14ac:dyDescent="0.2">
      <c r="A20" s="75">
        <v>44580</v>
      </c>
      <c r="B20" s="76">
        <v>510001</v>
      </c>
    </row>
    <row r="21" spans="1:2" x14ac:dyDescent="0.2">
      <c r="A21" s="75">
        <v>44581</v>
      </c>
      <c r="B21" s="76">
        <v>551856</v>
      </c>
    </row>
    <row r="22" spans="1:2" x14ac:dyDescent="0.2">
      <c r="A22" s="75">
        <v>44582</v>
      </c>
      <c r="B22" s="76">
        <v>457396</v>
      </c>
    </row>
    <row r="23" spans="1:2" x14ac:dyDescent="0.2">
      <c r="A23" s="75">
        <v>44583</v>
      </c>
      <c r="B23" s="76">
        <v>453457</v>
      </c>
    </row>
    <row r="24" spans="1:2" x14ac:dyDescent="0.2">
      <c r="A24" s="75">
        <v>44584</v>
      </c>
      <c r="B24" s="76">
        <v>449197</v>
      </c>
    </row>
    <row r="25" spans="1:2" x14ac:dyDescent="0.2">
      <c r="A25" s="75">
        <v>44585</v>
      </c>
      <c r="B25" s="76">
        <v>487068</v>
      </c>
    </row>
    <row r="26" spans="1:2" x14ac:dyDescent="0.2">
      <c r="A26" s="75">
        <v>44586</v>
      </c>
      <c r="B26" s="76">
        <v>574768</v>
      </c>
    </row>
    <row r="27" spans="1:2" x14ac:dyDescent="0.2">
      <c r="A27" s="75">
        <v>44587</v>
      </c>
      <c r="B27" s="76">
        <v>397688</v>
      </c>
    </row>
    <row r="28" spans="1:2" x14ac:dyDescent="0.2">
      <c r="A28" s="75">
        <v>44588</v>
      </c>
      <c r="B28" s="76">
        <v>474055</v>
      </c>
    </row>
    <row r="29" spans="1:2" x14ac:dyDescent="0.2">
      <c r="A29" s="75">
        <v>44589</v>
      </c>
      <c r="B29" s="76">
        <v>626891</v>
      </c>
    </row>
    <row r="30" spans="1:2" x14ac:dyDescent="0.2">
      <c r="A30" s="75">
        <v>44590</v>
      </c>
      <c r="B30" s="76">
        <v>676554</v>
      </c>
    </row>
    <row r="31" spans="1:2" x14ac:dyDescent="0.2">
      <c r="A31" s="75">
        <v>44591</v>
      </c>
      <c r="B31" s="76">
        <v>659140</v>
      </c>
    </row>
    <row r="32" spans="1:2" x14ac:dyDescent="0.2">
      <c r="A32" s="75">
        <v>44592</v>
      </c>
      <c r="B32" s="76">
        <v>612632</v>
      </c>
    </row>
    <row r="33" spans="1:5" x14ac:dyDescent="0.2">
      <c r="A33" s="75">
        <v>44593</v>
      </c>
      <c r="B33" s="76">
        <v>589406</v>
      </c>
    </row>
    <row r="34" spans="1:5" x14ac:dyDescent="0.2">
      <c r="A34" s="75">
        <v>44594</v>
      </c>
      <c r="B34" s="76">
        <v>660556</v>
      </c>
    </row>
    <row r="35" spans="1:5" x14ac:dyDescent="0.2">
      <c r="A35" s="75">
        <v>44595</v>
      </c>
      <c r="B35" s="76">
        <v>785035</v>
      </c>
    </row>
    <row r="36" spans="1:5" x14ac:dyDescent="0.2">
      <c r="A36" s="75">
        <v>44596</v>
      </c>
      <c r="B36" s="76">
        <v>644056</v>
      </c>
    </row>
    <row r="37" spans="1:5" x14ac:dyDescent="0.2">
      <c r="A37" s="75">
        <v>44597</v>
      </c>
      <c r="B37" s="76">
        <v>581254</v>
      </c>
    </row>
    <row r="38" spans="1:5" x14ac:dyDescent="0.2">
      <c r="A38" s="75">
        <v>44598</v>
      </c>
      <c r="B38" s="76">
        <v>656898</v>
      </c>
    </row>
    <row r="39" spans="1:5" x14ac:dyDescent="0.2">
      <c r="A39" s="75">
        <v>44599</v>
      </c>
      <c r="B39" s="76">
        <v>666852</v>
      </c>
    </row>
    <row r="40" spans="1:5" x14ac:dyDescent="0.2">
      <c r="A40" s="75">
        <v>44600</v>
      </c>
      <c r="B40" s="76">
        <v>648395</v>
      </c>
    </row>
    <row r="41" spans="1:5" x14ac:dyDescent="0.2">
      <c r="A41" s="75">
        <v>44601</v>
      </c>
      <c r="B41" s="76">
        <v>614895</v>
      </c>
    </row>
    <row r="42" spans="1:5" x14ac:dyDescent="0.2">
      <c r="A42" s="75">
        <v>44602</v>
      </c>
      <c r="B42" s="76">
        <v>630504</v>
      </c>
    </row>
    <row r="43" spans="1:5" x14ac:dyDescent="0.2">
      <c r="A43" s="75">
        <v>44603</v>
      </c>
      <c r="B43" s="76">
        <v>543301</v>
      </c>
    </row>
    <row r="44" spans="1:5" x14ac:dyDescent="0.2">
      <c r="A44" s="75">
        <v>44604</v>
      </c>
      <c r="B44" s="76">
        <v>445736</v>
      </c>
    </row>
    <row r="45" spans="1:5" x14ac:dyDescent="0.2">
      <c r="A45" s="75">
        <v>44605</v>
      </c>
      <c r="B45" s="76">
        <v>622328</v>
      </c>
    </row>
    <row r="46" spans="1:5" x14ac:dyDescent="0.2">
      <c r="A46" s="75">
        <v>44606</v>
      </c>
      <c r="B46" s="76">
        <v>494352</v>
      </c>
      <c r="C46" s="76">
        <v>494352</v>
      </c>
      <c r="D46" s="77">
        <v>494352</v>
      </c>
      <c r="E46" s="77">
        <v>494352</v>
      </c>
    </row>
    <row r="47" spans="1:5" x14ac:dyDescent="0.2">
      <c r="A47" s="75">
        <v>44607</v>
      </c>
      <c r="C47" s="76">
        <f t="shared" ref="C47:C74" si="0">_xlfn.FORECAST.ETS(A47,$B$2:$B$46,$A$2:$A$46,12,1)</f>
        <v>550568.0890863114</v>
      </c>
      <c r="D47" s="77">
        <f t="shared" ref="D47:D74" si="1">C47-_xlfn.FORECAST.ETS.CONFINT(A47,$B$2:$B$46,$A$2:$A$46,0.95,12,1)</f>
        <v>351425.5883448564</v>
      </c>
      <c r="E47" s="77">
        <f t="shared" ref="E47:E74" si="2">C47+_xlfn.FORECAST.ETS.CONFINT(A47,$B$2:$B$46,$A$2:$A$46,0.95,12,1)</f>
        <v>749710.58982776641</v>
      </c>
    </row>
    <row r="48" spans="1:5" x14ac:dyDescent="0.2">
      <c r="A48" s="75">
        <v>44608</v>
      </c>
      <c r="C48" s="76">
        <f t="shared" si="0"/>
        <v>515624.16878443351</v>
      </c>
      <c r="D48" s="77">
        <f t="shared" si="1"/>
        <v>310255.81571317301</v>
      </c>
      <c r="E48" s="77">
        <f t="shared" si="2"/>
        <v>720992.52185569401</v>
      </c>
    </row>
    <row r="49" spans="1:5" x14ac:dyDescent="0.2">
      <c r="A49" s="75">
        <v>44609</v>
      </c>
      <c r="C49" s="76">
        <f t="shared" si="0"/>
        <v>534793.42249576666</v>
      </c>
      <c r="D49" s="77">
        <f t="shared" si="1"/>
        <v>323335.12296292221</v>
      </c>
      <c r="E49" s="77">
        <f t="shared" si="2"/>
        <v>746251.72202861111</v>
      </c>
    </row>
    <row r="50" spans="1:5" x14ac:dyDescent="0.2">
      <c r="A50" s="75">
        <v>44610</v>
      </c>
      <c r="C50" s="76">
        <f t="shared" si="0"/>
        <v>576383.78653494967</v>
      </c>
      <c r="D50" s="77">
        <f t="shared" si="1"/>
        <v>358959.84371495468</v>
      </c>
      <c r="E50" s="77">
        <f t="shared" si="2"/>
        <v>793807.72935494466</v>
      </c>
    </row>
    <row r="51" spans="1:5" x14ac:dyDescent="0.2">
      <c r="A51" s="75">
        <v>44611</v>
      </c>
      <c r="C51" s="76">
        <f t="shared" si="0"/>
        <v>585517.43654973572</v>
      </c>
      <c r="D51" s="77">
        <f t="shared" si="1"/>
        <v>362242.01208729309</v>
      </c>
      <c r="E51" s="77">
        <f t="shared" si="2"/>
        <v>808792.86101217836</v>
      </c>
    </row>
    <row r="52" spans="1:5" x14ac:dyDescent="0.2">
      <c r="A52" s="75">
        <v>44612</v>
      </c>
      <c r="C52" s="76">
        <f t="shared" si="0"/>
        <v>719985.47820306383</v>
      </c>
      <c r="D52" s="77">
        <f t="shared" si="1"/>
        <v>490963.80995032459</v>
      </c>
      <c r="E52" s="77">
        <f t="shared" si="2"/>
        <v>949007.14645580307</v>
      </c>
    </row>
    <row r="53" spans="1:5" x14ac:dyDescent="0.2">
      <c r="A53" s="75">
        <v>44613</v>
      </c>
      <c r="C53" s="76">
        <f t="shared" si="0"/>
        <v>718649.8081677024</v>
      </c>
      <c r="D53" s="77">
        <f t="shared" si="1"/>
        <v>483979.23415379832</v>
      </c>
      <c r="E53" s="77">
        <f t="shared" si="2"/>
        <v>953320.38218160649</v>
      </c>
    </row>
    <row r="54" spans="1:5" x14ac:dyDescent="0.2">
      <c r="A54" s="75">
        <v>44614</v>
      </c>
      <c r="C54" s="76">
        <f t="shared" si="0"/>
        <v>638355.36244314222</v>
      </c>
      <c r="D54" s="77">
        <f t="shared" si="1"/>
        <v>398126.18890129798</v>
      </c>
      <c r="E54" s="77">
        <f t="shared" si="2"/>
        <v>878584.53598498646</v>
      </c>
    </row>
    <row r="55" spans="1:5" x14ac:dyDescent="0.2">
      <c r="A55" s="75">
        <v>44615</v>
      </c>
      <c r="C55" s="76">
        <f t="shared" si="0"/>
        <v>601143.06177553989</v>
      </c>
      <c r="D55" s="77">
        <f t="shared" si="1"/>
        <v>355439.30441215367</v>
      </c>
      <c r="E55" s="77">
        <f t="shared" si="2"/>
        <v>846846.8191389261</v>
      </c>
    </row>
    <row r="56" spans="1:5" x14ac:dyDescent="0.2">
      <c r="A56" s="75">
        <v>44616</v>
      </c>
      <c r="C56" s="76">
        <f t="shared" si="0"/>
        <v>647314.28705662384</v>
      </c>
      <c r="D56" s="77">
        <f t="shared" si="1"/>
        <v>396214.30834465486</v>
      </c>
      <c r="E56" s="77">
        <f t="shared" si="2"/>
        <v>898414.26576859283</v>
      </c>
    </row>
    <row r="57" spans="1:5" x14ac:dyDescent="0.2">
      <c r="A57" s="75">
        <v>44617</v>
      </c>
      <c r="C57" s="76">
        <f t="shared" si="0"/>
        <v>703158.23654520651</v>
      </c>
      <c r="D57" s="77">
        <f t="shared" si="1"/>
        <v>446735.29701743112</v>
      </c>
      <c r="E57" s="77">
        <f t="shared" si="2"/>
        <v>959581.17607298191</v>
      </c>
    </row>
    <row r="58" spans="1:5" x14ac:dyDescent="0.2">
      <c r="A58" s="75">
        <v>44618</v>
      </c>
      <c r="C58" s="76">
        <f t="shared" si="0"/>
        <v>677478.26202009537</v>
      </c>
      <c r="D58" s="77">
        <f t="shared" si="1"/>
        <v>415800.99988465756</v>
      </c>
      <c r="E58" s="77">
        <f t="shared" si="2"/>
        <v>939155.52415553317</v>
      </c>
    </row>
    <row r="59" spans="1:5" x14ac:dyDescent="0.2">
      <c r="A59" s="75">
        <v>44619</v>
      </c>
      <c r="C59" s="76">
        <f t="shared" si="0"/>
        <v>644028.55725952354</v>
      </c>
      <c r="D59" s="77">
        <f t="shared" si="1"/>
        <v>377122.25336397107</v>
      </c>
      <c r="E59" s="77">
        <f t="shared" si="2"/>
        <v>910934.86115507595</v>
      </c>
    </row>
    <row r="60" spans="1:5" x14ac:dyDescent="0.2">
      <c r="A60" s="75">
        <v>44620</v>
      </c>
      <c r="C60" s="76">
        <f t="shared" si="0"/>
        <v>609084.63695764565</v>
      </c>
      <c r="D60" s="77">
        <f t="shared" si="1"/>
        <v>337049.78514694225</v>
      </c>
      <c r="E60" s="77">
        <f t="shared" si="2"/>
        <v>881119.48876834905</v>
      </c>
    </row>
    <row r="61" spans="1:5" x14ac:dyDescent="0.2">
      <c r="A61" s="75">
        <v>44621</v>
      </c>
      <c r="C61" s="76">
        <f t="shared" si="0"/>
        <v>628253.8906689788</v>
      </c>
      <c r="D61" s="77">
        <f t="shared" si="1"/>
        <v>351147.54811743967</v>
      </c>
      <c r="E61" s="77">
        <f t="shared" si="2"/>
        <v>905360.23322051787</v>
      </c>
    </row>
    <row r="62" spans="1:5" x14ac:dyDescent="0.2">
      <c r="A62" s="75">
        <v>44622</v>
      </c>
      <c r="C62" s="76">
        <f t="shared" si="0"/>
        <v>669844.25470816193</v>
      </c>
      <c r="D62" s="77">
        <f t="shared" si="1"/>
        <v>387720.26100589818</v>
      </c>
      <c r="E62" s="77">
        <f t="shared" si="2"/>
        <v>951968.24841042561</v>
      </c>
    </row>
    <row r="63" spans="1:5" x14ac:dyDescent="0.2">
      <c r="A63" s="75">
        <v>44623</v>
      </c>
      <c r="C63" s="76">
        <f t="shared" si="0"/>
        <v>678977.90472294798</v>
      </c>
      <c r="D63" s="77">
        <f t="shared" si="1"/>
        <v>391887.13835137931</v>
      </c>
      <c r="E63" s="77">
        <f t="shared" si="2"/>
        <v>966068.67109451664</v>
      </c>
    </row>
    <row r="64" spans="1:5" x14ac:dyDescent="0.2">
      <c r="A64" s="75">
        <v>44624</v>
      </c>
      <c r="C64" s="76">
        <f t="shared" si="0"/>
        <v>813445.9463762762</v>
      </c>
      <c r="D64" s="77">
        <f t="shared" si="1"/>
        <v>521436.55382586346</v>
      </c>
      <c r="E64" s="77">
        <f t="shared" si="2"/>
        <v>1105455.338926689</v>
      </c>
    </row>
    <row r="65" spans="1:5" x14ac:dyDescent="0.2">
      <c r="A65" s="75">
        <v>44625</v>
      </c>
      <c r="C65" s="76">
        <f t="shared" si="0"/>
        <v>812110.27634091466</v>
      </c>
      <c r="D65" s="77">
        <f t="shared" si="1"/>
        <v>515227.8774966491</v>
      </c>
      <c r="E65" s="77">
        <f t="shared" si="2"/>
        <v>1108992.6751851803</v>
      </c>
    </row>
    <row r="66" spans="1:5" x14ac:dyDescent="0.2">
      <c r="A66" s="75">
        <v>44626</v>
      </c>
      <c r="C66" s="76">
        <f t="shared" si="0"/>
        <v>731815.83061635436</v>
      </c>
      <c r="D66" s="77">
        <f t="shared" si="1"/>
        <v>430103.70346718037</v>
      </c>
      <c r="E66" s="77">
        <f t="shared" si="2"/>
        <v>1033527.9577655284</v>
      </c>
    </row>
    <row r="67" spans="1:5" x14ac:dyDescent="0.2">
      <c r="A67" s="75">
        <v>44627</v>
      </c>
      <c r="C67" s="76">
        <f t="shared" si="0"/>
        <v>694603.52994875202</v>
      </c>
      <c r="D67" s="77">
        <f t="shared" si="1"/>
        <v>388102.77721037203</v>
      </c>
      <c r="E67" s="77">
        <f t="shared" si="2"/>
        <v>1001104.282687132</v>
      </c>
    </row>
    <row r="68" spans="1:5" x14ac:dyDescent="0.2">
      <c r="A68" s="75">
        <v>44628</v>
      </c>
      <c r="C68" s="76">
        <f t="shared" si="0"/>
        <v>740774.75522983598</v>
      </c>
      <c r="D68" s="77">
        <f t="shared" si="1"/>
        <v>429524.45508549974</v>
      </c>
      <c r="E68" s="77">
        <f t="shared" si="2"/>
        <v>1052025.0553741723</v>
      </c>
    </row>
    <row r="69" spans="1:5" x14ac:dyDescent="0.2">
      <c r="A69" s="75">
        <v>44629</v>
      </c>
      <c r="C69" s="76">
        <f t="shared" si="0"/>
        <v>796618.70471841877</v>
      </c>
      <c r="D69" s="77">
        <f t="shared" si="1"/>
        <v>480656.04756319727</v>
      </c>
      <c r="E69" s="77">
        <f t="shared" si="2"/>
        <v>1112581.3618736402</v>
      </c>
    </row>
    <row r="70" spans="1:5" x14ac:dyDescent="0.2">
      <c r="A70" s="75">
        <v>44630</v>
      </c>
      <c r="C70" s="76">
        <f t="shared" si="0"/>
        <v>770938.73019330762</v>
      </c>
      <c r="D70" s="77">
        <f t="shared" si="1"/>
        <v>450299.14300137834</v>
      </c>
      <c r="E70" s="77">
        <f t="shared" si="2"/>
        <v>1091578.317385237</v>
      </c>
    </row>
    <row r="71" spans="1:5" x14ac:dyDescent="0.2">
      <c r="A71" s="75">
        <v>44631</v>
      </c>
      <c r="C71" s="76">
        <f t="shared" si="0"/>
        <v>737489.0254327358</v>
      </c>
      <c r="D71" s="77">
        <f t="shared" si="1"/>
        <v>412172.6985418229</v>
      </c>
      <c r="E71" s="77">
        <f t="shared" si="2"/>
        <v>1062805.3523236488</v>
      </c>
    </row>
    <row r="72" spans="1:5" x14ac:dyDescent="0.2">
      <c r="A72" s="75">
        <v>44632</v>
      </c>
      <c r="C72" s="76">
        <f t="shared" si="0"/>
        <v>702545.10513085779</v>
      </c>
      <c r="D72" s="77">
        <f t="shared" si="1"/>
        <v>372618.32505840022</v>
      </c>
      <c r="E72" s="77">
        <f t="shared" si="2"/>
        <v>1032471.8852033154</v>
      </c>
    </row>
    <row r="73" spans="1:5" x14ac:dyDescent="0.2">
      <c r="A73" s="75">
        <v>44633</v>
      </c>
      <c r="C73" s="76">
        <f t="shared" si="0"/>
        <v>721714.35884219094</v>
      </c>
      <c r="D73" s="77">
        <f t="shared" si="1"/>
        <v>387207.88864474936</v>
      </c>
      <c r="E73" s="77">
        <f t="shared" si="2"/>
        <v>1056220.8290396326</v>
      </c>
    </row>
    <row r="74" spans="1:5" x14ac:dyDescent="0.2">
      <c r="A74" s="75">
        <v>44634</v>
      </c>
      <c r="C74" s="76">
        <f t="shared" si="0"/>
        <v>763304.72288137407</v>
      </c>
      <c r="D74" s="77">
        <f t="shared" si="1"/>
        <v>424247.96208433161</v>
      </c>
      <c r="E74" s="77">
        <f t="shared" si="2"/>
        <v>1102361.4836784166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Data</vt:lpstr>
      <vt:lpstr>cat</vt:lpstr>
      <vt:lpstr>date_list</vt:lpstr>
      <vt:lpstr>Задание 1.1</vt:lpstr>
      <vt:lpstr>Задание 1.2</vt:lpstr>
      <vt:lpstr>Задание 1.3</vt:lpstr>
      <vt:lpstr>Задание 1.4</vt:lpstr>
      <vt:lpstr>Задание 1.5</vt:lpstr>
      <vt:lpstr>Задание 1.5 лист прогноза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Tochka2123</dc:creator>
  <cp:lastModifiedBy>Пользователь Windows</cp:lastModifiedBy>
  <dcterms:created xsi:type="dcterms:W3CDTF">2022-12-26T21:16:04Z</dcterms:created>
  <dcterms:modified xsi:type="dcterms:W3CDTF">2023-11-24T19:27:05Z</dcterms:modified>
</cp:coreProperties>
</file>