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esktop\Revature\Rev2024\Week1\"/>
    </mc:Choice>
  </mc:AlternateContent>
  <xr:revisionPtr revIDLastSave="0" documentId="13_ncr:1_{11E2C010-E191-4992-A549-4AAF2DFFC27A}" xr6:coauthVersionLast="47" xr6:coauthVersionMax="47" xr10:uidLastSave="{00000000-0000-0000-0000-000000000000}"/>
  <bookViews>
    <workbookView xWindow="28680" yWindow="-120" windowWidth="29040" windowHeight="17640" activeTab="4" xr2:uid="{00000000-000D-0000-FFFF-FFFF00000000}"/>
  </bookViews>
  <sheets>
    <sheet name="Notes" sheetId="8" r:id="rId1"/>
    <sheet name="Rough_Sales_Assignment" sheetId="2" r:id="rId2"/>
    <sheet name="Sales by Category" sheetId="4" state="hidden" r:id="rId3"/>
    <sheet name="Sales per Order" sheetId="6" r:id="rId4"/>
    <sheet name="Categories sold by Employees" sheetId="5" r:id="rId5"/>
    <sheet name="Raw Data" sheetId="1" state="hidden" r:id="rId6"/>
  </sheets>
  <definedNames>
    <definedName name="_xlnm._FilterDatabase" localSheetId="5" hidden="1">'Raw Data'!$A$2:$E$101</definedName>
  </definedNames>
  <calcPr calcId="191029"/>
  <pivotCaches>
    <pivotCache cacheId="7"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2" l="1"/>
  <c r="D21" i="2"/>
  <c r="E21" i="2"/>
  <c r="F21" i="2"/>
  <c r="B21" i="2"/>
  <c r="H13" i="2"/>
  <c r="I14" i="2" l="1"/>
  <c r="I15" i="2"/>
  <c r="I16" i="2"/>
  <c r="I17" i="2"/>
  <c r="I18" i="2"/>
  <c r="I19" i="2"/>
  <c r="I13" i="2"/>
  <c r="L40" i="6"/>
  <c r="L41" i="6"/>
  <c r="L46" i="6"/>
  <c r="L43" i="6"/>
  <c r="L45" i="6"/>
  <c r="L39" i="6"/>
  <c r="L44" i="6"/>
  <c r="L42" i="6"/>
  <c r="H19" i="2"/>
  <c r="H18" i="2"/>
  <c r="H17" i="2"/>
  <c r="H16" i="2"/>
  <c r="H15" i="2"/>
  <c r="H14" i="2"/>
</calcChain>
</file>

<file path=xl/sharedStrings.xml><?xml version="1.0" encoding="utf-8"?>
<sst xmlns="http://schemas.openxmlformats.org/spreadsheetml/2006/main" count="352" uniqueCount="44">
  <si>
    <t>HEAD</t>
  </si>
  <si>
    <t>Sales Rep</t>
  </si>
  <si>
    <t>Category</t>
  </si>
  <si>
    <t>Sales (in $)</t>
  </si>
  <si>
    <t>Date of Sale</t>
  </si>
  <si>
    <t>Quarter</t>
  </si>
  <si>
    <t>Tom</t>
  </si>
  <si>
    <t>Monitors</t>
  </si>
  <si>
    <t>Mark</t>
  </si>
  <si>
    <t>Accessories</t>
  </si>
  <si>
    <t>Hannah</t>
  </si>
  <si>
    <t>Graphics Cards</t>
  </si>
  <si>
    <t>Isaac</t>
  </si>
  <si>
    <t>Desks</t>
  </si>
  <si>
    <t>Shelly</t>
  </si>
  <si>
    <t>Routers</t>
  </si>
  <si>
    <t>Hard Drives</t>
  </si>
  <si>
    <t>Bob</t>
  </si>
  <si>
    <t>Ashley</t>
  </si>
  <si>
    <t>Computers</t>
  </si>
  <si>
    <t>Column Labels</t>
  </si>
  <si>
    <t>Grand Total</t>
  </si>
  <si>
    <t>Sum of Sales (in $)</t>
  </si>
  <si>
    <t>1st Quarter</t>
  </si>
  <si>
    <t>2nd Quarter</t>
  </si>
  <si>
    <t>3d Quarter</t>
  </si>
  <si>
    <t>4th Quarter</t>
  </si>
  <si>
    <t>Sales by Employee (in $)</t>
  </si>
  <si>
    <t xml:space="preserve">Total Sales </t>
  </si>
  <si>
    <t>Sales Representatives</t>
  </si>
  <si>
    <t>Quarters</t>
  </si>
  <si>
    <t>Avg. Sales per Quarter</t>
  </si>
  <si>
    <t>Sales by Category (in $)</t>
  </si>
  <si>
    <t>Quarter Total</t>
  </si>
  <si>
    <t>Number of Orders</t>
  </si>
  <si>
    <t>Total Sum of Sales (in $)</t>
  </si>
  <si>
    <t>Total Number of Orders</t>
  </si>
  <si>
    <t>Sales per Order</t>
  </si>
  <si>
    <t>Product Categories</t>
  </si>
  <si>
    <t>Employee Sales By Quarter</t>
  </si>
  <si>
    <t>Avg. Sales 
by Employee</t>
  </si>
  <si>
    <t>Relative Employee Sales
 to Total Sales</t>
  </si>
  <si>
    <t>Graphics
 Cards</t>
  </si>
  <si>
    <t>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</si>
</sst>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4"/>
      <color theme="1"/>
      <name val="Trebuchet MS"/>
      <family val="2"/>
    </font>
    <font>
      <sz val="36"/>
      <color theme="1"/>
      <name val="Trebuchet MS"/>
      <family val="2"/>
    </font>
    <font>
      <sz val="11"/>
      <color theme="1"/>
      <name val="Trebuchet MS"/>
      <family val="2"/>
    </font>
    <font>
      <sz val="14"/>
      <color theme="1" tint="0.249977111117893"/>
      <name val="Trebuchet MS"/>
      <family val="2"/>
    </font>
    <font>
      <i/>
      <sz val="14"/>
      <color theme="1" tint="0.249977111117893"/>
      <name val="Trebuchet MS"/>
      <family val="2"/>
    </font>
    <font>
      <u/>
      <sz val="36"/>
      <color theme="1"/>
      <name val="Trebuchet MS"/>
      <family val="2"/>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D2E6E8"/>
        <bgColor indexed="64"/>
      </patternFill>
    </fill>
    <fill>
      <patternFill patternType="solid">
        <fgColor theme="9" tint="0.59999389629810485"/>
        <bgColor indexed="64"/>
      </patternFill>
    </fill>
    <fill>
      <patternFill patternType="solid">
        <fgColor theme="9" tint="0.79998168889431442"/>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3" tint="0.39997558519241921"/>
      </left>
      <right/>
      <top style="medium">
        <color theme="3" tint="0.39997558519241921"/>
      </top>
      <bottom/>
      <diagonal/>
    </border>
    <border>
      <left/>
      <right/>
      <top style="medium">
        <color theme="3" tint="0.39997558519241921"/>
      </top>
      <bottom/>
      <diagonal/>
    </border>
    <border>
      <left/>
      <right style="medium">
        <color theme="3" tint="0.39997558519241921"/>
      </right>
      <top style="medium">
        <color theme="3" tint="0.39997558519241921"/>
      </top>
      <bottom/>
      <diagonal/>
    </border>
    <border>
      <left style="medium">
        <color theme="3" tint="0.39997558519241921"/>
      </left>
      <right/>
      <top/>
      <bottom/>
      <diagonal/>
    </border>
    <border>
      <left/>
      <right style="medium">
        <color theme="3" tint="0.39997558519241921"/>
      </right>
      <top/>
      <bottom/>
      <diagonal/>
    </border>
    <border>
      <left style="medium">
        <color theme="3" tint="0.39997558519241921"/>
      </left>
      <right/>
      <top/>
      <bottom style="medium">
        <color theme="3" tint="0.39997558519241921"/>
      </bottom>
      <diagonal/>
    </border>
    <border>
      <left/>
      <right/>
      <top/>
      <bottom style="medium">
        <color theme="3" tint="0.39997558519241921"/>
      </bottom>
      <diagonal/>
    </border>
    <border>
      <left/>
      <right style="medium">
        <color theme="3" tint="0.39997558519241921"/>
      </right>
      <top/>
      <bottom style="medium">
        <color theme="3" tint="0.39997558519241921"/>
      </bottom>
      <diagonal/>
    </border>
    <border>
      <left/>
      <right/>
      <top style="thick">
        <color theme="3" tint="0.39997558519241921"/>
      </top>
      <bottom/>
      <diagonal/>
    </border>
    <border>
      <left/>
      <right style="medium">
        <color theme="3" tint="0.39997558519241921"/>
      </right>
      <top/>
      <bottom style="thin">
        <color theme="4" tint="0.39997558519241921"/>
      </bottom>
      <diagonal/>
    </border>
    <border>
      <left style="medium">
        <color theme="3" tint="0.39997558519241921"/>
      </left>
      <right style="medium">
        <color theme="3" tint="0.39997558519241921"/>
      </right>
      <top style="medium">
        <color theme="3" tint="0.39997558519241921"/>
      </top>
      <bottom/>
      <diagonal/>
    </border>
    <border>
      <left style="medium">
        <color theme="3" tint="0.39997558519241921"/>
      </left>
      <right style="medium">
        <color theme="3" tint="0.39997558519241921"/>
      </right>
      <top/>
      <bottom/>
      <diagonal/>
    </border>
    <border>
      <left style="medium">
        <color theme="3" tint="0.39997558519241921"/>
      </left>
      <right style="medium">
        <color theme="3" tint="0.39997558519241921"/>
      </right>
      <top style="thin">
        <color theme="4" tint="0.39997558519241921"/>
      </top>
      <bottom style="medium">
        <color theme="3" tint="0.39997558519241921"/>
      </bottom>
      <diagonal/>
    </border>
    <border>
      <left style="thick">
        <color theme="3" tint="0.39997558519241921"/>
      </left>
      <right/>
      <top/>
      <bottom/>
      <diagonal/>
    </border>
    <border>
      <left style="thick">
        <color theme="3" tint="0.39997558519241921"/>
      </left>
      <right/>
      <top style="thick">
        <color theme="3" tint="0.39997558519241921"/>
      </top>
      <bottom/>
      <diagonal/>
    </border>
    <border>
      <left style="thick">
        <color theme="3" tint="0.39997558519241921"/>
      </left>
      <right/>
      <top/>
      <bottom style="thick">
        <color theme="3" tint="0.39997558519241921"/>
      </bottom>
      <diagonal/>
    </border>
    <border>
      <left/>
      <right/>
      <top/>
      <bottom style="thick">
        <color theme="3" tint="0.39997558519241921"/>
      </bottom>
      <diagonal/>
    </border>
    <border>
      <left style="medium">
        <color theme="3" tint="0.39997558519241921"/>
      </left>
      <right/>
      <top style="thin">
        <color theme="4"/>
      </top>
      <bottom style="double">
        <color theme="4"/>
      </bottom>
      <diagonal/>
    </border>
    <border>
      <left/>
      <right/>
      <top/>
      <bottom style="thin">
        <color theme="4"/>
      </bottom>
      <diagonal/>
    </border>
    <border>
      <left style="thick">
        <color theme="3" tint="0.39997558519241921"/>
      </left>
      <right/>
      <top/>
      <bottom style="medium">
        <color theme="3" tint="0.39997558519241921"/>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8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8" fillId="0" borderId="0" xfId="0" applyFont="1"/>
    <xf numFmtId="0" fontId="0" fillId="0" borderId="0" xfId="0" applyAlignment="1">
      <alignment horizontal="center" vertical="center"/>
    </xf>
    <xf numFmtId="44" fontId="0" fillId="0" borderId="0" xfId="0" applyNumberFormat="1"/>
    <xf numFmtId="1" fontId="0" fillId="0" borderId="0" xfId="0" applyNumberFormat="1"/>
    <xf numFmtId="0" fontId="19" fillId="0" borderId="0" xfId="0" applyFont="1"/>
    <xf numFmtId="0" fontId="20" fillId="34" borderId="0" xfId="0" applyFont="1" applyFill="1" applyBorder="1" applyAlignment="1">
      <alignment horizontal="left" vertical="center"/>
    </xf>
    <xf numFmtId="0" fontId="21" fillId="0" borderId="0" xfId="0" applyFont="1"/>
    <xf numFmtId="0" fontId="22" fillId="0" borderId="0" xfId="0" pivotButton="1" applyFont="1"/>
    <xf numFmtId="0" fontId="22" fillId="0" borderId="0" xfId="0" applyFont="1"/>
    <xf numFmtId="0" fontId="22" fillId="0" borderId="0" xfId="0" applyFont="1" applyAlignment="1">
      <alignment horizontal="center" vertical="center"/>
    </xf>
    <xf numFmtId="0" fontId="22" fillId="0" borderId="0" xfId="0" applyFont="1" applyAlignment="1">
      <alignment horizontal="left"/>
    </xf>
    <xf numFmtId="44" fontId="22" fillId="0" borderId="0" xfId="0" applyNumberFormat="1" applyFont="1"/>
    <xf numFmtId="44" fontId="23" fillId="0" borderId="0" xfId="0" applyNumberFormat="1" applyFont="1"/>
    <xf numFmtId="44" fontId="23" fillId="0" borderId="0" xfId="0" applyNumberFormat="1" applyFont="1" applyFill="1"/>
    <xf numFmtId="0" fontId="0" fillId="0" borderId="10" xfId="0" applyBorder="1"/>
    <xf numFmtId="0" fontId="0" fillId="0" borderId="11" xfId="0" pivotButton="1" applyBorder="1"/>
    <xf numFmtId="0" fontId="0" fillId="0" borderId="11" xfId="0" applyBorder="1"/>
    <xf numFmtId="0" fontId="0" fillId="0" borderId="12" xfId="0" applyBorder="1"/>
    <xf numFmtId="0" fontId="0" fillId="0" borderId="13" xfId="0" applyBorder="1"/>
    <xf numFmtId="0" fontId="0" fillId="0" borderId="0" xfId="0" applyBorder="1" applyAlignment="1">
      <alignment horizontal="center" vertical="center"/>
    </xf>
    <xf numFmtId="0" fontId="0" fillId="0" borderId="0" xfId="0" applyBorder="1"/>
    <xf numFmtId="0" fontId="0" fillId="0" borderId="14" xfId="0" applyBorder="1"/>
    <xf numFmtId="0" fontId="0" fillId="0" borderId="13" xfId="0" pivotButton="1" applyBorder="1"/>
    <xf numFmtId="0" fontId="0" fillId="0" borderId="13" xfId="0" applyBorder="1" applyAlignment="1">
      <alignment horizontal="left"/>
    </xf>
    <xf numFmtId="1" fontId="0" fillId="0" borderId="0" xfId="0" applyNumberFormat="1" applyBorder="1"/>
    <xf numFmtId="164" fontId="0" fillId="0" borderId="0" xfId="0" applyNumberFormat="1" applyBorder="1"/>
    <xf numFmtId="164" fontId="0" fillId="0" borderId="14" xfId="0" applyNumberFormat="1" applyBorder="1"/>
    <xf numFmtId="0" fontId="0" fillId="0" borderId="15" xfId="0" applyBorder="1" applyAlignment="1">
      <alignment horizontal="left"/>
    </xf>
    <xf numFmtId="1" fontId="0" fillId="0" borderId="16" xfId="0" applyNumberFormat="1" applyBorder="1"/>
    <xf numFmtId="164" fontId="0" fillId="0" borderId="16" xfId="0" applyNumberFormat="1" applyBorder="1"/>
    <xf numFmtId="164" fontId="0" fillId="0" borderId="17" xfId="0" applyNumberFormat="1" applyBorder="1"/>
    <xf numFmtId="0" fontId="16" fillId="33" borderId="20" xfId="0" applyFont="1" applyFill="1" applyBorder="1"/>
    <xf numFmtId="0" fontId="16" fillId="33" borderId="21" xfId="0" applyFont="1" applyFill="1" applyBorder="1" applyAlignment="1">
      <alignment horizontal="center" vertical="center"/>
    </xf>
    <xf numFmtId="0" fontId="16" fillId="33" borderId="21" xfId="0" applyFont="1" applyFill="1" applyBorder="1"/>
    <xf numFmtId="44" fontId="0" fillId="0" borderId="21" xfId="1" applyFont="1" applyBorder="1"/>
    <xf numFmtId="44" fontId="16" fillId="33" borderId="22" xfId="1" applyFont="1" applyFill="1" applyBorder="1"/>
    <xf numFmtId="0" fontId="0" fillId="0" borderId="23" xfId="0" applyBorder="1"/>
    <xf numFmtId="0" fontId="20" fillId="34" borderId="18" xfId="0" applyFont="1" applyFill="1" applyBorder="1" applyAlignment="1">
      <alignment horizontal="left" vertical="center"/>
    </xf>
    <xf numFmtId="0" fontId="20" fillId="34" borderId="23" xfId="0" applyFont="1" applyFill="1" applyBorder="1" applyAlignment="1">
      <alignment horizontal="left" vertical="center"/>
    </xf>
    <xf numFmtId="0" fontId="20" fillId="34" borderId="25" xfId="0" applyFont="1" applyFill="1" applyBorder="1" applyAlignment="1">
      <alignment horizontal="left" vertical="center"/>
    </xf>
    <xf numFmtId="0" fontId="20" fillId="34" borderId="26" xfId="0" applyFont="1" applyFill="1" applyBorder="1" applyAlignment="1">
      <alignment horizontal="left" vertical="center"/>
    </xf>
    <xf numFmtId="0" fontId="24" fillId="34" borderId="24" xfId="0" applyFont="1" applyFill="1" applyBorder="1" applyAlignment="1">
      <alignment horizontal="left" vertical="center"/>
    </xf>
    <xf numFmtId="0" fontId="24" fillId="34" borderId="0" xfId="0" applyFont="1" applyFill="1" applyBorder="1" applyAlignment="1">
      <alignment horizontal="left" vertical="center"/>
    </xf>
    <xf numFmtId="0" fontId="24" fillId="34" borderId="23" xfId="0" applyFont="1" applyFill="1" applyBorder="1" applyAlignment="1">
      <alignment horizontal="left" vertical="center"/>
    </xf>
    <xf numFmtId="0" fontId="0" fillId="0" borderId="10" xfId="0" pivotButton="1" applyBorder="1"/>
    <xf numFmtId="44" fontId="0" fillId="0" borderId="0" xfId="0" applyNumberFormat="1" applyBorder="1" applyAlignment="1">
      <alignment horizontal="center" vertical="center"/>
    </xf>
    <xf numFmtId="44" fontId="0" fillId="0" borderId="0" xfId="0" applyNumberFormat="1" applyBorder="1"/>
    <xf numFmtId="44" fontId="0" fillId="0" borderId="14" xfId="0" applyNumberFormat="1" applyBorder="1"/>
    <xf numFmtId="44" fontId="0" fillId="35" borderId="0" xfId="0" applyNumberFormat="1" applyFill="1" applyBorder="1"/>
    <xf numFmtId="44" fontId="0" fillId="35" borderId="0" xfId="0" applyNumberFormat="1" applyFill="1" applyBorder="1" applyAlignment="1">
      <alignment horizontal="center" vertical="center"/>
    </xf>
    <xf numFmtId="0" fontId="0" fillId="0" borderId="16" xfId="0" applyNumberFormat="1" applyBorder="1"/>
    <xf numFmtId="0" fontId="0" fillId="0" borderId="17" xfId="0" applyNumberFormat="1" applyBorder="1"/>
    <xf numFmtId="0" fontId="0" fillId="0" borderId="0" xfId="0" applyNumberFormat="1" applyBorder="1"/>
    <xf numFmtId="0" fontId="0" fillId="0" borderId="14" xfId="0" applyNumberFormat="1" applyBorder="1"/>
    <xf numFmtId="0" fontId="0" fillId="0" borderId="15" xfId="0" applyBorder="1"/>
    <xf numFmtId="0" fontId="0" fillId="0" borderId="16" xfId="0" applyBorder="1"/>
    <xf numFmtId="0" fontId="0" fillId="0" borderId="17" xfId="0" applyBorder="1"/>
    <xf numFmtId="0" fontId="22" fillId="33" borderId="0" xfId="0" applyFont="1" applyFill="1" applyBorder="1" applyAlignment="1">
      <alignment horizontal="center"/>
    </xf>
    <xf numFmtId="0" fontId="22" fillId="33" borderId="19" xfId="0" applyFont="1" applyFill="1" applyBorder="1" applyAlignment="1">
      <alignment horizontal="center" wrapText="1"/>
    </xf>
    <xf numFmtId="10" fontId="22" fillId="0" borderId="0" xfId="43" applyNumberFormat="1" applyFont="1" applyBorder="1"/>
    <xf numFmtId="44" fontId="22" fillId="0" borderId="14" xfId="0" applyNumberFormat="1" applyFont="1" applyBorder="1"/>
    <xf numFmtId="0" fontId="22" fillId="33" borderId="27" xfId="18" applyFont="1" applyFill="1" applyBorder="1" applyAlignment="1">
      <alignment horizontal="left"/>
    </xf>
    <xf numFmtId="9" fontId="22" fillId="0" borderId="9" xfId="18" applyNumberFormat="1" applyFont="1" applyBorder="1"/>
    <xf numFmtId="0" fontId="22" fillId="0" borderId="14" xfId="0" applyFont="1" applyBorder="1"/>
    <xf numFmtId="44" fontId="22" fillId="0" borderId="15" xfId="0" applyNumberFormat="1" applyFont="1" applyBorder="1"/>
    <xf numFmtId="44" fontId="22" fillId="0" borderId="16" xfId="0" applyNumberFormat="1" applyFont="1" applyBorder="1"/>
    <xf numFmtId="44" fontId="22" fillId="0" borderId="17" xfId="0" applyNumberFormat="1" applyFont="1" applyBorder="1"/>
    <xf numFmtId="0" fontId="22" fillId="0" borderId="0" xfId="0" applyFont="1" applyBorder="1" applyAlignment="1">
      <alignment horizontal="left"/>
    </xf>
    <xf numFmtId="0" fontId="22" fillId="0" borderId="28" xfId="0" applyFont="1" applyBorder="1" applyAlignment="1">
      <alignment horizontal="left"/>
    </xf>
    <xf numFmtId="0" fontId="22" fillId="33" borderId="23" xfId="0" applyFont="1" applyFill="1" applyBorder="1" applyAlignment="1">
      <alignment horizontal="center"/>
    </xf>
    <xf numFmtId="0" fontId="22" fillId="0" borderId="0" xfId="0" pivotButton="1" applyFont="1" applyBorder="1"/>
    <xf numFmtId="0" fontId="22" fillId="0" borderId="0" xfId="0" applyFont="1" applyBorder="1"/>
    <xf numFmtId="0" fontId="22" fillId="33" borderId="23" xfId="0" applyFont="1" applyFill="1" applyBorder="1" applyAlignment="1">
      <alignment horizontal="center" wrapText="1"/>
    </xf>
    <xf numFmtId="0" fontId="22" fillId="33" borderId="0" xfId="0" applyFont="1" applyFill="1" applyBorder="1" applyAlignment="1">
      <alignment horizontal="center" wrapText="1"/>
    </xf>
    <xf numFmtId="0" fontId="22" fillId="33" borderId="14" xfId="0" applyFont="1" applyFill="1" applyBorder="1" applyAlignment="1">
      <alignment horizontal="center" wrapText="1"/>
    </xf>
    <xf numFmtId="0" fontId="24" fillId="34" borderId="26" xfId="0" applyFont="1" applyFill="1" applyBorder="1" applyAlignment="1">
      <alignment horizontal="left" vertical="center"/>
    </xf>
    <xf numFmtId="0" fontId="19" fillId="0" borderId="18" xfId="0" applyFont="1" applyBorder="1"/>
    <xf numFmtId="44" fontId="22" fillId="0" borderId="26" xfId="0" applyNumberFormat="1" applyFont="1" applyBorder="1"/>
    <xf numFmtId="0" fontId="22" fillId="33" borderId="26" xfId="0" applyFont="1" applyFill="1" applyBorder="1"/>
    <xf numFmtId="0" fontId="24" fillId="34" borderId="29" xfId="0" applyFont="1" applyFill="1" applyBorder="1" applyAlignment="1">
      <alignment horizontal="left" vertical="center"/>
    </xf>
    <xf numFmtId="0" fontId="24" fillId="34" borderId="16" xfId="0" applyFont="1" applyFill="1" applyBorder="1" applyAlignment="1">
      <alignment horizontal="left" vertical="center"/>
    </xf>
    <xf numFmtId="0" fontId="0" fillId="36" borderId="0" xfId="0" applyFill="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88">
    <dxf>
      <border>
        <top style="thick">
          <color theme="3" tint="0.39997558519241921"/>
        </top>
      </border>
    </dxf>
    <dxf>
      <border>
        <top style="thick">
          <color theme="3" tint="0.39997558519241921"/>
        </top>
      </border>
    </dxf>
    <dxf>
      <border>
        <top style="thick">
          <color theme="3" tint="0.39997558519241921"/>
        </top>
      </border>
    </dxf>
    <dxf>
      <border>
        <left style="medium">
          <color theme="3" tint="0.39997558519241921"/>
        </left>
        <right style="medium">
          <color theme="3" tint="0.39997558519241921"/>
        </right>
        <top style="medium">
          <color theme="3" tint="0.39997558519241921"/>
        </top>
        <bottom style="medium">
          <color theme="3" tint="0.39997558519241921"/>
        </bottom>
      </border>
    </dxf>
    <dxf>
      <border>
        <left style="medium">
          <color theme="3" tint="0.39997558519241921"/>
        </left>
        <right style="medium">
          <color theme="3" tint="0.39997558519241921"/>
        </right>
        <top style="medium">
          <color theme="3" tint="0.39997558519241921"/>
        </top>
        <bottom style="medium">
          <color theme="3" tint="0.39997558519241921"/>
        </bottom>
      </border>
    </dxf>
    <dxf>
      <border>
        <left style="medium">
          <color theme="3" tint="0.39997558519241921"/>
        </left>
        <right style="medium">
          <color theme="3" tint="0.39997558519241921"/>
        </right>
        <top style="medium">
          <color theme="3" tint="0.39997558519241921"/>
        </top>
        <bottom style="medium">
          <color theme="3" tint="0.39997558519241921"/>
        </bottom>
      </border>
    </dxf>
    <dxf>
      <border>
        <left style="medium">
          <color theme="3" tint="0.39997558519241921"/>
        </left>
        <right style="medium">
          <color theme="3" tint="0.39997558519241921"/>
        </right>
        <top style="medium">
          <color theme="3" tint="0.39997558519241921"/>
        </top>
        <bottom style="medium">
          <color theme="3" tint="0.39997558519241921"/>
        </bottom>
      </border>
    </dxf>
    <dxf>
      <border>
        <left style="medium">
          <color theme="3" tint="0.39997558519241921"/>
        </left>
        <right style="medium">
          <color theme="3" tint="0.39997558519241921"/>
        </right>
        <top style="medium">
          <color theme="3" tint="0.39997558519241921"/>
        </top>
        <bottom style="medium">
          <color theme="3" tint="0.39997558519241921"/>
        </bottom>
      </border>
    </dxf>
    <dxf>
      <border>
        <left style="medium">
          <color theme="3" tint="0.39997558519241921"/>
        </left>
        <right style="medium">
          <color theme="3" tint="0.39997558519241921"/>
        </right>
        <top style="medium">
          <color theme="3" tint="0.39997558519241921"/>
        </top>
        <bottom style="medium">
          <color theme="3" tint="0.39997558519241921"/>
        </bottom>
      </border>
    </dxf>
    <dxf>
      <border>
        <left style="medium">
          <color theme="3" tint="0.39997558519241921"/>
        </left>
        <right style="medium">
          <color theme="3" tint="0.39997558519241921"/>
        </right>
        <top style="medium">
          <color theme="3" tint="0.39997558519241921"/>
        </top>
        <bottom style="medium">
          <color theme="3" tint="0.39997558519241921"/>
        </bottom>
      </border>
    </dxf>
    <dxf>
      <border>
        <left style="medium">
          <color theme="3" tint="0.39997558519241921"/>
        </left>
        <right style="medium">
          <color theme="3" tint="0.39997558519241921"/>
        </right>
        <top style="medium">
          <color theme="3" tint="0.39997558519241921"/>
        </top>
        <bottom style="medium">
          <color theme="3" tint="0.39997558519241921"/>
        </bottom>
      </border>
    </dxf>
    <dxf>
      <border>
        <left style="medium">
          <color theme="3" tint="0.39997558519241921"/>
        </left>
        <right style="medium">
          <color theme="3" tint="0.39997558519241921"/>
        </right>
        <top style="medium">
          <color theme="3" tint="0.39997558519241921"/>
        </top>
        <bottom style="medium">
          <color theme="3" tint="0.39997558519241921"/>
        </bottom>
      </border>
    </dxf>
    <dxf>
      <border>
        <left style="medium">
          <color theme="3" tint="0.39997558519241921"/>
        </left>
        <right style="medium">
          <color theme="3" tint="0.39997558519241921"/>
        </right>
        <top style="medium">
          <color theme="3" tint="0.39997558519241921"/>
        </top>
        <bottom style="medium">
          <color theme="3" tint="0.39997558519241921"/>
        </bottom>
      </border>
    </dxf>
    <dxf>
      <border>
        <left style="medium">
          <color theme="3" tint="0.39997558519241921"/>
        </left>
        <right style="medium">
          <color theme="3" tint="0.39997558519241921"/>
        </right>
        <top style="medium">
          <color theme="3" tint="0.39997558519241921"/>
        </top>
        <bottom style="medium">
          <color theme="3" tint="0.39997558519241921"/>
        </bottom>
      </border>
    </dxf>
    <dxf>
      <border>
        <left style="medium">
          <color theme="3" tint="0.39997558519241921"/>
        </left>
        <right style="medium">
          <color theme="3" tint="0.39997558519241921"/>
        </right>
        <top style="medium">
          <color theme="3" tint="0.39997558519241921"/>
        </top>
        <bottom style="medium">
          <color theme="3" tint="0.39997558519241921"/>
        </bottom>
      </border>
    </dxf>
    <dxf>
      <border>
        <left style="medium">
          <color theme="3" tint="0.39997558519241921"/>
        </left>
        <right style="medium">
          <color theme="3" tint="0.39997558519241921"/>
        </right>
        <top style="medium">
          <color theme="3" tint="0.39997558519241921"/>
        </top>
        <bottom style="medium">
          <color theme="3" tint="0.39997558519241921"/>
        </bottom>
      </border>
    </dxf>
    <dxf>
      <fill>
        <patternFill patternType="solid">
          <bgColor theme="9" tint="0.59999389629810485"/>
        </patternFill>
      </fill>
    </dxf>
    <dxf>
      <numFmt numFmtId="34" formatCode="_(&quot;$&quot;* #,##0.00_);_(&quot;$&quot;* \(#,##0.00\);_(&quot;$&quot;* &quot;-&quot;??_);_(@_)"/>
    </dxf>
    <dxf>
      <fill>
        <patternFill patternType="solid">
          <bgColor theme="9" tint="0.59999389629810485"/>
        </patternFill>
      </fill>
    </dxf>
    <dxf>
      <alignment vertical="center"/>
    </dxf>
    <dxf>
      <alignment horizontal="center"/>
    </dxf>
    <dxf>
      <numFmt numFmtId="34" formatCode="_(&quot;$&quot;* #,##0.00_);_(&quot;$&quot;* \(#,##0.00\);_(&quot;$&quot;* &quot;-&quot;??_);_(@_)"/>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b val="0"/>
        <i/>
        <color theme="5" tint="-0.24994659260841701"/>
      </font>
    </dxf>
    <dxf>
      <font>
        <b val="0"/>
        <i/>
        <color theme="9" tint="-0.24994659260841701"/>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border>
        <left style="medium">
          <color theme="3" tint="0.39997558519241921"/>
        </left>
        <right style="medium">
          <color theme="3" tint="0.39997558519241921"/>
        </right>
        <top style="medium">
          <color theme="3" tint="0.39997558519241921"/>
        </top>
        <bottom style="medium">
          <color theme="3" tint="0.39997558519241921"/>
        </bottom>
      </border>
    </dxf>
    <dxf>
      <numFmt numFmtId="164" formatCode="_([$$-409]* #,##0.00_);_([$$-409]* \(#,##0.00\);_([$$-409]* &quot;-&quot;??_);_(@_)"/>
    </dxf>
    <dxf>
      <numFmt numFmtId="2" formatCode="0.00"/>
    </dxf>
    <dxf>
      <alignment horizontal="center"/>
    </dxf>
    <dxf>
      <alignment vertical="center"/>
    </dxf>
    <dxf>
      <numFmt numFmtId="1" formatCode="0"/>
    </dxf>
    <dxf>
      <numFmt numFmtId="1" formatCode="0"/>
    </dxf>
    <dxf>
      <numFmt numFmtId="1" formatCode="0"/>
    </dxf>
    <dxf>
      <numFmt numFmtId="1" formatCode="0"/>
    </dxf>
    <dxf>
      <numFmt numFmtId="1" formatCode="0"/>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b val="0"/>
      </font>
    </dxf>
    <dxf>
      <font>
        <b val="0"/>
      </font>
    </dxf>
    <dxf>
      <font>
        <b val="0"/>
      </font>
    </dxf>
    <dxf>
      <font>
        <b val="0"/>
      </font>
    </dxf>
    <dxf>
      <font>
        <b val="0"/>
      </font>
    </dxf>
    <dxf>
      <font>
        <b val="0"/>
      </font>
    </dxf>
    <dxf>
      <font>
        <b val="0"/>
      </font>
    </dxf>
    <dxf>
      <font>
        <b val="0"/>
      </font>
    </dxf>
    <dxf>
      <font>
        <b val="0"/>
      </font>
    </dxf>
    <dxf>
      <font>
        <b val="0"/>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alignment vertical="center"/>
    </dxf>
    <dxf>
      <alignment horizontal="center"/>
    </dxf>
    <dxf>
      <numFmt numFmtId="34" formatCode="_(&quot;$&quot;* #,##0.00_);_(&quot;$&quot;* \(#,##0.00\);_(&quot;$&quot;* &quot;-&quot;??_);_(@_)"/>
    </dxf>
    <dxf>
      <font>
        <color rgb="FFFF0000"/>
      </font>
    </dxf>
    <dxf>
      <font>
        <color theme="9" tint="-0.249977111117893"/>
      </font>
    </dxf>
    <dxf>
      <font>
        <i/>
      </font>
    </dxf>
    <dxf>
      <font>
        <i/>
      </font>
    </dxf>
    <dxf>
      <fill>
        <patternFill>
          <bgColor auto="1"/>
        </patternFill>
      </fill>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D2E6E8"/>
      <color rgb="FF88A9D4"/>
      <color rgb="FFBBEAFD"/>
      <color rgb="FFA0E9FA"/>
      <color rgb="FF9BE5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chemeClr val="accent1">
                    <a:lumMod val="50000"/>
                  </a:schemeClr>
                </a:solidFill>
                <a:latin typeface="Trebuchet MS" panose="020B0603020202020204" pitchFamily="34" charset="0"/>
              </a:rPr>
              <a:t>Employee Sales relative</a:t>
            </a:r>
          </a:p>
          <a:p>
            <a:pPr>
              <a:defRPr/>
            </a:pPr>
            <a:r>
              <a:rPr lang="en-US" b="1">
                <a:solidFill>
                  <a:schemeClr val="accent1">
                    <a:lumMod val="50000"/>
                  </a:schemeClr>
                </a:solidFill>
                <a:latin typeface="Trebuchet MS" panose="020B0603020202020204" pitchFamily="34" charset="0"/>
              </a:rPr>
              <a:t> to Total Sales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15864500375488E-2"/>
          <c:y val="0.18364260810332389"/>
          <c:w val="0.70211937385610912"/>
          <c:h val="0.73252802014851459"/>
        </c:manualLayout>
      </c:layout>
      <c:pie3DChart>
        <c:varyColors val="1"/>
        <c:ser>
          <c:idx val="0"/>
          <c:order val="0"/>
          <c:tx>
            <c:strRef>
              <c:f>Rough_Sales_Assignment!$H$11</c:f>
              <c:strCache>
                <c:ptCount val="1"/>
                <c:pt idx="0">
                  <c:v>Relative Employee Sales
 to Total Sales</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dPt>
          <c:dPt>
            <c:idx val="1"/>
            <c:bubble3D val="0"/>
            <c:explosion val="2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a:noFill/>
              </a:ln>
              <a:effectLst/>
              <a:sp3d/>
            </c:spPr>
            <c:extLst>
              <c:ext xmlns:c16="http://schemas.microsoft.com/office/drawing/2014/chart" uri="{C3380CC4-5D6E-409C-BE32-E72D297353CC}">
                <c16:uniqueId val="{00000003-E1ED-4E4D-9996-512880C97E71}"/>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a:sp3d/>
            </c:spPr>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a:noFill/>
              </a:ln>
              <a:effectLst/>
              <a:sp3d/>
            </c:spPr>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a:noFill/>
              </a:ln>
              <a:effectLst/>
              <a:sp3d/>
            </c:spPr>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a:noFill/>
              </a:ln>
              <a:effectLst/>
              <a:sp3d/>
            </c:spPr>
          </c:dPt>
          <c:dPt>
            <c:idx val="7"/>
            <c:bubble3D val="0"/>
            <c:explosion val="21"/>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a:noFill/>
              </a:ln>
              <a:effectLst/>
              <a:sp3d/>
            </c:spPr>
            <c:extLst>
              <c:ext xmlns:c16="http://schemas.microsoft.com/office/drawing/2014/chart" uri="{C3380CC4-5D6E-409C-BE32-E72D297353CC}">
                <c16:uniqueId val="{00000004-E1ED-4E4D-9996-512880C97E71}"/>
              </c:ext>
            </c:extLst>
          </c:dPt>
          <c:dLbls>
            <c:dLbl>
              <c:idx val="7"/>
              <c:layout>
                <c:manualLayout>
                  <c:x val="5.4500510394510225E-2"/>
                  <c:y val="6.169530301196990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ED-4E4D-9996-512880C97E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Rough_Sales_Assignment!$G$12:$G$19</c:f>
              <c:strCache>
                <c:ptCount val="8"/>
                <c:pt idx="0">
                  <c:v>Sales Representatives</c:v>
                </c:pt>
                <c:pt idx="1">
                  <c:v>Tom</c:v>
                </c:pt>
                <c:pt idx="2">
                  <c:v>Ashley</c:v>
                </c:pt>
                <c:pt idx="3">
                  <c:v>Mark</c:v>
                </c:pt>
                <c:pt idx="4">
                  <c:v>Bob</c:v>
                </c:pt>
                <c:pt idx="5">
                  <c:v>Hannah</c:v>
                </c:pt>
                <c:pt idx="6">
                  <c:v>Shelly</c:v>
                </c:pt>
                <c:pt idx="7">
                  <c:v>Isaac</c:v>
                </c:pt>
              </c:strCache>
            </c:strRef>
          </c:cat>
          <c:val>
            <c:numRef>
              <c:f>Rough_Sales_Assignment!$H$12:$H$19</c:f>
              <c:numCache>
                <c:formatCode>0.00%</c:formatCode>
                <c:ptCount val="8"/>
                <c:pt idx="1">
                  <c:v>0.18423610983729846</c:v>
                </c:pt>
                <c:pt idx="2">
                  <c:v>0.15429865913384816</c:v>
                </c:pt>
                <c:pt idx="3">
                  <c:v>0.15132160610451786</c:v>
                </c:pt>
                <c:pt idx="4">
                  <c:v>0.14046627657427957</c:v>
                </c:pt>
                <c:pt idx="5">
                  <c:v>0.13740668048498633</c:v>
                </c:pt>
                <c:pt idx="6">
                  <c:v>0.13533209824458425</c:v>
                </c:pt>
                <c:pt idx="7">
                  <c:v>9.693856962048536E-2</c:v>
                </c:pt>
              </c:numCache>
            </c:numRef>
          </c:val>
          <c:extLst>
            <c:ext xmlns:c16="http://schemas.microsoft.com/office/drawing/2014/chart" uri="{C3380CC4-5D6E-409C-BE32-E72D297353CC}">
              <c16:uniqueId val="{00000000-E1ED-4E4D-9996-512880C97E71}"/>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8201939639084295"/>
          <c:y val="0.23822608270513185"/>
          <c:w val="0.20838827626255232"/>
          <c:h val="0.561111878339759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[Rough_Sales_Assignment.xlsx]Sales by Category!PivotTable2</c:name>
    <c:fmtId val="0"/>
  </c:pivotSource>
  <c:chart>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Category'!$B$3:$B$4</c:f>
              <c:strCache>
                <c:ptCount val="1"/>
                <c:pt idx="0">
                  <c:v>1st Quarter</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'Sales by Category'!$A$5:$A$12</c:f>
              <c:strCache>
                <c:ptCount val="7"/>
                <c:pt idx="0">
                  <c:v>Accessories</c:v>
                </c:pt>
                <c:pt idx="1">
                  <c:v>Computers</c:v>
                </c:pt>
                <c:pt idx="2">
                  <c:v>Desks</c:v>
                </c:pt>
                <c:pt idx="3">
                  <c:v>Graphics Cards</c:v>
                </c:pt>
                <c:pt idx="4">
                  <c:v>Hard Drives</c:v>
                </c:pt>
                <c:pt idx="5">
                  <c:v>Monitors</c:v>
                </c:pt>
                <c:pt idx="6">
                  <c:v>Routers</c:v>
                </c:pt>
              </c:strCache>
            </c:strRef>
          </c:cat>
          <c:val>
            <c:numRef>
              <c:f>'Sales by Category'!$B$5:$B$12</c:f>
              <c:numCache>
                <c:formatCode>_("$"* #,##0.00_);_("$"* \(#,##0.00\);_("$"* "-"??_);_(@_)</c:formatCode>
                <c:ptCount val="7"/>
                <c:pt idx="0">
                  <c:v>18880</c:v>
                </c:pt>
                <c:pt idx="1">
                  <c:v>0</c:v>
                </c:pt>
                <c:pt idx="2">
                  <c:v>25741</c:v>
                </c:pt>
                <c:pt idx="3">
                  <c:v>40174</c:v>
                </c:pt>
                <c:pt idx="4">
                  <c:v>14472</c:v>
                </c:pt>
                <c:pt idx="5">
                  <c:v>8659</c:v>
                </c:pt>
                <c:pt idx="6">
                  <c:v>33135</c:v>
                </c:pt>
              </c:numCache>
            </c:numRef>
          </c:val>
          <c:extLst>
            <c:ext xmlns:c16="http://schemas.microsoft.com/office/drawing/2014/chart" uri="{C3380CC4-5D6E-409C-BE32-E72D297353CC}">
              <c16:uniqueId val="{00000000-5B4A-47BB-AF77-3AB7B445532A}"/>
            </c:ext>
          </c:extLst>
        </c:ser>
        <c:ser>
          <c:idx val="1"/>
          <c:order val="1"/>
          <c:tx>
            <c:strRef>
              <c:f>'Sales by Category'!$C$3:$C$4</c:f>
              <c:strCache>
                <c:ptCount val="1"/>
                <c:pt idx="0">
                  <c:v>2nd Quarter</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'Sales by Category'!$A$5:$A$12</c:f>
              <c:strCache>
                <c:ptCount val="7"/>
                <c:pt idx="0">
                  <c:v>Accessories</c:v>
                </c:pt>
                <c:pt idx="1">
                  <c:v>Computers</c:v>
                </c:pt>
                <c:pt idx="2">
                  <c:v>Desks</c:v>
                </c:pt>
                <c:pt idx="3">
                  <c:v>Graphics Cards</c:v>
                </c:pt>
                <c:pt idx="4">
                  <c:v>Hard Drives</c:v>
                </c:pt>
                <c:pt idx="5">
                  <c:v>Monitors</c:v>
                </c:pt>
                <c:pt idx="6">
                  <c:v>Routers</c:v>
                </c:pt>
              </c:strCache>
            </c:strRef>
          </c:cat>
          <c:val>
            <c:numRef>
              <c:f>'Sales by Category'!$C$5:$C$12</c:f>
              <c:numCache>
                <c:formatCode>_("$"* #,##0.00_);_("$"* \(#,##0.00\);_("$"* "-"??_);_(@_)</c:formatCode>
                <c:ptCount val="7"/>
                <c:pt idx="0">
                  <c:v>26634</c:v>
                </c:pt>
                <c:pt idx="1">
                  <c:v>18475</c:v>
                </c:pt>
                <c:pt idx="2">
                  <c:v>17369</c:v>
                </c:pt>
                <c:pt idx="3">
                  <c:v>3723</c:v>
                </c:pt>
                <c:pt idx="4">
                  <c:v>23607</c:v>
                </c:pt>
                <c:pt idx="5">
                  <c:v>6561</c:v>
                </c:pt>
                <c:pt idx="6">
                  <c:v>13779</c:v>
                </c:pt>
              </c:numCache>
            </c:numRef>
          </c:val>
          <c:extLst>
            <c:ext xmlns:c16="http://schemas.microsoft.com/office/drawing/2014/chart" uri="{C3380CC4-5D6E-409C-BE32-E72D297353CC}">
              <c16:uniqueId val="{00000001-5B4A-47BB-AF77-3AB7B445532A}"/>
            </c:ext>
          </c:extLst>
        </c:ser>
        <c:ser>
          <c:idx val="2"/>
          <c:order val="2"/>
          <c:tx>
            <c:strRef>
              <c:f>'Sales by Category'!$D$3:$D$4</c:f>
              <c:strCache>
                <c:ptCount val="1"/>
                <c:pt idx="0">
                  <c:v>3d Quarter</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'Sales by Category'!$A$5:$A$12</c:f>
              <c:strCache>
                <c:ptCount val="7"/>
                <c:pt idx="0">
                  <c:v>Accessories</c:v>
                </c:pt>
                <c:pt idx="1">
                  <c:v>Computers</c:v>
                </c:pt>
                <c:pt idx="2">
                  <c:v>Desks</c:v>
                </c:pt>
                <c:pt idx="3">
                  <c:v>Graphics Cards</c:v>
                </c:pt>
                <c:pt idx="4">
                  <c:v>Hard Drives</c:v>
                </c:pt>
                <c:pt idx="5">
                  <c:v>Monitors</c:v>
                </c:pt>
                <c:pt idx="6">
                  <c:v>Routers</c:v>
                </c:pt>
              </c:strCache>
            </c:strRef>
          </c:cat>
          <c:val>
            <c:numRef>
              <c:f>'Sales by Category'!$D$5:$D$12</c:f>
              <c:numCache>
                <c:formatCode>_("$"* #,##0.00_);_("$"* \(#,##0.00\);_("$"* "-"??_);_(@_)</c:formatCode>
                <c:ptCount val="7"/>
                <c:pt idx="0">
                  <c:v>22988</c:v>
                </c:pt>
                <c:pt idx="1">
                  <c:v>20063</c:v>
                </c:pt>
                <c:pt idx="2">
                  <c:v>26694</c:v>
                </c:pt>
                <c:pt idx="3">
                  <c:v>9227</c:v>
                </c:pt>
                <c:pt idx="4">
                  <c:v>20677</c:v>
                </c:pt>
                <c:pt idx="5">
                  <c:v>3054</c:v>
                </c:pt>
                <c:pt idx="6">
                  <c:v>43467</c:v>
                </c:pt>
              </c:numCache>
            </c:numRef>
          </c:val>
          <c:extLst>
            <c:ext xmlns:c16="http://schemas.microsoft.com/office/drawing/2014/chart" uri="{C3380CC4-5D6E-409C-BE32-E72D297353CC}">
              <c16:uniqueId val="{00000002-5B4A-47BB-AF77-3AB7B445532A}"/>
            </c:ext>
          </c:extLst>
        </c:ser>
        <c:ser>
          <c:idx val="3"/>
          <c:order val="3"/>
          <c:tx>
            <c:strRef>
              <c:f>'Sales by Category'!$E$3:$E$4</c:f>
              <c:strCache>
                <c:ptCount val="1"/>
                <c:pt idx="0">
                  <c:v>4th Quarter</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'Sales by Category'!$A$5:$A$12</c:f>
              <c:strCache>
                <c:ptCount val="7"/>
                <c:pt idx="0">
                  <c:v>Accessories</c:v>
                </c:pt>
                <c:pt idx="1">
                  <c:v>Computers</c:v>
                </c:pt>
                <c:pt idx="2">
                  <c:v>Desks</c:v>
                </c:pt>
                <c:pt idx="3">
                  <c:v>Graphics Cards</c:v>
                </c:pt>
                <c:pt idx="4">
                  <c:v>Hard Drives</c:v>
                </c:pt>
                <c:pt idx="5">
                  <c:v>Monitors</c:v>
                </c:pt>
                <c:pt idx="6">
                  <c:v>Routers</c:v>
                </c:pt>
              </c:strCache>
            </c:strRef>
          </c:cat>
          <c:val>
            <c:numRef>
              <c:f>'Sales by Category'!$E$5:$E$12</c:f>
              <c:numCache>
                <c:formatCode>_("$"* #,##0.00_);_("$"* \(#,##0.00\);_("$"* "-"??_);_(@_)</c:formatCode>
                <c:ptCount val="7"/>
                <c:pt idx="0">
                  <c:v>31343</c:v>
                </c:pt>
                <c:pt idx="1">
                  <c:v>2543</c:v>
                </c:pt>
                <c:pt idx="2">
                  <c:v>25270</c:v>
                </c:pt>
                <c:pt idx="3">
                  <c:v>34620</c:v>
                </c:pt>
                <c:pt idx="4">
                  <c:v>33573</c:v>
                </c:pt>
                <c:pt idx="5">
                  <c:v>20442</c:v>
                </c:pt>
                <c:pt idx="6">
                  <c:v>0</c:v>
                </c:pt>
              </c:numCache>
            </c:numRef>
          </c:val>
          <c:extLst>
            <c:ext xmlns:c16="http://schemas.microsoft.com/office/drawing/2014/chart" uri="{C3380CC4-5D6E-409C-BE32-E72D297353CC}">
              <c16:uniqueId val="{00000003-5B4A-47BB-AF77-3AB7B445532A}"/>
            </c:ext>
          </c:extLst>
        </c:ser>
        <c:dLbls>
          <c:showLegendKey val="0"/>
          <c:showVal val="0"/>
          <c:showCatName val="0"/>
          <c:showSerName val="0"/>
          <c:showPercent val="0"/>
          <c:showBubbleSize val="0"/>
        </c:dLbls>
        <c:gapWidth val="160"/>
        <c:gapDepth val="0"/>
        <c:shape val="box"/>
        <c:axId val="1499295775"/>
        <c:axId val="1499296607"/>
        <c:axId val="0"/>
      </c:bar3DChart>
      <c:catAx>
        <c:axId val="1499295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296607"/>
        <c:crosses val="autoZero"/>
        <c:auto val="1"/>
        <c:lblAlgn val="ctr"/>
        <c:lblOffset val="100"/>
        <c:noMultiLvlLbl val="0"/>
      </c:catAx>
      <c:valAx>
        <c:axId val="1499296607"/>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29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Orders per Quarter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'Sales by Category'!$A$30</c:f>
              <c:strCache>
                <c:ptCount val="1"/>
                <c:pt idx="0">
                  <c:v>Accessories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'Sales by Category'!$B$28:$E$29</c15:sqref>
                  </c15:fullRef>
                  <c15:levelRef>
                    <c15:sqref>'Sales by Category'!$B$28:$E$28</c15:sqref>
                  </c15:levelRef>
                </c:ext>
              </c:extLst>
              <c:f>'Sales by Category'!$B$28:$E$28</c:f>
              <c:strCache>
                <c:ptCount val="4"/>
                <c:pt idx="0">
                  <c:v>1st Quarter</c:v>
                </c:pt>
                <c:pt idx="1">
                  <c:v>2nd Quarter</c:v>
                </c:pt>
                <c:pt idx="2">
                  <c:v>3d Quarter</c:v>
                </c:pt>
                <c:pt idx="3">
                  <c:v>4th Quarter</c:v>
                </c:pt>
              </c:strCache>
            </c:strRef>
          </c:cat>
          <c:val>
            <c:numRef>
              <c:f>'Sales by Category'!$B$30:$E$30</c:f>
              <c:numCache>
                <c:formatCode>General</c:formatCode>
                <c:ptCount val="4"/>
                <c:pt idx="0">
                  <c:v>3</c:v>
                </c:pt>
                <c:pt idx="1">
                  <c:v>5</c:v>
                </c:pt>
                <c:pt idx="2">
                  <c:v>6</c:v>
                </c:pt>
                <c:pt idx="3">
                  <c:v>6</c:v>
                </c:pt>
              </c:numCache>
            </c:numRef>
          </c:val>
          <c:smooth val="0"/>
          <c:extLst>
            <c:ext xmlns:c16="http://schemas.microsoft.com/office/drawing/2014/chart" uri="{C3380CC4-5D6E-409C-BE32-E72D297353CC}">
              <c16:uniqueId val="{00000000-B369-45ED-A2A6-525E0472F226}"/>
            </c:ext>
          </c:extLst>
        </c:ser>
        <c:ser>
          <c:idx val="1"/>
          <c:order val="1"/>
          <c:tx>
            <c:strRef>
              <c:f>'Sales by Category'!$A$31</c:f>
              <c:strCache>
                <c:ptCount val="1"/>
                <c:pt idx="0">
                  <c:v>Computers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'Sales by Category'!$B$28:$E$29</c15:sqref>
                  </c15:fullRef>
                  <c15:levelRef>
                    <c15:sqref>'Sales by Category'!$B$28:$E$28</c15:sqref>
                  </c15:levelRef>
                </c:ext>
              </c:extLst>
              <c:f>'Sales by Category'!$B$28:$E$28</c:f>
              <c:strCache>
                <c:ptCount val="4"/>
                <c:pt idx="0">
                  <c:v>1st Quarter</c:v>
                </c:pt>
                <c:pt idx="1">
                  <c:v>2nd Quarter</c:v>
                </c:pt>
                <c:pt idx="2">
                  <c:v>3d Quarter</c:v>
                </c:pt>
                <c:pt idx="3">
                  <c:v>4th Quarter</c:v>
                </c:pt>
              </c:strCache>
            </c:strRef>
          </c:cat>
          <c:val>
            <c:numRef>
              <c:f>'Sales by Category'!$B$31:$E$31</c:f>
              <c:numCache>
                <c:formatCode>General</c:formatCode>
                <c:ptCount val="4"/>
                <c:pt idx="0">
                  <c:v>0</c:v>
                </c:pt>
                <c:pt idx="1">
                  <c:v>3</c:v>
                </c:pt>
                <c:pt idx="2">
                  <c:v>5</c:v>
                </c:pt>
                <c:pt idx="3">
                  <c:v>1</c:v>
                </c:pt>
              </c:numCache>
            </c:numRef>
          </c:val>
          <c:smooth val="0"/>
          <c:extLst>
            <c:ext xmlns:c16="http://schemas.microsoft.com/office/drawing/2014/chart" uri="{C3380CC4-5D6E-409C-BE32-E72D297353CC}">
              <c16:uniqueId val="{00000001-B369-45ED-A2A6-525E0472F226}"/>
            </c:ext>
          </c:extLst>
        </c:ser>
        <c:ser>
          <c:idx val="2"/>
          <c:order val="2"/>
          <c:tx>
            <c:strRef>
              <c:f>'Sales by Category'!$A$32</c:f>
              <c:strCache>
                <c:ptCount val="1"/>
                <c:pt idx="0">
                  <c:v>Desks</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'Sales by Category'!$B$28:$E$29</c15:sqref>
                  </c15:fullRef>
                  <c15:levelRef>
                    <c15:sqref>'Sales by Category'!$B$28:$E$28</c15:sqref>
                  </c15:levelRef>
                </c:ext>
              </c:extLst>
              <c:f>'Sales by Category'!$B$28:$E$28</c:f>
              <c:strCache>
                <c:ptCount val="4"/>
                <c:pt idx="0">
                  <c:v>1st Quarter</c:v>
                </c:pt>
                <c:pt idx="1">
                  <c:v>2nd Quarter</c:v>
                </c:pt>
                <c:pt idx="2">
                  <c:v>3d Quarter</c:v>
                </c:pt>
                <c:pt idx="3">
                  <c:v>4th Quarter</c:v>
                </c:pt>
              </c:strCache>
            </c:strRef>
          </c:cat>
          <c:val>
            <c:numRef>
              <c:f>'Sales by Category'!$B$32:$E$32</c:f>
              <c:numCache>
                <c:formatCode>General</c:formatCode>
                <c:ptCount val="4"/>
                <c:pt idx="0">
                  <c:v>5</c:v>
                </c:pt>
                <c:pt idx="1">
                  <c:v>4</c:v>
                </c:pt>
                <c:pt idx="2">
                  <c:v>4</c:v>
                </c:pt>
                <c:pt idx="3">
                  <c:v>4</c:v>
                </c:pt>
              </c:numCache>
            </c:numRef>
          </c:val>
          <c:smooth val="0"/>
          <c:extLst>
            <c:ext xmlns:c16="http://schemas.microsoft.com/office/drawing/2014/chart" uri="{C3380CC4-5D6E-409C-BE32-E72D297353CC}">
              <c16:uniqueId val="{00000002-B369-45ED-A2A6-525E0472F226}"/>
            </c:ext>
          </c:extLst>
        </c:ser>
        <c:ser>
          <c:idx val="3"/>
          <c:order val="3"/>
          <c:tx>
            <c:strRef>
              <c:f>'Sales by Category'!$A$33</c:f>
              <c:strCache>
                <c:ptCount val="1"/>
                <c:pt idx="0">
                  <c:v>Graphics Cards</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'Sales by Category'!$B$28:$E$29</c15:sqref>
                  </c15:fullRef>
                  <c15:levelRef>
                    <c15:sqref>'Sales by Category'!$B$28:$E$28</c15:sqref>
                  </c15:levelRef>
                </c:ext>
              </c:extLst>
              <c:f>'Sales by Category'!$B$28:$E$28</c:f>
              <c:strCache>
                <c:ptCount val="4"/>
                <c:pt idx="0">
                  <c:v>1st Quarter</c:v>
                </c:pt>
                <c:pt idx="1">
                  <c:v>2nd Quarter</c:v>
                </c:pt>
                <c:pt idx="2">
                  <c:v>3d Quarter</c:v>
                </c:pt>
                <c:pt idx="3">
                  <c:v>4th Quarter</c:v>
                </c:pt>
              </c:strCache>
            </c:strRef>
          </c:cat>
          <c:val>
            <c:numRef>
              <c:f>'Sales by Category'!$B$33:$E$33</c:f>
              <c:numCache>
                <c:formatCode>General</c:formatCode>
                <c:ptCount val="4"/>
                <c:pt idx="0">
                  <c:v>5</c:v>
                </c:pt>
                <c:pt idx="1">
                  <c:v>2</c:v>
                </c:pt>
                <c:pt idx="2">
                  <c:v>3</c:v>
                </c:pt>
                <c:pt idx="3">
                  <c:v>5</c:v>
                </c:pt>
              </c:numCache>
            </c:numRef>
          </c:val>
          <c:smooth val="0"/>
          <c:extLst>
            <c:ext xmlns:c16="http://schemas.microsoft.com/office/drawing/2014/chart" uri="{C3380CC4-5D6E-409C-BE32-E72D297353CC}">
              <c16:uniqueId val="{00000003-B369-45ED-A2A6-525E0472F226}"/>
            </c:ext>
          </c:extLst>
        </c:ser>
        <c:ser>
          <c:idx val="4"/>
          <c:order val="4"/>
          <c:tx>
            <c:strRef>
              <c:f>'Sales by Category'!$A$34</c:f>
              <c:strCache>
                <c:ptCount val="1"/>
                <c:pt idx="0">
                  <c:v>Hard Drives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'Sales by Category'!$B$28:$E$29</c15:sqref>
                  </c15:fullRef>
                  <c15:levelRef>
                    <c15:sqref>'Sales by Category'!$B$28:$E$28</c15:sqref>
                  </c15:levelRef>
                </c:ext>
              </c:extLst>
              <c:f>'Sales by Category'!$B$28:$E$28</c:f>
              <c:strCache>
                <c:ptCount val="4"/>
                <c:pt idx="0">
                  <c:v>1st Quarter</c:v>
                </c:pt>
                <c:pt idx="1">
                  <c:v>2nd Quarter</c:v>
                </c:pt>
                <c:pt idx="2">
                  <c:v>3d Quarter</c:v>
                </c:pt>
                <c:pt idx="3">
                  <c:v>4th Quarter</c:v>
                </c:pt>
              </c:strCache>
            </c:strRef>
          </c:cat>
          <c:val>
            <c:numRef>
              <c:f>'Sales by Category'!$B$34:$E$34</c:f>
              <c:numCache>
                <c:formatCode>General</c:formatCode>
                <c:ptCount val="4"/>
                <c:pt idx="0">
                  <c:v>2</c:v>
                </c:pt>
                <c:pt idx="1">
                  <c:v>4</c:v>
                </c:pt>
                <c:pt idx="2">
                  <c:v>4</c:v>
                </c:pt>
                <c:pt idx="3">
                  <c:v>6</c:v>
                </c:pt>
              </c:numCache>
            </c:numRef>
          </c:val>
          <c:smooth val="0"/>
          <c:extLst>
            <c:ext xmlns:c16="http://schemas.microsoft.com/office/drawing/2014/chart" uri="{C3380CC4-5D6E-409C-BE32-E72D297353CC}">
              <c16:uniqueId val="{00000004-B369-45ED-A2A6-525E0472F226}"/>
            </c:ext>
          </c:extLst>
        </c:ser>
        <c:ser>
          <c:idx val="5"/>
          <c:order val="5"/>
          <c:tx>
            <c:strRef>
              <c:f>'Sales by Category'!$A$35</c:f>
              <c:strCache>
                <c:ptCount val="1"/>
                <c:pt idx="0">
                  <c:v>Monitors</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'Sales by Category'!$B$28:$E$29</c15:sqref>
                  </c15:fullRef>
                  <c15:levelRef>
                    <c15:sqref>'Sales by Category'!$B$28:$E$28</c15:sqref>
                  </c15:levelRef>
                </c:ext>
              </c:extLst>
              <c:f>'Sales by Category'!$B$28:$E$28</c:f>
              <c:strCache>
                <c:ptCount val="4"/>
                <c:pt idx="0">
                  <c:v>1st Quarter</c:v>
                </c:pt>
                <c:pt idx="1">
                  <c:v>2nd Quarter</c:v>
                </c:pt>
                <c:pt idx="2">
                  <c:v>3d Quarter</c:v>
                </c:pt>
                <c:pt idx="3">
                  <c:v>4th Quarter</c:v>
                </c:pt>
              </c:strCache>
            </c:strRef>
          </c:cat>
          <c:val>
            <c:numRef>
              <c:f>'Sales by Category'!$B$35:$E$35</c:f>
              <c:numCache>
                <c:formatCode>General</c:formatCode>
                <c:ptCount val="4"/>
                <c:pt idx="0">
                  <c:v>2</c:v>
                </c:pt>
                <c:pt idx="1">
                  <c:v>2</c:v>
                </c:pt>
                <c:pt idx="2">
                  <c:v>1</c:v>
                </c:pt>
                <c:pt idx="3">
                  <c:v>3</c:v>
                </c:pt>
              </c:numCache>
            </c:numRef>
          </c:val>
          <c:smooth val="0"/>
          <c:extLst>
            <c:ext xmlns:c16="http://schemas.microsoft.com/office/drawing/2014/chart" uri="{C3380CC4-5D6E-409C-BE32-E72D297353CC}">
              <c16:uniqueId val="{00000005-B369-45ED-A2A6-525E0472F226}"/>
            </c:ext>
          </c:extLst>
        </c:ser>
        <c:ser>
          <c:idx val="6"/>
          <c:order val="6"/>
          <c:tx>
            <c:strRef>
              <c:f>'Sales by Category'!$A$36</c:f>
              <c:strCache>
                <c:ptCount val="1"/>
                <c:pt idx="0">
                  <c:v>Routers</c:v>
                </c:pt>
              </c:strCache>
            </c:strRef>
          </c:tx>
          <c:spPr>
            <a:ln w="31750" cap="rnd">
              <a:solidFill>
                <a:schemeClr val="accent1">
                  <a:lumMod val="60000"/>
                </a:schemeClr>
              </a:solidFill>
              <a:round/>
            </a:ln>
            <a:effectLst/>
          </c:spPr>
          <c:marker>
            <c:symbol val="circle"/>
            <c:size val="17"/>
            <c:spPr>
              <a:solidFill>
                <a:schemeClr val="accent1">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'Sales by Category'!$B$28:$E$29</c15:sqref>
                  </c15:fullRef>
                  <c15:levelRef>
                    <c15:sqref>'Sales by Category'!$B$28:$E$28</c15:sqref>
                  </c15:levelRef>
                </c:ext>
              </c:extLst>
              <c:f>'Sales by Category'!$B$28:$E$28</c:f>
              <c:strCache>
                <c:ptCount val="4"/>
                <c:pt idx="0">
                  <c:v>1st Quarter</c:v>
                </c:pt>
                <c:pt idx="1">
                  <c:v>2nd Quarter</c:v>
                </c:pt>
                <c:pt idx="2">
                  <c:v>3d Quarter</c:v>
                </c:pt>
                <c:pt idx="3">
                  <c:v>4th Quarter</c:v>
                </c:pt>
              </c:strCache>
            </c:strRef>
          </c:cat>
          <c:val>
            <c:numRef>
              <c:f>'Sales by Category'!$B$36:$E$36</c:f>
              <c:numCache>
                <c:formatCode>General</c:formatCode>
                <c:ptCount val="4"/>
                <c:pt idx="0">
                  <c:v>5</c:v>
                </c:pt>
                <c:pt idx="1">
                  <c:v>3</c:v>
                </c:pt>
                <c:pt idx="2">
                  <c:v>6</c:v>
                </c:pt>
                <c:pt idx="3">
                  <c:v>0</c:v>
                </c:pt>
              </c:numCache>
            </c:numRef>
          </c:val>
          <c:smooth val="0"/>
          <c:extLst>
            <c:ext xmlns:c16="http://schemas.microsoft.com/office/drawing/2014/chart" uri="{C3380CC4-5D6E-409C-BE32-E72D297353CC}">
              <c16:uniqueId val="{00000006-B369-45ED-A2A6-525E0472F226}"/>
            </c:ext>
          </c:extLst>
        </c:ser>
        <c:dLbls>
          <c:dLblPos val="ctr"/>
          <c:showLegendKey val="0"/>
          <c:showVal val="1"/>
          <c:showCatName val="0"/>
          <c:showSerName val="0"/>
          <c:showPercent val="0"/>
          <c:showBubbleSize val="0"/>
        </c:dLbls>
        <c:marker val="1"/>
        <c:smooth val="0"/>
        <c:axId val="233263664"/>
        <c:axId val="233287376"/>
      </c:lineChart>
      <c:catAx>
        <c:axId val="233263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t>Quarter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3287376"/>
        <c:crosses val="autoZero"/>
        <c:auto val="1"/>
        <c:lblAlgn val="ctr"/>
        <c:lblOffset val="100"/>
        <c:noMultiLvlLbl val="0"/>
      </c:catAx>
      <c:valAx>
        <c:axId val="2332873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t>Number of Orders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3326366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[Rough_Sales_Assignment.xlsx]Sales by Category!PivotTable2</c:name>
    <c:fmtId val="2"/>
  </c:pivotSource>
  <c:chart>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Category'!$B$3:$B$4</c:f>
              <c:strCache>
                <c:ptCount val="1"/>
                <c:pt idx="0">
                  <c:v>1st Quarter</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'Sales by Category'!$A$5:$A$12</c:f>
              <c:strCache>
                <c:ptCount val="7"/>
                <c:pt idx="0">
                  <c:v>Accessories</c:v>
                </c:pt>
                <c:pt idx="1">
                  <c:v>Computers</c:v>
                </c:pt>
                <c:pt idx="2">
                  <c:v>Desks</c:v>
                </c:pt>
                <c:pt idx="3">
                  <c:v>Graphics Cards</c:v>
                </c:pt>
                <c:pt idx="4">
                  <c:v>Hard Drives</c:v>
                </c:pt>
                <c:pt idx="5">
                  <c:v>Monitors</c:v>
                </c:pt>
                <c:pt idx="6">
                  <c:v>Routers</c:v>
                </c:pt>
              </c:strCache>
            </c:strRef>
          </c:cat>
          <c:val>
            <c:numRef>
              <c:f>'Sales by Category'!$B$5:$B$12</c:f>
              <c:numCache>
                <c:formatCode>_("$"* #,##0.00_);_("$"* \(#,##0.00\);_("$"* "-"??_);_(@_)</c:formatCode>
                <c:ptCount val="7"/>
                <c:pt idx="0">
                  <c:v>18880</c:v>
                </c:pt>
                <c:pt idx="1">
                  <c:v>0</c:v>
                </c:pt>
                <c:pt idx="2">
                  <c:v>25741</c:v>
                </c:pt>
                <c:pt idx="3">
                  <c:v>40174</c:v>
                </c:pt>
                <c:pt idx="4">
                  <c:v>14472</c:v>
                </c:pt>
                <c:pt idx="5">
                  <c:v>8659</c:v>
                </c:pt>
                <c:pt idx="6">
                  <c:v>33135</c:v>
                </c:pt>
              </c:numCache>
            </c:numRef>
          </c:val>
          <c:extLst>
            <c:ext xmlns:c16="http://schemas.microsoft.com/office/drawing/2014/chart" uri="{C3380CC4-5D6E-409C-BE32-E72D297353CC}">
              <c16:uniqueId val="{00000000-3EA5-4253-9180-67644E69F8E1}"/>
            </c:ext>
          </c:extLst>
        </c:ser>
        <c:ser>
          <c:idx val="1"/>
          <c:order val="1"/>
          <c:tx>
            <c:strRef>
              <c:f>'Sales by Category'!$C$3:$C$4</c:f>
              <c:strCache>
                <c:ptCount val="1"/>
                <c:pt idx="0">
                  <c:v>2nd Quarter</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'Sales by Category'!$A$5:$A$12</c:f>
              <c:strCache>
                <c:ptCount val="7"/>
                <c:pt idx="0">
                  <c:v>Accessories</c:v>
                </c:pt>
                <c:pt idx="1">
                  <c:v>Computers</c:v>
                </c:pt>
                <c:pt idx="2">
                  <c:v>Desks</c:v>
                </c:pt>
                <c:pt idx="3">
                  <c:v>Graphics Cards</c:v>
                </c:pt>
                <c:pt idx="4">
                  <c:v>Hard Drives</c:v>
                </c:pt>
                <c:pt idx="5">
                  <c:v>Monitors</c:v>
                </c:pt>
                <c:pt idx="6">
                  <c:v>Routers</c:v>
                </c:pt>
              </c:strCache>
            </c:strRef>
          </c:cat>
          <c:val>
            <c:numRef>
              <c:f>'Sales by Category'!$C$5:$C$12</c:f>
              <c:numCache>
                <c:formatCode>_("$"* #,##0.00_);_("$"* \(#,##0.00\);_("$"* "-"??_);_(@_)</c:formatCode>
                <c:ptCount val="7"/>
                <c:pt idx="0">
                  <c:v>26634</c:v>
                </c:pt>
                <c:pt idx="1">
                  <c:v>18475</c:v>
                </c:pt>
                <c:pt idx="2">
                  <c:v>17369</c:v>
                </c:pt>
                <c:pt idx="3">
                  <c:v>3723</c:v>
                </c:pt>
                <c:pt idx="4">
                  <c:v>23607</c:v>
                </c:pt>
                <c:pt idx="5">
                  <c:v>6561</c:v>
                </c:pt>
                <c:pt idx="6">
                  <c:v>13779</c:v>
                </c:pt>
              </c:numCache>
            </c:numRef>
          </c:val>
          <c:extLst>
            <c:ext xmlns:c16="http://schemas.microsoft.com/office/drawing/2014/chart" uri="{C3380CC4-5D6E-409C-BE32-E72D297353CC}">
              <c16:uniqueId val="{00000001-3EA5-4253-9180-67644E69F8E1}"/>
            </c:ext>
          </c:extLst>
        </c:ser>
        <c:ser>
          <c:idx val="2"/>
          <c:order val="2"/>
          <c:tx>
            <c:strRef>
              <c:f>'Sales by Category'!$D$3:$D$4</c:f>
              <c:strCache>
                <c:ptCount val="1"/>
                <c:pt idx="0">
                  <c:v>3d Quarter</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'Sales by Category'!$A$5:$A$12</c:f>
              <c:strCache>
                <c:ptCount val="7"/>
                <c:pt idx="0">
                  <c:v>Accessories</c:v>
                </c:pt>
                <c:pt idx="1">
                  <c:v>Computers</c:v>
                </c:pt>
                <c:pt idx="2">
                  <c:v>Desks</c:v>
                </c:pt>
                <c:pt idx="3">
                  <c:v>Graphics Cards</c:v>
                </c:pt>
                <c:pt idx="4">
                  <c:v>Hard Drives</c:v>
                </c:pt>
                <c:pt idx="5">
                  <c:v>Monitors</c:v>
                </c:pt>
                <c:pt idx="6">
                  <c:v>Routers</c:v>
                </c:pt>
              </c:strCache>
            </c:strRef>
          </c:cat>
          <c:val>
            <c:numRef>
              <c:f>'Sales by Category'!$D$5:$D$12</c:f>
              <c:numCache>
                <c:formatCode>_("$"* #,##0.00_);_("$"* \(#,##0.00\);_("$"* "-"??_);_(@_)</c:formatCode>
                <c:ptCount val="7"/>
                <c:pt idx="0">
                  <c:v>22988</c:v>
                </c:pt>
                <c:pt idx="1">
                  <c:v>20063</c:v>
                </c:pt>
                <c:pt idx="2">
                  <c:v>26694</c:v>
                </c:pt>
                <c:pt idx="3">
                  <c:v>9227</c:v>
                </c:pt>
                <c:pt idx="4">
                  <c:v>20677</c:v>
                </c:pt>
                <c:pt idx="5">
                  <c:v>3054</c:v>
                </c:pt>
                <c:pt idx="6">
                  <c:v>43467</c:v>
                </c:pt>
              </c:numCache>
            </c:numRef>
          </c:val>
          <c:extLst>
            <c:ext xmlns:c16="http://schemas.microsoft.com/office/drawing/2014/chart" uri="{C3380CC4-5D6E-409C-BE32-E72D297353CC}">
              <c16:uniqueId val="{00000002-3EA5-4253-9180-67644E69F8E1}"/>
            </c:ext>
          </c:extLst>
        </c:ser>
        <c:ser>
          <c:idx val="3"/>
          <c:order val="3"/>
          <c:tx>
            <c:strRef>
              <c:f>'Sales by Category'!$E$3:$E$4</c:f>
              <c:strCache>
                <c:ptCount val="1"/>
                <c:pt idx="0">
                  <c:v>4th Quarter</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'Sales by Category'!$A$5:$A$12</c:f>
              <c:strCache>
                <c:ptCount val="7"/>
                <c:pt idx="0">
                  <c:v>Accessories</c:v>
                </c:pt>
                <c:pt idx="1">
                  <c:v>Computers</c:v>
                </c:pt>
                <c:pt idx="2">
                  <c:v>Desks</c:v>
                </c:pt>
                <c:pt idx="3">
                  <c:v>Graphics Cards</c:v>
                </c:pt>
                <c:pt idx="4">
                  <c:v>Hard Drives</c:v>
                </c:pt>
                <c:pt idx="5">
                  <c:v>Monitors</c:v>
                </c:pt>
                <c:pt idx="6">
                  <c:v>Routers</c:v>
                </c:pt>
              </c:strCache>
            </c:strRef>
          </c:cat>
          <c:val>
            <c:numRef>
              <c:f>'Sales by Category'!$E$5:$E$12</c:f>
              <c:numCache>
                <c:formatCode>_("$"* #,##0.00_);_("$"* \(#,##0.00\);_("$"* "-"??_);_(@_)</c:formatCode>
                <c:ptCount val="7"/>
                <c:pt idx="0">
                  <c:v>31343</c:v>
                </c:pt>
                <c:pt idx="1">
                  <c:v>2543</c:v>
                </c:pt>
                <c:pt idx="2">
                  <c:v>25270</c:v>
                </c:pt>
                <c:pt idx="3">
                  <c:v>34620</c:v>
                </c:pt>
                <c:pt idx="4">
                  <c:v>33573</c:v>
                </c:pt>
                <c:pt idx="5">
                  <c:v>20442</c:v>
                </c:pt>
                <c:pt idx="6">
                  <c:v>0</c:v>
                </c:pt>
              </c:numCache>
            </c:numRef>
          </c:val>
          <c:extLst>
            <c:ext xmlns:c16="http://schemas.microsoft.com/office/drawing/2014/chart" uri="{C3380CC4-5D6E-409C-BE32-E72D297353CC}">
              <c16:uniqueId val="{00000003-3EA5-4253-9180-67644E69F8E1}"/>
            </c:ext>
          </c:extLst>
        </c:ser>
        <c:dLbls>
          <c:showLegendKey val="0"/>
          <c:showVal val="0"/>
          <c:showCatName val="0"/>
          <c:showSerName val="0"/>
          <c:showPercent val="0"/>
          <c:showBubbleSize val="0"/>
        </c:dLbls>
        <c:gapWidth val="160"/>
        <c:gapDepth val="0"/>
        <c:shape val="box"/>
        <c:axId val="1499295775"/>
        <c:axId val="1499296607"/>
        <c:axId val="0"/>
      </c:bar3DChart>
      <c:catAx>
        <c:axId val="1499295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296607"/>
        <c:crosses val="autoZero"/>
        <c:auto val="1"/>
        <c:lblAlgn val="ctr"/>
        <c:lblOffset val="100"/>
        <c:noMultiLvlLbl val="0"/>
      </c:catAx>
      <c:valAx>
        <c:axId val="1499296607"/>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29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161925</xdr:colOff>
      <xdr:row>43</xdr:row>
      <xdr:rowOff>76199</xdr:rowOff>
    </xdr:to>
    <xdr:sp macro="" textlink="">
      <xdr:nvSpPr>
        <xdr:cNvPr id="2" name="TextBox 1">
          <a:extLst>
            <a:ext uri="{FF2B5EF4-FFF2-40B4-BE49-F238E27FC236}">
              <a16:creationId xmlns:a16="http://schemas.microsoft.com/office/drawing/2014/main" id="{F077CFA5-FFA0-41D7-9D5C-510862279A7A}"/>
            </a:ext>
          </a:extLst>
        </xdr:cNvPr>
        <xdr:cNvSpPr txBox="1"/>
      </xdr:nvSpPr>
      <xdr:spPr>
        <a:xfrm>
          <a:off x="0" y="0"/>
          <a:ext cx="12963525" cy="7858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b="1"/>
        </a:p>
        <a:p>
          <a:r>
            <a:rPr lang="en-US" sz="1400" b="1"/>
            <a:t>##########</a:t>
          </a:r>
        </a:p>
        <a:p>
          <a:r>
            <a:rPr lang="en-US" sz="1400" b="1"/>
            <a:t>Disclaimer:</a:t>
          </a:r>
          <a:r>
            <a:rPr lang="en-US" sz="1400" b="1" baseline="0"/>
            <a:t> The notes are incomplete and only include very tiny portion of the things I've done in this assignment. </a:t>
          </a:r>
        </a:p>
        <a:p>
          <a:r>
            <a:rPr lang="en-US" sz="1400" b="1" baseline="0"/>
            <a:t>##########</a:t>
          </a:r>
        </a:p>
        <a:p>
          <a:endParaRPr lang="en-US" sz="1400" b="1" baseline="0"/>
        </a:p>
        <a:p>
          <a:r>
            <a:rPr lang="en-US" sz="2000" b="1" baseline="0"/>
            <a:t>*</a:t>
          </a:r>
          <a:r>
            <a:rPr lang="en-US" sz="2000" b="0" baseline="0"/>
            <a:t>Thre are hidden worksheets here. </a:t>
          </a:r>
        </a:p>
        <a:p>
          <a:endParaRPr lang="en-US" sz="1400" b="1"/>
        </a:p>
        <a:p>
          <a:r>
            <a:rPr lang="en-US" sz="1400" b="1"/>
            <a:t>Pivot</a:t>
          </a:r>
          <a:r>
            <a:rPr lang="en-US" sz="1400" b="1" baseline="0"/>
            <a:t> Table 1</a:t>
          </a:r>
          <a:endParaRPr lang="en-US" sz="1400" b="1"/>
        </a:p>
        <a:p>
          <a:r>
            <a:rPr lang="en-US" sz="1400"/>
            <a:t>1. Created a</a:t>
          </a:r>
          <a:r>
            <a:rPr lang="en-US" sz="1400" baseline="0"/>
            <a:t> </a:t>
          </a:r>
          <a:r>
            <a:rPr lang="en-US" sz="1400"/>
            <a:t>Quarter column and used </a:t>
          </a:r>
          <a:r>
            <a:rPr lang="en-US" sz="1400" b="0" i="0">
              <a:solidFill>
                <a:schemeClr val="dk1"/>
              </a:solidFill>
              <a:effectLst/>
              <a:latin typeface="+mn-lt"/>
              <a:ea typeface="+mn-ea"/>
              <a:cs typeface="+mn-cs"/>
            </a:rPr>
            <a:t>=ROUNDUP(MONTH(D3)/3,0) formula to obtain Quarter values based</a:t>
          </a:r>
          <a:r>
            <a:rPr lang="en-US" sz="1400" b="0" i="0" baseline="0">
              <a:solidFill>
                <a:schemeClr val="dk1"/>
              </a:solidFill>
              <a:effectLst/>
              <a:latin typeface="+mn-lt"/>
              <a:ea typeface="+mn-ea"/>
              <a:cs typeface="+mn-cs"/>
            </a:rPr>
            <a:t> on the date. </a:t>
          </a:r>
        </a:p>
        <a:p>
          <a:r>
            <a:rPr lang="en-US" sz="1400" b="0" i="0" baseline="0">
              <a:solidFill>
                <a:schemeClr val="dk1"/>
              </a:solidFill>
              <a:effectLst/>
              <a:latin typeface="+mn-lt"/>
              <a:ea typeface="+mn-ea"/>
              <a:cs typeface="+mn-cs"/>
            </a:rPr>
            <a:t>(there is an alternative by creating quarters in the pivot table - </a:t>
          </a:r>
          <a:r>
            <a:rPr lang="en-US" sz="1400" b="1" i="0" baseline="0">
              <a:solidFill>
                <a:schemeClr val="dk1"/>
              </a:solidFill>
              <a:effectLst/>
              <a:latin typeface="+mn-lt"/>
              <a:ea typeface="+mn-ea"/>
              <a:cs typeface="+mn-cs"/>
            </a:rPr>
            <a:t>practice that one </a:t>
          </a:r>
          <a:r>
            <a:rPr lang="en-US" sz="1400" b="0" i="0" baseline="0">
              <a:solidFill>
                <a:schemeClr val="dk1"/>
              </a:solidFill>
              <a:effectLst/>
              <a:latin typeface="+mn-lt"/>
              <a:ea typeface="+mn-ea"/>
              <a:cs typeface="+mn-cs"/>
            </a:rPr>
            <a:t>https://blog.hubspot.com/sales/quarterly-sales-by-territory )</a:t>
          </a:r>
        </a:p>
        <a:p>
          <a:r>
            <a:rPr lang="en-US" sz="1400" b="0" i="0" baseline="0">
              <a:solidFill>
                <a:schemeClr val="dk1"/>
              </a:solidFill>
              <a:effectLst/>
              <a:latin typeface="+mn-lt"/>
              <a:ea typeface="+mn-ea"/>
              <a:cs typeface="+mn-cs"/>
            </a:rPr>
            <a:t>2. Create a Pivot table and used Quarters as columns, Sales Rep as rows, sales as values.</a:t>
          </a:r>
        </a:p>
        <a:p>
          <a:r>
            <a:rPr lang="en-US" sz="1400" b="0" i="0" baseline="0">
              <a:solidFill>
                <a:schemeClr val="dk1"/>
              </a:solidFill>
              <a:effectLst/>
              <a:latin typeface="+mn-lt"/>
              <a:ea typeface="+mn-ea"/>
              <a:cs typeface="+mn-cs"/>
            </a:rPr>
            <a:t>3. Format Pivot table: changed format of the numbers, renamed column headers, renamed worksheet titles,</a:t>
          </a:r>
        </a:p>
        <a:p>
          <a:r>
            <a:rPr lang="en-US" sz="1400" b="0" i="0" baseline="0">
              <a:solidFill>
                <a:schemeClr val="dk1"/>
              </a:solidFill>
              <a:effectLst/>
              <a:latin typeface="+mn-lt"/>
              <a:ea typeface="+mn-ea"/>
              <a:cs typeface="+mn-cs"/>
            </a:rPr>
            <a:t>4. Conditonal Formatting: formated top and bottom ranked 3 values by creating a new rule in conditonal formatting and changing the font colors.  </a:t>
          </a:r>
        </a:p>
        <a:p>
          <a:r>
            <a:rPr lang="en-US" sz="1400" b="0" i="0" baseline="0">
              <a:solidFill>
                <a:schemeClr val="dk1"/>
              </a:solidFill>
              <a:effectLst/>
              <a:latin typeface="+mn-lt"/>
              <a:ea typeface="+mn-ea"/>
              <a:cs typeface="+mn-cs"/>
            </a:rPr>
            <a:t>5. Created Avg. Sales column and used AVERAGE formula to get the means. Copied the values from the column to fields A13:F13 and transposed. </a:t>
          </a:r>
        </a:p>
        <a:p>
          <a:endParaRPr lang="en-US" sz="1400" b="0" i="0" baseline="0">
            <a:solidFill>
              <a:schemeClr val="dk1"/>
            </a:solidFill>
            <a:effectLst/>
            <a:latin typeface="+mn-lt"/>
            <a:ea typeface="+mn-ea"/>
            <a:cs typeface="+mn-cs"/>
          </a:endParaRPr>
        </a:p>
        <a:p>
          <a:r>
            <a:rPr lang="en-US" sz="1400" b="1" i="0" baseline="0">
              <a:solidFill>
                <a:schemeClr val="dk1"/>
              </a:solidFill>
              <a:effectLst/>
              <a:latin typeface="+mn-lt"/>
              <a:ea typeface="+mn-ea"/>
              <a:cs typeface="+mn-cs"/>
            </a:rPr>
            <a:t>Pivot Table 2:</a:t>
          </a:r>
        </a:p>
        <a:p>
          <a:r>
            <a:rPr lang="en-US" sz="1400" b="0" i="0" baseline="0">
              <a:solidFill>
                <a:schemeClr val="dk1"/>
              </a:solidFill>
              <a:effectLst/>
              <a:latin typeface="+mn-lt"/>
              <a:ea typeface="+mn-ea"/>
              <a:cs typeface="+mn-cs"/>
            </a:rPr>
            <a:t>1. Used pivottable options to fill blank values with zero. Used PivotTableAnalyze &gt; PivotTable &gt;Options&gt;For empty cells show 0</a:t>
          </a:r>
        </a:p>
        <a:p>
          <a:r>
            <a:rPr lang="en-US" sz="1400" b="0" i="0" baseline="0">
              <a:solidFill>
                <a:schemeClr val="dk1"/>
              </a:solidFill>
              <a:effectLst/>
              <a:latin typeface="+mn-lt"/>
              <a:ea typeface="+mn-ea"/>
              <a:cs typeface="+mn-cs"/>
            </a:rPr>
            <a:t> </a:t>
          </a:r>
        </a:p>
        <a:p>
          <a:endParaRPr lang="en-US" sz="1400" b="0" i="0" baseline="0">
            <a:solidFill>
              <a:schemeClr val="dk1"/>
            </a:solidFill>
            <a:effectLst/>
            <a:latin typeface="+mn-lt"/>
            <a:ea typeface="+mn-ea"/>
            <a:cs typeface="+mn-cs"/>
          </a:endParaRPr>
        </a:p>
        <a:p>
          <a:endParaRPr lang="en-US" sz="1400" b="0" i="0" baseline="0">
            <a:solidFill>
              <a:schemeClr val="dk1"/>
            </a:solidFill>
            <a:effectLst/>
            <a:latin typeface="+mn-lt"/>
            <a:ea typeface="+mn-ea"/>
            <a:cs typeface="+mn-cs"/>
          </a:endParaRPr>
        </a:p>
        <a:p>
          <a:r>
            <a:rPr lang="en-US" sz="1400" b="0" i="0" baseline="0">
              <a:solidFill>
                <a:schemeClr val="dk1"/>
              </a:solidFill>
              <a:effectLst/>
              <a:latin typeface="+mn-lt"/>
              <a:ea typeface="+mn-ea"/>
              <a:cs typeface="+mn-cs"/>
            </a:rPr>
            <a:t>Insights: </a:t>
          </a:r>
        </a:p>
        <a:p>
          <a:r>
            <a:rPr lang="en-US" sz="1400" b="0"/>
            <a:t>1. What stands</a:t>
          </a:r>
          <a:r>
            <a:rPr lang="en-US" sz="1400" b="0" baseline="0"/>
            <a:t> out? any outliers? what does it mean? </a:t>
          </a:r>
          <a:endParaRPr lang="en-US" sz="1400" b="0"/>
        </a:p>
        <a:p>
          <a:endParaRPr lang="en-US" sz="1400" b="0"/>
        </a:p>
        <a:p>
          <a:r>
            <a:rPr lang="en-US" sz="1400" b="0"/>
            <a:t>To do: </a:t>
          </a:r>
        </a:p>
        <a:p>
          <a:r>
            <a:rPr lang="en-US" sz="1400" b="0"/>
            <a:t>1. find % relative</a:t>
          </a:r>
          <a:r>
            <a:rPr lang="en-US" sz="1400" b="0" baseline="0"/>
            <a:t> to total sales </a:t>
          </a:r>
        </a:p>
        <a:p>
          <a:r>
            <a:rPr lang="en-US" sz="1400" b="0" baseline="0"/>
            <a:t>2</a:t>
          </a:r>
          <a:r>
            <a:rPr lang="en-US" sz="1400" b="0" strike="sngStrike" baseline="0"/>
            <a:t>. find average sales of each and average sales for eaach quarter</a:t>
          </a:r>
        </a:p>
        <a:p>
          <a:pPr lvl="0"/>
          <a:r>
            <a:rPr lang="en-US" sz="1400" b="0" strike="sngStrike" baseline="0"/>
            <a:t>3. </a:t>
          </a:r>
          <a:r>
            <a:rPr lang="en-US" sz="1400" strike="sngStrike">
              <a:solidFill>
                <a:schemeClr val="dk1"/>
              </a:solidFill>
              <a:effectLst/>
              <a:latin typeface="+mn-lt"/>
              <a:ea typeface="+mn-ea"/>
              <a:cs typeface="+mn-cs"/>
            </a:rPr>
            <a:t>Find the sales amount per order of </a:t>
          </a:r>
          <a:r>
            <a:rPr lang="en-US" sz="1400" b="0" strike="sngStrike" baseline="0">
              <a:solidFill>
                <a:schemeClr val="dk1"/>
              </a:solidFill>
              <a:latin typeface="+mn-lt"/>
              <a:ea typeface="+mn-ea"/>
              <a:cs typeface="+mn-cs"/>
            </a:rPr>
            <a:t>each</a:t>
          </a:r>
          <a:r>
            <a:rPr lang="en-US" sz="1400" strike="sngStrike">
              <a:solidFill>
                <a:schemeClr val="dk1"/>
              </a:solidFill>
              <a:effectLst/>
              <a:latin typeface="+mn-lt"/>
              <a:ea typeface="+mn-ea"/>
              <a:cs typeface="+mn-cs"/>
            </a:rPr>
            <a:t> category of product for each category.</a:t>
          </a:r>
        </a:p>
        <a:p>
          <a:pPr lvl="0"/>
          <a:r>
            <a:rPr lang="en-US" sz="1400" strike="sngStrike">
              <a:solidFill>
                <a:schemeClr val="dk1"/>
              </a:solidFill>
              <a:effectLst/>
              <a:latin typeface="+mn-lt"/>
              <a:ea typeface="+mn-ea"/>
              <a:cs typeface="+mn-cs"/>
            </a:rPr>
            <a:t>4. Which categories were most popular in each quarter? - find total number sold by each category; additonally can find which category</a:t>
          </a:r>
          <a:r>
            <a:rPr lang="en-US" sz="1400" strike="sngStrike" baseline="0">
              <a:solidFill>
                <a:schemeClr val="dk1"/>
              </a:solidFill>
              <a:effectLst/>
              <a:latin typeface="+mn-lt"/>
              <a:ea typeface="+mn-ea"/>
              <a:cs typeface="+mn-cs"/>
            </a:rPr>
            <a:t> is the most lucrative - total number sold relative to sale - in other words find profit margin of each item </a:t>
          </a:r>
          <a:endParaRPr lang="en-US" sz="1400" strike="sngStrike">
            <a:solidFill>
              <a:schemeClr val="dk1"/>
            </a:solidFill>
            <a:effectLst/>
            <a:latin typeface="+mn-lt"/>
            <a:ea typeface="+mn-ea"/>
            <a:cs typeface="+mn-cs"/>
          </a:endParaRPr>
        </a:p>
        <a:p>
          <a:pPr lvl="0"/>
          <a:r>
            <a:rPr lang="en-US" sz="1400" strike="sngStrike">
              <a:solidFill>
                <a:schemeClr val="dk1"/>
              </a:solidFill>
              <a:effectLst/>
              <a:latin typeface="+mn-lt"/>
              <a:ea typeface="+mn-ea"/>
              <a:cs typeface="+mn-cs"/>
            </a:rPr>
            <a:t>5. Charts</a:t>
          </a:r>
          <a:r>
            <a:rPr lang="en-US" sz="1400" strike="sngStrike" baseline="0">
              <a:solidFill>
                <a:schemeClr val="dk1"/>
              </a:solidFill>
              <a:effectLst/>
              <a:latin typeface="+mn-lt"/>
              <a:ea typeface="+mn-ea"/>
              <a:cs typeface="+mn-cs"/>
            </a:rPr>
            <a:t> and graphs </a:t>
          </a:r>
          <a:endParaRPr lang="en-US" sz="1400" strike="sngStrike">
            <a:solidFill>
              <a:schemeClr val="dk1"/>
            </a:solidFill>
            <a:effectLst/>
            <a:latin typeface="+mn-lt"/>
            <a:ea typeface="+mn-ea"/>
            <a:cs typeface="+mn-cs"/>
          </a:endParaRPr>
        </a:p>
        <a:p>
          <a:r>
            <a:rPr lang="en-US" sz="1400" b="0" baseline="0"/>
            <a:t>7. Maybe another table: sales by employee by category</a:t>
          </a:r>
        </a:p>
        <a:p>
          <a:r>
            <a:rPr lang="en-US" sz="1400" b="0" baseline="0"/>
            <a:t>8. Restore original duplicates and simply filter them out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1241424</xdr:colOff>
      <xdr:row>21</xdr:row>
      <xdr:rowOff>12699</xdr:rowOff>
    </xdr:from>
    <xdr:to>
      <xdr:col>9</xdr:col>
      <xdr:colOff>19049</xdr:colOff>
      <xdr:row>42</xdr:row>
      <xdr:rowOff>142873</xdr:rowOff>
    </xdr:to>
    <xdr:sp macro="" textlink="">
      <xdr:nvSpPr>
        <xdr:cNvPr id="3" name="TextBox 2">
          <a:extLst>
            <a:ext uri="{FF2B5EF4-FFF2-40B4-BE49-F238E27FC236}">
              <a16:creationId xmlns:a16="http://schemas.microsoft.com/office/drawing/2014/main" id="{2A02BD68-C9BC-4D21-A08B-600419F4B46B}"/>
            </a:ext>
          </a:extLst>
        </xdr:cNvPr>
        <xdr:cNvSpPr txBox="1"/>
      </xdr:nvSpPr>
      <xdr:spPr>
        <a:xfrm>
          <a:off x="8718549" y="4460874"/>
          <a:ext cx="3902075" cy="3930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600"/>
            <a:t>1. </a:t>
          </a:r>
          <a:r>
            <a:rPr lang="en-US" sz="1600">
              <a:solidFill>
                <a:schemeClr val="dk1"/>
              </a:solidFill>
              <a:effectLst/>
              <a:latin typeface="+mn-lt"/>
              <a:ea typeface="+mn-ea"/>
              <a:cs typeface="+mn-cs"/>
            </a:rPr>
            <a:t>Which sales rep has sold the most in terms of total sales in the year 2022?</a:t>
          </a:r>
        </a:p>
        <a:p>
          <a:pPr lvl="0"/>
          <a:r>
            <a:rPr lang="en-US" sz="1600">
              <a:solidFill>
                <a:schemeClr val="dk1"/>
              </a:solidFill>
              <a:effectLst/>
              <a:latin typeface="+mn-lt"/>
              <a:ea typeface="+mn-ea"/>
              <a:cs typeface="+mn-cs"/>
            </a:rPr>
            <a:t>- For</a:t>
          </a:r>
          <a:r>
            <a:rPr lang="en-US" sz="1600" baseline="0">
              <a:solidFill>
                <a:schemeClr val="dk1"/>
              </a:solidFill>
              <a:effectLst/>
              <a:latin typeface="+mn-lt"/>
              <a:ea typeface="+mn-ea"/>
              <a:cs typeface="+mn-cs"/>
            </a:rPr>
            <a:t> 2022, </a:t>
          </a:r>
          <a:r>
            <a:rPr lang="en-US" sz="1600">
              <a:solidFill>
                <a:schemeClr val="dk1"/>
              </a:solidFill>
              <a:effectLst/>
              <a:latin typeface="+mn-lt"/>
              <a:ea typeface="+mn-ea"/>
              <a:cs typeface="+mn-cs"/>
            </a:rPr>
            <a:t>Tom's</a:t>
          </a:r>
          <a:r>
            <a:rPr lang="en-US" sz="1600" baseline="0">
              <a:solidFill>
                <a:schemeClr val="dk1"/>
              </a:solidFill>
              <a:effectLst/>
              <a:latin typeface="+mn-lt"/>
              <a:ea typeface="+mn-ea"/>
              <a:cs typeface="+mn-cs"/>
            </a:rPr>
            <a:t> achieved the highest total sales ammounting to </a:t>
          </a:r>
          <a:r>
            <a:rPr lang="en-US" sz="1600" b="0" i="0" u="none" strike="noStrike">
              <a:solidFill>
                <a:schemeClr val="dk1"/>
              </a:solidFill>
              <a:effectLst/>
              <a:latin typeface="+mn-lt"/>
              <a:ea typeface="+mn-ea"/>
              <a:cs typeface="+mn-cs"/>
            </a:rPr>
            <a:t>$ 100,440.00. Isaac's</a:t>
          </a:r>
          <a:r>
            <a:rPr lang="en-US" sz="1600" b="0" i="0" u="none" strike="noStrike" baseline="0">
              <a:solidFill>
                <a:schemeClr val="dk1"/>
              </a:solidFill>
              <a:effectLst/>
              <a:latin typeface="+mn-lt"/>
              <a:ea typeface="+mn-ea"/>
              <a:cs typeface="+mn-cs"/>
            </a:rPr>
            <a:t> generated the lowest amount of sales standing at $52,848.00. Isaac's results were 47% below Tom's. </a:t>
          </a:r>
        </a:p>
        <a:p>
          <a:pPr lvl="0"/>
          <a:r>
            <a:rPr lang="en-US" sz="1600" b="0" i="0" u="none" strike="noStrike" baseline="0">
              <a:solidFill>
                <a:schemeClr val="dk1"/>
              </a:solidFill>
              <a:effectLst/>
              <a:latin typeface="+mn-lt"/>
              <a:ea typeface="+mn-ea"/>
              <a:cs typeface="+mn-cs"/>
            </a:rPr>
            <a:t>2. The average sales by employee constituted </a:t>
          </a:r>
          <a:r>
            <a:rPr lang="en-US" sz="1600" b="0" i="0" u="none" strike="noStrike">
              <a:solidFill>
                <a:schemeClr val="dk1"/>
              </a:solidFill>
              <a:effectLst/>
              <a:latin typeface="+mn-lt"/>
              <a:ea typeface="+mn-ea"/>
              <a:cs typeface="+mn-cs"/>
            </a:rPr>
            <a:t>  $77,881.43 .</a:t>
          </a:r>
          <a:r>
            <a:rPr lang="en-US" sz="1600" b="0" i="0" u="none" strike="noStrike" baseline="0">
              <a:solidFill>
                <a:schemeClr val="dk1"/>
              </a:solidFill>
              <a:effectLst/>
              <a:latin typeface="+mn-lt"/>
              <a:ea typeface="+mn-ea"/>
              <a:cs typeface="+mn-cs"/>
            </a:rPr>
            <a:t> There were 4 people who performed below average; however, Tom's sales were unnusually high and skew the total averages. </a:t>
          </a:r>
        </a:p>
        <a:p>
          <a:r>
            <a:rPr lang="en-US" sz="1600" b="0">
              <a:solidFill>
                <a:schemeClr val="dk1"/>
              </a:solidFill>
              <a:effectLst/>
              <a:latin typeface="+mn-lt"/>
              <a:ea typeface="+mn-ea"/>
              <a:cs typeface="+mn-cs"/>
            </a:rPr>
            <a:t>3.</a:t>
          </a:r>
          <a:r>
            <a:rPr lang="en-US" sz="1600" b="0" baseline="0">
              <a:solidFill>
                <a:schemeClr val="dk1"/>
              </a:solidFill>
              <a:effectLst/>
              <a:latin typeface="+mn-lt"/>
              <a:ea typeface="+mn-ea"/>
              <a:cs typeface="+mn-cs"/>
            </a:rPr>
            <a:t> </a:t>
          </a:r>
          <a:r>
            <a:rPr lang="en-US" sz="1600" b="0"/>
            <a:t>Calculated</a:t>
          </a:r>
          <a:r>
            <a:rPr lang="en-US" sz="1600" b="0" baseline="0"/>
            <a:t> Employee Sales relative to Total Sales and created a PieChart</a:t>
          </a:r>
        </a:p>
      </xdr:txBody>
    </xdr:sp>
    <xdr:clientData/>
  </xdr:twoCellAnchor>
  <xdr:twoCellAnchor>
    <xdr:from>
      <xdr:col>0</xdr:col>
      <xdr:colOff>0</xdr:colOff>
      <xdr:row>21</xdr:row>
      <xdr:rowOff>57150</xdr:rowOff>
    </xdr:from>
    <xdr:to>
      <xdr:col>5</xdr:col>
      <xdr:colOff>1238250</xdr:colOff>
      <xdr:row>42</xdr:row>
      <xdr:rowOff>142875</xdr:rowOff>
    </xdr:to>
    <xdr:graphicFrame macro="">
      <xdr:nvGraphicFramePr>
        <xdr:cNvPr id="8" name="Chart 7">
          <a:extLst>
            <a:ext uri="{FF2B5EF4-FFF2-40B4-BE49-F238E27FC236}">
              <a16:creationId xmlns:a16="http://schemas.microsoft.com/office/drawing/2014/main" id="{B1658B1A-D3E1-4419-A353-8E692C564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768350</xdr:colOff>
      <xdr:row>0</xdr:row>
      <xdr:rowOff>9525</xdr:rowOff>
    </xdr:from>
    <xdr:to>
      <xdr:col>7</xdr:col>
      <xdr:colOff>154412</xdr:colOff>
      <xdr:row>9</xdr:row>
      <xdr:rowOff>169954</xdr:rowOff>
    </xdr:to>
    <xdr:pic>
      <xdr:nvPicPr>
        <xdr:cNvPr id="12" name="Picture 11">
          <a:extLst>
            <a:ext uri="{FF2B5EF4-FFF2-40B4-BE49-F238E27FC236}">
              <a16:creationId xmlns:a16="http://schemas.microsoft.com/office/drawing/2014/main" id="{93F25B4E-12BA-4D8F-A740-14E507EBF5A0}"/>
            </a:ext>
          </a:extLst>
        </xdr:cNvPr>
        <xdr:cNvPicPr>
          <a:picLocks noChangeAspect="1"/>
        </xdr:cNvPicPr>
      </xdr:nvPicPr>
      <xdr:blipFill>
        <a:blip xmlns:r="http://schemas.openxmlformats.org/officeDocument/2006/relationships" r:embed="rId2"/>
        <a:stretch>
          <a:fillRect/>
        </a:stretch>
      </xdr:blipFill>
      <xdr:spPr>
        <a:xfrm>
          <a:off x="9731375" y="9525"/>
          <a:ext cx="2710287" cy="17892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438150</xdr:colOff>
      <xdr:row>1</xdr:row>
      <xdr:rowOff>28575</xdr:rowOff>
    </xdr:from>
    <xdr:to>
      <xdr:col>14</xdr:col>
      <xdr:colOff>304800</xdr:colOff>
      <xdr:row>18</xdr:row>
      <xdr:rowOff>28575</xdr:rowOff>
    </xdr:to>
    <xdr:sp macro="" textlink="">
      <xdr:nvSpPr>
        <xdr:cNvPr id="2" name="TextBox 1">
          <a:extLst>
            <a:ext uri="{FF2B5EF4-FFF2-40B4-BE49-F238E27FC236}">
              <a16:creationId xmlns:a16="http://schemas.microsoft.com/office/drawing/2014/main" id="{38FBB9FB-7EE2-4E6D-97E7-C748FA14FC81}"/>
            </a:ext>
          </a:extLst>
        </xdr:cNvPr>
        <xdr:cNvSpPr txBox="1"/>
      </xdr:nvSpPr>
      <xdr:spPr>
        <a:xfrm>
          <a:off x="6743700" y="209550"/>
          <a:ext cx="4133850" cy="3076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Simply by looking at this bar chart we can makes</a:t>
          </a:r>
          <a:r>
            <a:rPr lang="en-US" sz="1100" baseline="0"/>
            <a:t> some interesting inferences:</a:t>
          </a:r>
        </a:p>
        <a:p>
          <a:r>
            <a:rPr lang="en-US" sz="1100" baseline="0"/>
            <a:t>1. Drastic difference between Graphic cards sales for Q1&amp;Q4 and Q2-Q3. We must look at marketing activities and see if we were doing anything special during that time. Can it be attributed to Holiday season demand? what did we do in those quarters?</a:t>
          </a:r>
        </a:p>
        <a:p>
          <a:r>
            <a:rPr lang="en-US" sz="1100" baseline="0"/>
            <a:t>2. The sales of monitors for 4th Q were considerably higher then for other quarters as well. </a:t>
          </a:r>
        </a:p>
        <a:p>
          <a:endParaRPr lang="en-US" sz="1100" baseline="0"/>
        </a:p>
        <a:p>
          <a:endParaRPr lang="en-US" sz="1100"/>
        </a:p>
      </xdr:txBody>
    </xdr:sp>
    <xdr:clientData/>
  </xdr:twoCellAnchor>
  <xdr:twoCellAnchor>
    <xdr:from>
      <xdr:col>6</xdr:col>
      <xdr:colOff>549275</xdr:colOff>
      <xdr:row>18</xdr:row>
      <xdr:rowOff>66674</xdr:rowOff>
    </xdr:from>
    <xdr:to>
      <xdr:col>15</xdr:col>
      <xdr:colOff>206375</xdr:colOff>
      <xdr:row>34</xdr:row>
      <xdr:rowOff>41274</xdr:rowOff>
    </xdr:to>
    <xdr:graphicFrame macro="">
      <xdr:nvGraphicFramePr>
        <xdr:cNvPr id="3" name="Chart 2">
          <a:extLst>
            <a:ext uri="{FF2B5EF4-FFF2-40B4-BE49-F238E27FC236}">
              <a16:creationId xmlns:a16="http://schemas.microsoft.com/office/drawing/2014/main" id="{96ED29CA-8546-4D2E-9337-FE13328CD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273051</xdr:colOff>
      <xdr:row>10</xdr:row>
      <xdr:rowOff>28575</xdr:rowOff>
    </xdr:from>
    <xdr:to>
      <xdr:col>7</xdr:col>
      <xdr:colOff>866776</xdr:colOff>
      <xdr:row>34</xdr:row>
      <xdr:rowOff>152400</xdr:rowOff>
    </xdr:to>
    <xdr:sp macro="" textlink="">
      <xdr:nvSpPr>
        <xdr:cNvPr id="5" name="TextBox 4">
          <a:extLst>
            <a:ext uri="{FF2B5EF4-FFF2-40B4-BE49-F238E27FC236}">
              <a16:creationId xmlns:a16="http://schemas.microsoft.com/office/drawing/2014/main" id="{7D7B15EA-31F5-499C-B67A-1049B31210D1}"/>
            </a:ext>
          </a:extLst>
        </xdr:cNvPr>
        <xdr:cNvSpPr txBox="1"/>
      </xdr:nvSpPr>
      <xdr:spPr>
        <a:xfrm>
          <a:off x="5102226" y="1857375"/>
          <a:ext cx="4070350" cy="446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t>1. Find the sales amount per order of each category of product for each category.</a:t>
          </a:r>
          <a:endParaRPr lang="en-US" sz="1050" b="1"/>
        </a:p>
        <a:p>
          <a:pPr lvl="1"/>
          <a:r>
            <a:rPr lang="en-US" sz="1050"/>
            <a:t>- </a:t>
          </a:r>
          <a:r>
            <a:rPr lang="en-US" sz="1050" baseline="0"/>
            <a:t>Accessories is </a:t>
          </a:r>
          <a:r>
            <a:rPr lang="en-US" sz="1050" b="0" i="0" u="none" strike="noStrike">
              <a:solidFill>
                <a:schemeClr val="dk1"/>
              </a:solidFill>
              <a:effectLst/>
              <a:latin typeface="+mn-lt"/>
              <a:ea typeface="+mn-ea"/>
              <a:cs typeface="+mn-cs"/>
            </a:rPr>
            <a:t> $</a:t>
          </a:r>
          <a:r>
            <a:rPr lang="en-US" sz="1050" b="0" i="0" u="none" strike="noStrike" baseline="0">
              <a:solidFill>
                <a:schemeClr val="dk1"/>
              </a:solidFill>
              <a:effectLst/>
              <a:latin typeface="+mn-lt"/>
              <a:ea typeface="+mn-ea"/>
              <a:cs typeface="+mn-cs"/>
            </a:rPr>
            <a:t> </a:t>
          </a:r>
          <a:r>
            <a:rPr lang="en-US" sz="1050" b="0" i="0" u="none" strike="noStrike">
              <a:solidFill>
                <a:schemeClr val="dk1"/>
              </a:solidFill>
              <a:effectLst/>
              <a:latin typeface="+mn-lt"/>
              <a:ea typeface="+mn-ea"/>
              <a:cs typeface="+mn-cs"/>
            </a:rPr>
            <a:t>4,992.25.</a:t>
          </a:r>
        </a:p>
        <a:p>
          <a:pPr lvl="1"/>
          <a:r>
            <a:rPr lang="en-US" sz="1050" b="0" i="0" u="none" strike="noStrike">
              <a:solidFill>
                <a:schemeClr val="dk1"/>
              </a:solidFill>
              <a:effectLst/>
              <a:latin typeface="+mn-lt"/>
              <a:ea typeface="+mn-ea"/>
              <a:cs typeface="+mn-cs"/>
            </a:rPr>
            <a:t>- </a:t>
          </a:r>
          <a:r>
            <a:rPr lang="en-US" sz="1050" b="0" i="0" u="none" strike="noStrike" baseline="0">
              <a:solidFill>
                <a:schemeClr val="dk1"/>
              </a:solidFill>
              <a:effectLst/>
              <a:latin typeface="+mn-lt"/>
              <a:ea typeface="+mn-ea"/>
              <a:cs typeface="+mn-cs"/>
            </a:rPr>
            <a:t>Computers is </a:t>
          </a:r>
          <a:r>
            <a:rPr lang="en-US" sz="1050" b="0" i="0" u="none" strike="noStrike">
              <a:solidFill>
                <a:schemeClr val="dk1"/>
              </a:solidFill>
              <a:effectLst/>
              <a:latin typeface="+mn-lt"/>
              <a:ea typeface="+mn-ea"/>
              <a:cs typeface="+mn-cs"/>
            </a:rPr>
            <a:t> $</a:t>
          </a:r>
          <a:r>
            <a:rPr lang="en-US" sz="1050" b="0" i="0" u="none" strike="noStrike" baseline="0">
              <a:solidFill>
                <a:schemeClr val="dk1"/>
              </a:solidFill>
              <a:effectLst/>
              <a:latin typeface="+mn-lt"/>
              <a:ea typeface="+mn-ea"/>
              <a:cs typeface="+mn-cs"/>
            </a:rPr>
            <a:t> </a:t>
          </a:r>
          <a:r>
            <a:rPr lang="en-US" sz="1050" b="0" i="0" u="none" strike="noStrike">
              <a:solidFill>
                <a:schemeClr val="dk1"/>
              </a:solidFill>
              <a:effectLst/>
              <a:latin typeface="+mn-lt"/>
              <a:ea typeface="+mn-ea"/>
              <a:cs typeface="+mn-cs"/>
            </a:rPr>
            <a:t>4,564.56 </a:t>
          </a:r>
          <a:endParaRPr lang="en-US" sz="1050" b="0" i="0" u="none" strike="noStrike" baseline="0">
            <a:solidFill>
              <a:schemeClr val="dk1"/>
            </a:solidFill>
            <a:effectLst/>
            <a:latin typeface="+mn-lt"/>
            <a:ea typeface="+mn-ea"/>
            <a:cs typeface="+mn-cs"/>
          </a:endParaRPr>
        </a:p>
        <a:p>
          <a:pPr lvl="1"/>
          <a:r>
            <a:rPr lang="en-US" sz="1050" b="0" i="0" u="none" strike="noStrike" baseline="0">
              <a:solidFill>
                <a:schemeClr val="dk1"/>
              </a:solidFill>
              <a:effectLst/>
              <a:latin typeface="+mn-lt"/>
              <a:ea typeface="+mn-ea"/>
              <a:cs typeface="+mn-cs"/>
            </a:rPr>
            <a:t>- Desks is </a:t>
          </a:r>
          <a:r>
            <a:rPr lang="en-US" sz="1050" b="0" i="0" u="none" strike="noStrike">
              <a:solidFill>
                <a:schemeClr val="dk1"/>
              </a:solidFill>
              <a:effectLst/>
              <a:latin typeface="+mn-lt"/>
              <a:ea typeface="+mn-ea"/>
              <a:cs typeface="+mn-cs"/>
            </a:rPr>
            <a:t> $ 5,592.59 </a:t>
          </a:r>
          <a:endParaRPr lang="en-US" sz="1050" b="0" i="0" u="none" strike="noStrike" baseline="0">
            <a:solidFill>
              <a:schemeClr val="dk1"/>
            </a:solidFill>
            <a:effectLst/>
            <a:latin typeface="+mn-lt"/>
            <a:ea typeface="+mn-ea"/>
            <a:cs typeface="+mn-cs"/>
          </a:endParaRPr>
        </a:p>
        <a:p>
          <a:pPr lvl="1"/>
          <a:r>
            <a:rPr lang="en-US" sz="1050" b="0" i="0" u="none" strike="noStrike" baseline="0">
              <a:solidFill>
                <a:schemeClr val="dk1"/>
              </a:solidFill>
              <a:effectLst/>
              <a:latin typeface="+mn-lt"/>
              <a:ea typeface="+mn-ea"/>
              <a:cs typeface="+mn-cs"/>
            </a:rPr>
            <a:t>- Graphics Cards is </a:t>
          </a:r>
          <a:r>
            <a:rPr lang="en-US" sz="1050" b="0" i="0" u="none" strike="noStrike">
              <a:solidFill>
                <a:schemeClr val="dk1"/>
              </a:solidFill>
              <a:effectLst/>
              <a:latin typeface="+mn-lt"/>
              <a:ea typeface="+mn-ea"/>
              <a:cs typeface="+mn-cs"/>
            </a:rPr>
            <a:t> $ 5,849.60 </a:t>
          </a:r>
          <a:endParaRPr lang="en-US" sz="1050" b="0" i="0" u="none" strike="noStrike" baseline="0">
            <a:solidFill>
              <a:schemeClr val="dk1"/>
            </a:solidFill>
            <a:effectLst/>
            <a:latin typeface="+mn-lt"/>
            <a:ea typeface="+mn-ea"/>
            <a:cs typeface="+mn-cs"/>
          </a:endParaRPr>
        </a:p>
        <a:p>
          <a:pPr lvl="1"/>
          <a:r>
            <a:rPr lang="en-US" sz="1050" b="0" i="0" u="none" strike="noStrike" baseline="0">
              <a:solidFill>
                <a:schemeClr val="dk1"/>
              </a:solidFill>
              <a:effectLst/>
              <a:latin typeface="+mn-lt"/>
              <a:ea typeface="+mn-ea"/>
              <a:cs typeface="+mn-cs"/>
            </a:rPr>
            <a:t>- Hard Drives is </a:t>
          </a:r>
          <a:r>
            <a:rPr lang="en-US" sz="1050" b="0" i="0" u="none" strike="noStrike">
              <a:solidFill>
                <a:schemeClr val="dk1"/>
              </a:solidFill>
              <a:effectLst/>
              <a:latin typeface="+mn-lt"/>
              <a:ea typeface="+mn-ea"/>
              <a:cs typeface="+mn-cs"/>
            </a:rPr>
            <a:t> $ 5,770.56 </a:t>
          </a:r>
          <a:endParaRPr lang="en-US" sz="1050" b="0" i="0" u="none" strike="noStrike" baseline="0">
            <a:solidFill>
              <a:schemeClr val="dk1"/>
            </a:solidFill>
            <a:effectLst/>
            <a:latin typeface="+mn-lt"/>
            <a:ea typeface="+mn-ea"/>
            <a:cs typeface="+mn-cs"/>
          </a:endParaRPr>
        </a:p>
        <a:p>
          <a:pPr lvl="1"/>
          <a:r>
            <a:rPr lang="en-US" sz="1050" b="0" i="0" u="none" strike="noStrike" baseline="0">
              <a:solidFill>
                <a:schemeClr val="dk1"/>
              </a:solidFill>
              <a:effectLst/>
              <a:latin typeface="+mn-lt"/>
              <a:ea typeface="+mn-ea"/>
              <a:cs typeface="+mn-cs"/>
            </a:rPr>
            <a:t>- Monitors is </a:t>
          </a:r>
          <a:r>
            <a:rPr lang="en-US" sz="1050" b="0" i="0" u="none" strike="noStrike">
              <a:solidFill>
                <a:schemeClr val="dk1"/>
              </a:solidFill>
              <a:effectLst/>
              <a:latin typeface="+mn-lt"/>
              <a:ea typeface="+mn-ea"/>
              <a:cs typeface="+mn-cs"/>
            </a:rPr>
            <a:t> $ 4,839.50 </a:t>
          </a:r>
          <a:endParaRPr lang="en-US" sz="1050" b="0" i="0" u="none" strike="noStrike" baseline="0">
            <a:solidFill>
              <a:schemeClr val="dk1"/>
            </a:solidFill>
            <a:effectLst/>
            <a:latin typeface="+mn-lt"/>
            <a:ea typeface="+mn-ea"/>
            <a:cs typeface="+mn-cs"/>
          </a:endParaRPr>
        </a:p>
        <a:p>
          <a:pPr lvl="1"/>
          <a:r>
            <a:rPr lang="en-US" sz="1050" b="0" i="0" u="none" strike="noStrike" baseline="0">
              <a:solidFill>
                <a:schemeClr val="dk1"/>
              </a:solidFill>
              <a:effectLst/>
              <a:latin typeface="+mn-lt"/>
              <a:ea typeface="+mn-ea"/>
              <a:cs typeface="+mn-cs"/>
            </a:rPr>
            <a:t>- Routers </a:t>
          </a:r>
          <a:r>
            <a:rPr lang="en-US" sz="1050" b="0" i="0" u="none" strike="noStrike">
              <a:solidFill>
                <a:schemeClr val="dk1"/>
              </a:solidFill>
              <a:effectLst/>
              <a:latin typeface="+mn-lt"/>
              <a:ea typeface="+mn-ea"/>
              <a:cs typeface="+mn-cs"/>
            </a:rPr>
            <a:t> is  $  6,455.79 </a:t>
          </a:r>
          <a:endParaRPr lang="en-US" sz="1050"/>
        </a:p>
        <a:p>
          <a:r>
            <a:rPr lang="en-US" sz="1050"/>
            <a:t>2.</a:t>
          </a:r>
          <a:r>
            <a:rPr lang="en-US" sz="1050" baseline="0"/>
            <a:t> </a:t>
          </a:r>
          <a:r>
            <a:rPr lang="en-US" sz="1050"/>
            <a:t>Which categories were most popular in each quarter? – count </a:t>
          </a:r>
        </a:p>
        <a:p>
          <a:pPr lvl="1"/>
          <a:r>
            <a:rPr lang="en-US" sz="1050" b="0" i="0" u="none" strike="noStrike">
              <a:solidFill>
                <a:schemeClr val="dk1"/>
              </a:solidFill>
              <a:effectLst/>
              <a:latin typeface="+mn-lt"/>
              <a:ea typeface="+mn-ea"/>
              <a:cs typeface="+mn-cs"/>
            </a:rPr>
            <a:t>Q1: desks, graphics cards, routers </a:t>
          </a:r>
        </a:p>
        <a:p>
          <a:pPr lvl="1"/>
          <a:r>
            <a:rPr lang="en-US" sz="1050" b="0" i="0" u="none" strike="noStrike">
              <a:solidFill>
                <a:schemeClr val="dk1"/>
              </a:solidFill>
              <a:effectLst/>
              <a:latin typeface="+mn-lt"/>
              <a:ea typeface="+mn-ea"/>
              <a:cs typeface="+mn-cs"/>
            </a:rPr>
            <a:t>Q2: accessories </a:t>
          </a:r>
        </a:p>
        <a:p>
          <a:pPr lvl="1"/>
          <a:r>
            <a:rPr lang="en-US" sz="1050" b="0" i="0" u="none" strike="noStrike">
              <a:solidFill>
                <a:schemeClr val="dk1"/>
              </a:solidFill>
              <a:effectLst/>
              <a:latin typeface="+mn-lt"/>
              <a:ea typeface="+mn-ea"/>
              <a:cs typeface="+mn-cs"/>
            </a:rPr>
            <a:t>Q3: accessories, routers </a:t>
          </a:r>
        </a:p>
        <a:p>
          <a:pPr lvl="1"/>
          <a:r>
            <a:rPr lang="en-US" sz="1050" b="0" i="0" u="none" strike="noStrike">
              <a:solidFill>
                <a:schemeClr val="dk1"/>
              </a:solidFill>
              <a:effectLst/>
              <a:latin typeface="+mn-lt"/>
              <a:ea typeface="+mn-ea"/>
              <a:cs typeface="+mn-cs"/>
            </a:rPr>
            <a:t>Q4: accessories, hard drives </a:t>
          </a:r>
          <a:endParaRPr lang="en-US" sz="1050"/>
        </a:p>
        <a:p>
          <a:r>
            <a:rPr lang="en-US" sz="1050"/>
            <a:t>3. Monitros was the worst selling product, despite being</a:t>
          </a:r>
          <a:r>
            <a:rPr lang="en-US" sz="1050" baseline="0"/>
            <a:t> 3d cheapest. </a:t>
          </a:r>
        </a:p>
        <a:p>
          <a:r>
            <a:rPr lang="en-US" sz="1050"/>
            <a:t>We should investigates the profit margin</a:t>
          </a:r>
          <a:r>
            <a:rPr lang="en-US" sz="1050" baseline="0"/>
            <a:t> of Monitors, historical performance, and other factors, to see whether it would be a wise decison to stop selling monitors. </a:t>
          </a:r>
        </a:p>
        <a:p>
          <a:r>
            <a:rPr lang="en-US" sz="1050" baseline="0"/>
            <a:t>4. Accessories was the most popular product of 2022 and also generated the highest amout of sales. </a:t>
          </a:r>
        </a:p>
        <a:p>
          <a:r>
            <a:rPr lang="en-US" sz="1050" baseline="0"/>
            <a:t>5. Acessories was the leading product in the last three categories. </a:t>
          </a:r>
        </a:p>
        <a:p>
          <a:r>
            <a:rPr lang="en-US" sz="1050" baseline="0">
              <a:solidFill>
                <a:schemeClr val="dk1"/>
              </a:solidFill>
              <a:effectLst/>
              <a:latin typeface="+mn-lt"/>
              <a:ea typeface="+mn-ea"/>
              <a:cs typeface="+mn-cs"/>
            </a:rPr>
            <a:t>6. Drastic difference between Graphic cards sales for Q1&amp;Q4 and Q2-Q3. We must look at marketing activities and see if we were doing anything special during that time. Can it be attributed to Holiday season demand? what did we do in those quarters?</a:t>
          </a:r>
          <a:endParaRPr lang="en-US" sz="1050">
            <a:effectLst/>
          </a:endParaRPr>
        </a:p>
        <a:p>
          <a:r>
            <a:rPr lang="en-US" sz="1050" baseline="0">
              <a:solidFill>
                <a:schemeClr val="dk1"/>
              </a:solidFill>
              <a:effectLst/>
              <a:latin typeface="+mn-lt"/>
              <a:ea typeface="+mn-ea"/>
              <a:cs typeface="+mn-cs"/>
            </a:rPr>
            <a:t>7. The sales of monitors for 4th Q were considerably higher then for other quarters. </a:t>
          </a:r>
          <a:endParaRPr lang="en-US" sz="1050">
            <a:effectLst/>
          </a:endParaRPr>
        </a:p>
        <a:p>
          <a:endParaRPr lang="en-US" sz="1050"/>
        </a:p>
      </xdr:txBody>
    </xdr:sp>
    <xdr:clientData/>
  </xdr:twoCellAnchor>
  <xdr:twoCellAnchor>
    <xdr:from>
      <xdr:col>0</xdr:col>
      <xdr:colOff>1</xdr:colOff>
      <xdr:row>10</xdr:row>
      <xdr:rowOff>28575</xdr:rowOff>
    </xdr:from>
    <xdr:to>
      <xdr:col>4</xdr:col>
      <xdr:colOff>257176</xdr:colOff>
      <xdr:row>34</xdr:row>
      <xdr:rowOff>139700</xdr:rowOff>
    </xdr:to>
    <xdr:graphicFrame macro="">
      <xdr:nvGraphicFramePr>
        <xdr:cNvPr id="10" name="Chart 9">
          <a:extLst>
            <a:ext uri="{FF2B5EF4-FFF2-40B4-BE49-F238E27FC236}">
              <a16:creationId xmlns:a16="http://schemas.microsoft.com/office/drawing/2014/main" id="{11B2C072-A810-4226-85AB-D0B5E771A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425450</xdr:colOff>
      <xdr:row>0</xdr:row>
      <xdr:rowOff>19050</xdr:rowOff>
    </xdr:from>
    <xdr:to>
      <xdr:col>9</xdr:col>
      <xdr:colOff>815975</xdr:colOff>
      <xdr:row>9</xdr:row>
      <xdr:rowOff>178442</xdr:rowOff>
    </xdr:to>
    <xdr:pic>
      <xdr:nvPicPr>
        <xdr:cNvPr id="15" name="Picture 14">
          <a:extLst>
            <a:ext uri="{FF2B5EF4-FFF2-40B4-BE49-F238E27FC236}">
              <a16:creationId xmlns:a16="http://schemas.microsoft.com/office/drawing/2014/main" id="{51AD461D-E0F7-48E5-80CE-40A049E1F3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731250" y="19050"/>
          <a:ext cx="2705100" cy="1797692"/>
        </a:xfrm>
        <a:prstGeom prst="rect">
          <a:avLst/>
        </a:prstGeom>
      </xdr:spPr>
    </xdr:pic>
    <xdr:clientData/>
  </xdr:twoCellAnchor>
  <xdr:twoCellAnchor>
    <xdr:from>
      <xdr:col>7</xdr:col>
      <xdr:colOff>876301</xdr:colOff>
      <xdr:row>10</xdr:row>
      <xdr:rowOff>9525</xdr:rowOff>
    </xdr:from>
    <xdr:to>
      <xdr:col>11</xdr:col>
      <xdr:colOff>914401</xdr:colOff>
      <xdr:row>34</xdr:row>
      <xdr:rowOff>152401</xdr:rowOff>
    </xdr:to>
    <xdr:graphicFrame macro="">
      <xdr:nvGraphicFramePr>
        <xdr:cNvPr id="16" name="Chart 15">
          <a:extLst>
            <a:ext uri="{FF2B5EF4-FFF2-40B4-BE49-F238E27FC236}">
              <a16:creationId xmlns:a16="http://schemas.microsoft.com/office/drawing/2014/main" id="{F54927F1-0042-4414-B515-7F3CCC4BC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238125</xdr:colOff>
      <xdr:row>0</xdr:row>
      <xdr:rowOff>0</xdr:rowOff>
    </xdr:from>
    <xdr:to>
      <xdr:col>15</xdr:col>
      <xdr:colOff>454025</xdr:colOff>
      <xdr:row>9</xdr:row>
      <xdr:rowOff>178442</xdr:rowOff>
    </xdr:to>
    <xdr:pic>
      <xdr:nvPicPr>
        <xdr:cNvPr id="2" name="Picture 1">
          <a:extLst>
            <a:ext uri="{FF2B5EF4-FFF2-40B4-BE49-F238E27FC236}">
              <a16:creationId xmlns:a16="http://schemas.microsoft.com/office/drawing/2014/main" id="{EE3890B8-BC6E-47DA-96C4-C4C94E1343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82125" y="0"/>
          <a:ext cx="2701925" cy="1819917"/>
        </a:xfrm>
        <a:prstGeom prst="rect">
          <a:avLst/>
        </a:prstGeom>
      </xdr:spPr>
    </xdr:pic>
    <xdr:clientData/>
  </xdr:twoCellAnchor>
  <xdr:twoCellAnchor>
    <xdr:from>
      <xdr:col>2</xdr:col>
      <xdr:colOff>390525</xdr:colOff>
      <xdr:row>21</xdr:row>
      <xdr:rowOff>3174</xdr:rowOff>
    </xdr:from>
    <xdr:to>
      <xdr:col>13</xdr:col>
      <xdr:colOff>533400</xdr:colOff>
      <xdr:row>27</xdr:row>
      <xdr:rowOff>0</xdr:rowOff>
    </xdr:to>
    <xdr:sp macro="" textlink="">
      <xdr:nvSpPr>
        <xdr:cNvPr id="3" name="TextBox 2">
          <a:extLst>
            <a:ext uri="{FF2B5EF4-FFF2-40B4-BE49-F238E27FC236}">
              <a16:creationId xmlns:a16="http://schemas.microsoft.com/office/drawing/2014/main" id="{D2EE870A-D28B-4721-A659-5C3F2344F633}"/>
            </a:ext>
          </a:extLst>
        </xdr:cNvPr>
        <xdr:cNvSpPr txBox="1"/>
      </xdr:nvSpPr>
      <xdr:spPr>
        <a:xfrm>
          <a:off x="2647950" y="3822699"/>
          <a:ext cx="9639300" cy="1254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baseline="0"/>
            <a:t>1. There were no computers sold during the first Quarter. </a:t>
          </a:r>
        </a:p>
        <a:p>
          <a:r>
            <a:rPr lang="en-US" sz="1400" b="0" baseline="0"/>
            <a:t>Quarter1. Hannah generated the most revenue and also had the highest earning item - </a:t>
          </a:r>
          <a:r>
            <a:rPr lang="en-US" sz="1400" b="0" u="sng" baseline="0"/>
            <a:t>Routers</a:t>
          </a:r>
          <a:r>
            <a:rPr lang="en-US" sz="1400" b="0" baseline="0"/>
            <a:t>. </a:t>
          </a:r>
        </a:p>
        <a:p>
          <a:r>
            <a:rPr lang="en-US" sz="1400" b="0" baseline="0"/>
            <a:t>Quarter2. Bob generated the most revenue and also had the heighest earning iterm - </a:t>
          </a:r>
          <a:r>
            <a:rPr lang="en-US" sz="1400" b="0" u="sng" baseline="0"/>
            <a:t>Hard Drives</a:t>
          </a:r>
          <a:r>
            <a:rPr lang="en-US" sz="1400" b="0" baseline="0"/>
            <a:t>. </a:t>
          </a:r>
        </a:p>
        <a:p>
          <a:r>
            <a:rPr lang="en-US" sz="1400" b="0" baseline="0"/>
            <a:t>Quarter3. Tom generated the most sales, but Shelly had the highest earning item - </a:t>
          </a:r>
          <a:r>
            <a:rPr lang="en-US" sz="1400" b="0" u="sng" baseline="0"/>
            <a:t>Routers</a:t>
          </a:r>
          <a:r>
            <a:rPr lang="en-US" sz="1400" b="0" baseline="0"/>
            <a:t>. </a:t>
          </a:r>
        </a:p>
        <a:p>
          <a:r>
            <a:rPr lang="en-US" sz="1400" b="0" baseline="0"/>
            <a:t>Quarter4. Ashley generate the most sales, while Tom had the highest earning product - </a:t>
          </a:r>
          <a:r>
            <a:rPr lang="en-US" sz="1400" b="0" u="sng" baseline="0"/>
            <a:t>Accessories</a:t>
          </a:r>
          <a:r>
            <a:rPr lang="en-US" sz="1400" b="0" baseline="0"/>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14.75100462963" createdVersion="7" refreshedVersion="7" minRefreshableVersion="3" recordCount="99" xr:uid="{00000000-000A-0000-FFFF-FFFF09000000}">
  <cacheSource type="worksheet">
    <worksheetSource ref="A2:E101" sheet="Raw Data"/>
  </cacheSource>
  <cacheFields count="6">
    <cacheField name="Sales Rep" numFmtId="0">
      <sharedItems count="7">
        <s v="Tom"/>
        <s v="Mark"/>
        <s v="Hannah"/>
        <s v="Isaac"/>
        <s v="Shelly"/>
        <s v="Bob"/>
        <s v="Ashley"/>
      </sharedItems>
    </cacheField>
    <cacheField name="Category" numFmtId="0">
      <sharedItems count="7">
        <s v="Monitors"/>
        <s v="Accessories"/>
        <s v="Graphics Cards"/>
        <s v="Desks"/>
        <s v="Routers"/>
        <s v="Hard Drives"/>
        <s v="Computers"/>
      </sharedItems>
    </cacheField>
    <cacheField name="Sales (in $)" numFmtId="0">
      <sharedItems containsSemiMixedTypes="0" containsString="0" containsNumber="1" containsInteger="1" minValue="1042" maxValue="9976" count="98">
        <n v="6046"/>
        <n v="5093"/>
        <n v="9137"/>
        <n v="9916"/>
        <n v="6142"/>
        <n v="5141"/>
        <n v="7876"/>
        <n v="9378"/>
        <n v="5323"/>
        <n v="9976"/>
        <n v="4292"/>
        <n v="8464"/>
        <n v="9573"/>
        <n v="1543"/>
        <n v="6499"/>
        <n v="2613"/>
        <n v="5094"/>
        <n v="4025"/>
        <n v="4153"/>
        <n v="7532"/>
        <n v="8076"/>
        <n v="5169"/>
        <n v="2098"/>
        <n v="1378"/>
        <n v="6454"/>
        <n v="2912"/>
        <n v="6308"/>
        <n v="3649"/>
        <n v="4064"/>
        <n v="6619"/>
        <n v="7864"/>
        <n v="8566"/>
        <n v="1760"/>
        <n v="3755"/>
        <n v="5453"/>
        <n v="8103"/>
        <n v="3671"/>
        <n v="1388"/>
        <n v="8264"/>
        <n v="8128"/>
        <n v="2345"/>
        <n v="1042"/>
        <n v="7260"/>
        <n v="6155"/>
        <n v="4867"/>
        <n v="8923"/>
        <n v="3032"/>
        <n v="9305"/>
        <n v="1549"/>
        <n v="6749"/>
        <n v="3181"/>
        <n v="7525"/>
        <n v="1984"/>
        <n v="1927"/>
        <n v="7263"/>
        <n v="8673"/>
        <n v="3849"/>
        <n v="3273"/>
        <n v="1758"/>
        <n v="3054"/>
        <n v="4872"/>
        <n v="5414"/>
        <n v="3271"/>
        <n v="9296"/>
        <n v="5920"/>
        <n v="2821"/>
        <n v="9923"/>
        <n v="6463"/>
        <n v="2101"/>
        <n v="9574"/>
        <n v="3960"/>
        <n v="1811"/>
        <n v="3832"/>
        <n v="6896"/>
        <n v="6076"/>
        <n v="7906"/>
        <n v="2726"/>
        <n v="8269"/>
        <n v="4379"/>
        <n v="5476"/>
        <n v="8890"/>
        <n v="6464"/>
        <n v="6273"/>
        <n v="8042"/>
        <n v="8697"/>
        <n v="7114"/>
        <n v="4399"/>
        <n v="4554"/>
        <n v="9181"/>
        <n v="4209"/>
        <n v="3472"/>
        <n v="4868"/>
        <n v="5839"/>
        <n v="8845"/>
        <n v="1462"/>
        <n v="3663"/>
        <n v="7548"/>
        <n v="2543"/>
      </sharedItems>
    </cacheField>
    <cacheField name="Date of Sale" numFmtId="14">
      <sharedItems containsSemiMixedTypes="0" containsNonDate="0" containsDate="1" containsString="0" minDate="2022-01-02T00:00:00" maxDate="2022-12-12T00:00:00" count="84">
        <d v="2022-02-23T00:00:00"/>
        <d v="2022-03-29T00:00:00"/>
        <d v="2022-01-15T00:00:00"/>
        <d v="2022-01-13T00:00:00"/>
        <d v="2022-03-14T00:00:00"/>
        <d v="2022-01-24T00:00:00"/>
        <d v="2022-03-27T00:00:00"/>
        <d v="2022-01-02T00:00:00"/>
        <d v="2022-02-07T00:00:00"/>
        <d v="2022-01-11T00:00:00"/>
        <d v="2022-03-28T00:00:00"/>
        <d v="2022-02-13T00:00:00"/>
        <d v="2022-03-23T00:00:00"/>
        <d v="2022-02-04T00:00:00"/>
        <d v="2022-03-25T00:00:00"/>
        <d v="2022-01-10T00:00:00"/>
        <d v="2022-03-20T00:00:00"/>
        <d v="2022-02-18T00:00:00"/>
        <d v="2022-01-14T00:00:00"/>
        <d v="2022-02-25T00:00:00"/>
        <d v="2022-01-19T00:00:00"/>
        <d v="2022-02-27T00:00:00"/>
        <d v="2022-06-15T00:00:00"/>
        <d v="2022-04-13T00:00:00"/>
        <d v="2022-04-11T00:00:00"/>
        <d v="2022-05-23T00:00:00"/>
        <d v="2022-04-19T00:00:00"/>
        <d v="2022-04-06T00:00:00"/>
        <d v="2022-06-03T00:00:00"/>
        <d v="2022-05-27T00:00:00"/>
        <d v="2022-04-28T00:00:00"/>
        <d v="2022-04-24T00:00:00"/>
        <d v="2022-04-09T00:00:00"/>
        <d v="2022-06-05T00:00:00"/>
        <d v="2022-05-25T00:00:00"/>
        <d v="2022-04-03T00:00:00"/>
        <d v="2022-05-06T00:00:00"/>
        <d v="2022-05-05T00:00:00"/>
        <d v="2022-04-29T00:00:00"/>
        <d v="2022-06-20T00:00:00"/>
        <d v="2022-06-25T00:00:00"/>
        <d v="2022-08-04T00:00:00"/>
        <d v="2022-08-20T00:00:00"/>
        <d v="2022-08-15T00:00:00"/>
        <d v="2022-08-13T00:00:00"/>
        <d v="2022-08-25T00:00:00"/>
        <d v="2022-07-03T00:00:00"/>
        <d v="2022-08-07T00:00:00"/>
        <d v="2022-09-05T00:00:00"/>
        <d v="2022-08-12T00:00:00"/>
        <d v="2022-08-27T00:00:00"/>
        <d v="2022-09-19T00:00:00"/>
        <d v="2022-09-03T00:00:00"/>
        <d v="2022-09-30T00:00:00"/>
        <d v="2022-07-18T00:00:00"/>
        <d v="2022-09-01T00:00:00"/>
        <d v="2022-08-06T00:00:00"/>
        <d v="2022-07-12T00:00:00"/>
        <d v="2022-07-17T00:00:00"/>
        <d v="2022-08-23T00:00:00"/>
        <d v="2022-07-29T00:00:00"/>
        <d v="2022-09-10T00:00:00"/>
        <d v="2022-10-21T00:00:00"/>
        <d v="2022-12-08T00:00:00"/>
        <d v="2022-10-11T00:00:00"/>
        <d v="2022-11-17T00:00:00"/>
        <d v="2022-11-10T00:00:00"/>
        <d v="2022-10-16T00:00:00"/>
        <d v="2022-12-01T00:00:00"/>
        <d v="2022-10-23T00:00:00"/>
        <d v="2022-11-21T00:00:00"/>
        <d v="2022-10-28T00:00:00"/>
        <d v="2022-11-28T00:00:00"/>
        <d v="2022-11-12T00:00:00"/>
        <d v="2022-11-20T00:00:00"/>
        <d v="2022-11-19T00:00:00"/>
        <d v="2022-10-20T00:00:00"/>
        <d v="2022-11-14T00:00:00"/>
        <d v="2022-12-11T00:00:00"/>
        <d v="2022-10-19T00:00:00"/>
        <d v="2022-10-13T00:00:00"/>
        <d v="2022-10-26T00:00:00"/>
        <d v="2022-12-06T00:00:00"/>
        <d v="2022-12-04T00:00:00"/>
      </sharedItems>
    </cacheField>
    <cacheField name="Quarter" numFmtId="0">
      <sharedItems containsSemiMixedTypes="0" containsString="0" containsNumber="1" containsInteger="1" minValue="1" maxValue="4" count="4">
        <n v="1"/>
        <n v="2"/>
        <n v="3"/>
        <n v="4"/>
      </sharedItems>
    </cacheField>
    <cacheField name="Field1" numFmtId="0" formula="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x v="0"/>
    <x v="0"/>
  </r>
  <r>
    <x v="1"/>
    <x v="1"/>
    <x v="1"/>
    <x v="1"/>
    <x v="0"/>
  </r>
  <r>
    <x v="2"/>
    <x v="2"/>
    <x v="2"/>
    <x v="2"/>
    <x v="0"/>
  </r>
  <r>
    <x v="0"/>
    <x v="2"/>
    <x v="3"/>
    <x v="3"/>
    <x v="0"/>
  </r>
  <r>
    <x v="3"/>
    <x v="3"/>
    <x v="4"/>
    <x v="4"/>
    <x v="0"/>
  </r>
  <r>
    <x v="4"/>
    <x v="4"/>
    <x v="5"/>
    <x v="5"/>
    <x v="0"/>
  </r>
  <r>
    <x v="4"/>
    <x v="2"/>
    <x v="6"/>
    <x v="6"/>
    <x v="0"/>
  </r>
  <r>
    <x v="1"/>
    <x v="5"/>
    <x v="7"/>
    <x v="7"/>
    <x v="0"/>
  </r>
  <r>
    <x v="5"/>
    <x v="1"/>
    <x v="8"/>
    <x v="8"/>
    <x v="0"/>
  </r>
  <r>
    <x v="2"/>
    <x v="4"/>
    <x v="9"/>
    <x v="9"/>
    <x v="0"/>
  </r>
  <r>
    <x v="1"/>
    <x v="4"/>
    <x v="10"/>
    <x v="10"/>
    <x v="0"/>
  </r>
  <r>
    <x v="0"/>
    <x v="1"/>
    <x v="11"/>
    <x v="11"/>
    <x v="0"/>
  </r>
  <r>
    <x v="2"/>
    <x v="4"/>
    <x v="12"/>
    <x v="12"/>
    <x v="0"/>
  </r>
  <r>
    <x v="2"/>
    <x v="3"/>
    <x v="13"/>
    <x v="13"/>
    <x v="0"/>
  </r>
  <r>
    <x v="6"/>
    <x v="3"/>
    <x v="14"/>
    <x v="14"/>
    <x v="0"/>
  </r>
  <r>
    <x v="6"/>
    <x v="0"/>
    <x v="15"/>
    <x v="15"/>
    <x v="0"/>
  </r>
  <r>
    <x v="6"/>
    <x v="5"/>
    <x v="16"/>
    <x v="16"/>
    <x v="0"/>
  </r>
  <r>
    <x v="2"/>
    <x v="3"/>
    <x v="17"/>
    <x v="17"/>
    <x v="0"/>
  </r>
  <r>
    <x v="6"/>
    <x v="4"/>
    <x v="18"/>
    <x v="18"/>
    <x v="0"/>
  </r>
  <r>
    <x v="6"/>
    <x v="3"/>
    <x v="19"/>
    <x v="19"/>
    <x v="0"/>
  </r>
  <r>
    <x v="5"/>
    <x v="2"/>
    <x v="20"/>
    <x v="20"/>
    <x v="0"/>
  </r>
  <r>
    <x v="1"/>
    <x v="2"/>
    <x v="21"/>
    <x v="21"/>
    <x v="0"/>
  </r>
  <r>
    <x v="5"/>
    <x v="1"/>
    <x v="22"/>
    <x v="22"/>
    <x v="1"/>
  </r>
  <r>
    <x v="0"/>
    <x v="2"/>
    <x v="23"/>
    <x v="23"/>
    <x v="1"/>
  </r>
  <r>
    <x v="0"/>
    <x v="1"/>
    <x v="24"/>
    <x v="24"/>
    <x v="1"/>
  </r>
  <r>
    <x v="0"/>
    <x v="3"/>
    <x v="25"/>
    <x v="25"/>
    <x v="1"/>
  </r>
  <r>
    <x v="6"/>
    <x v="6"/>
    <x v="26"/>
    <x v="26"/>
    <x v="1"/>
  </r>
  <r>
    <x v="1"/>
    <x v="0"/>
    <x v="25"/>
    <x v="27"/>
    <x v="1"/>
  </r>
  <r>
    <x v="5"/>
    <x v="0"/>
    <x v="27"/>
    <x v="28"/>
    <x v="1"/>
  </r>
  <r>
    <x v="5"/>
    <x v="6"/>
    <x v="28"/>
    <x v="29"/>
    <x v="1"/>
  </r>
  <r>
    <x v="5"/>
    <x v="5"/>
    <x v="29"/>
    <x v="30"/>
    <x v="1"/>
  </r>
  <r>
    <x v="5"/>
    <x v="5"/>
    <x v="30"/>
    <x v="31"/>
    <x v="1"/>
  </r>
  <r>
    <x v="4"/>
    <x v="1"/>
    <x v="31"/>
    <x v="32"/>
    <x v="1"/>
  </r>
  <r>
    <x v="3"/>
    <x v="4"/>
    <x v="32"/>
    <x v="33"/>
    <x v="1"/>
  </r>
  <r>
    <x v="1"/>
    <x v="4"/>
    <x v="33"/>
    <x v="28"/>
    <x v="1"/>
  </r>
  <r>
    <x v="2"/>
    <x v="5"/>
    <x v="34"/>
    <x v="34"/>
    <x v="1"/>
  </r>
  <r>
    <x v="1"/>
    <x v="6"/>
    <x v="35"/>
    <x v="35"/>
    <x v="1"/>
  </r>
  <r>
    <x v="5"/>
    <x v="5"/>
    <x v="36"/>
    <x v="36"/>
    <x v="1"/>
  </r>
  <r>
    <x v="0"/>
    <x v="1"/>
    <x v="37"/>
    <x v="34"/>
    <x v="1"/>
  </r>
  <r>
    <x v="5"/>
    <x v="4"/>
    <x v="38"/>
    <x v="37"/>
    <x v="1"/>
  </r>
  <r>
    <x v="6"/>
    <x v="1"/>
    <x v="39"/>
    <x v="35"/>
    <x v="1"/>
  </r>
  <r>
    <x v="6"/>
    <x v="2"/>
    <x v="40"/>
    <x v="38"/>
    <x v="1"/>
  </r>
  <r>
    <x v="0"/>
    <x v="3"/>
    <x v="41"/>
    <x v="39"/>
    <x v="1"/>
  </r>
  <r>
    <x v="5"/>
    <x v="3"/>
    <x v="42"/>
    <x v="34"/>
    <x v="1"/>
  </r>
  <r>
    <x v="1"/>
    <x v="3"/>
    <x v="43"/>
    <x v="40"/>
    <x v="1"/>
  </r>
  <r>
    <x v="0"/>
    <x v="6"/>
    <x v="44"/>
    <x v="41"/>
    <x v="2"/>
  </r>
  <r>
    <x v="4"/>
    <x v="4"/>
    <x v="45"/>
    <x v="42"/>
    <x v="2"/>
  </r>
  <r>
    <x v="1"/>
    <x v="1"/>
    <x v="46"/>
    <x v="43"/>
    <x v="2"/>
  </r>
  <r>
    <x v="0"/>
    <x v="4"/>
    <x v="47"/>
    <x v="44"/>
    <x v="2"/>
  </r>
  <r>
    <x v="5"/>
    <x v="2"/>
    <x v="48"/>
    <x v="45"/>
    <x v="2"/>
  </r>
  <r>
    <x v="1"/>
    <x v="5"/>
    <x v="49"/>
    <x v="46"/>
    <x v="2"/>
  </r>
  <r>
    <x v="5"/>
    <x v="4"/>
    <x v="50"/>
    <x v="47"/>
    <x v="2"/>
  </r>
  <r>
    <x v="0"/>
    <x v="1"/>
    <x v="51"/>
    <x v="48"/>
    <x v="2"/>
  </r>
  <r>
    <x v="6"/>
    <x v="3"/>
    <x v="52"/>
    <x v="49"/>
    <x v="2"/>
  </r>
  <r>
    <x v="2"/>
    <x v="1"/>
    <x v="53"/>
    <x v="49"/>
    <x v="2"/>
  </r>
  <r>
    <x v="4"/>
    <x v="4"/>
    <x v="54"/>
    <x v="50"/>
    <x v="2"/>
  </r>
  <r>
    <x v="0"/>
    <x v="3"/>
    <x v="55"/>
    <x v="47"/>
    <x v="2"/>
  </r>
  <r>
    <x v="6"/>
    <x v="6"/>
    <x v="56"/>
    <x v="51"/>
    <x v="2"/>
  </r>
  <r>
    <x v="5"/>
    <x v="1"/>
    <x v="57"/>
    <x v="52"/>
    <x v="2"/>
  </r>
  <r>
    <x v="3"/>
    <x v="2"/>
    <x v="58"/>
    <x v="48"/>
    <x v="2"/>
  </r>
  <r>
    <x v="2"/>
    <x v="0"/>
    <x v="59"/>
    <x v="53"/>
    <x v="2"/>
  </r>
  <r>
    <x v="2"/>
    <x v="4"/>
    <x v="60"/>
    <x v="54"/>
    <x v="2"/>
  </r>
  <r>
    <x v="5"/>
    <x v="6"/>
    <x v="61"/>
    <x v="55"/>
    <x v="2"/>
  </r>
  <r>
    <x v="0"/>
    <x v="1"/>
    <x v="62"/>
    <x v="45"/>
    <x v="2"/>
  </r>
  <r>
    <x v="3"/>
    <x v="5"/>
    <x v="63"/>
    <x v="56"/>
    <x v="2"/>
  </r>
  <r>
    <x v="2"/>
    <x v="2"/>
    <x v="64"/>
    <x v="57"/>
    <x v="2"/>
  </r>
  <r>
    <x v="6"/>
    <x v="5"/>
    <x v="65"/>
    <x v="50"/>
    <x v="2"/>
  </r>
  <r>
    <x v="4"/>
    <x v="4"/>
    <x v="66"/>
    <x v="58"/>
    <x v="2"/>
  </r>
  <r>
    <x v="3"/>
    <x v="3"/>
    <x v="67"/>
    <x v="45"/>
    <x v="2"/>
  </r>
  <r>
    <x v="4"/>
    <x v="6"/>
    <x v="68"/>
    <x v="59"/>
    <x v="2"/>
  </r>
  <r>
    <x v="1"/>
    <x v="3"/>
    <x v="69"/>
    <x v="47"/>
    <x v="2"/>
  </r>
  <r>
    <x v="4"/>
    <x v="1"/>
    <x v="70"/>
    <x v="60"/>
    <x v="2"/>
  </r>
  <r>
    <x v="6"/>
    <x v="5"/>
    <x v="71"/>
    <x v="60"/>
    <x v="2"/>
  </r>
  <r>
    <x v="3"/>
    <x v="6"/>
    <x v="72"/>
    <x v="61"/>
    <x v="2"/>
  </r>
  <r>
    <x v="1"/>
    <x v="2"/>
    <x v="73"/>
    <x v="62"/>
    <x v="3"/>
  </r>
  <r>
    <x v="3"/>
    <x v="0"/>
    <x v="74"/>
    <x v="63"/>
    <x v="3"/>
  </r>
  <r>
    <x v="0"/>
    <x v="5"/>
    <x v="75"/>
    <x v="64"/>
    <x v="3"/>
  </r>
  <r>
    <x v="2"/>
    <x v="2"/>
    <x v="76"/>
    <x v="65"/>
    <x v="3"/>
  </r>
  <r>
    <x v="4"/>
    <x v="2"/>
    <x v="77"/>
    <x v="66"/>
    <x v="3"/>
  </r>
  <r>
    <x v="2"/>
    <x v="1"/>
    <x v="78"/>
    <x v="67"/>
    <x v="3"/>
  </r>
  <r>
    <x v="6"/>
    <x v="0"/>
    <x v="79"/>
    <x v="68"/>
    <x v="3"/>
  </r>
  <r>
    <x v="6"/>
    <x v="0"/>
    <x v="80"/>
    <x v="69"/>
    <x v="3"/>
  </r>
  <r>
    <x v="2"/>
    <x v="5"/>
    <x v="81"/>
    <x v="70"/>
    <x v="3"/>
  </r>
  <r>
    <x v="5"/>
    <x v="5"/>
    <x v="82"/>
    <x v="71"/>
    <x v="3"/>
  </r>
  <r>
    <x v="0"/>
    <x v="1"/>
    <x v="83"/>
    <x v="72"/>
    <x v="3"/>
  </r>
  <r>
    <x v="0"/>
    <x v="1"/>
    <x v="84"/>
    <x v="73"/>
    <x v="3"/>
  </r>
  <r>
    <x v="6"/>
    <x v="3"/>
    <x v="85"/>
    <x v="74"/>
    <x v="3"/>
  </r>
  <r>
    <x v="2"/>
    <x v="5"/>
    <x v="86"/>
    <x v="75"/>
    <x v="3"/>
  </r>
  <r>
    <x v="0"/>
    <x v="1"/>
    <x v="87"/>
    <x v="76"/>
    <x v="3"/>
  </r>
  <r>
    <x v="3"/>
    <x v="2"/>
    <x v="88"/>
    <x v="77"/>
    <x v="3"/>
  </r>
  <r>
    <x v="4"/>
    <x v="1"/>
    <x v="89"/>
    <x v="78"/>
    <x v="3"/>
  </r>
  <r>
    <x v="3"/>
    <x v="3"/>
    <x v="90"/>
    <x v="79"/>
    <x v="3"/>
  </r>
  <r>
    <x v="3"/>
    <x v="5"/>
    <x v="91"/>
    <x v="80"/>
    <x v="3"/>
  </r>
  <r>
    <x v="6"/>
    <x v="3"/>
    <x v="92"/>
    <x v="62"/>
    <x v="3"/>
  </r>
  <r>
    <x v="1"/>
    <x v="3"/>
    <x v="93"/>
    <x v="81"/>
    <x v="3"/>
  </r>
  <r>
    <x v="2"/>
    <x v="1"/>
    <x v="94"/>
    <x v="82"/>
    <x v="3"/>
  </r>
  <r>
    <x v="6"/>
    <x v="5"/>
    <x v="95"/>
    <x v="66"/>
    <x v="3"/>
  </r>
  <r>
    <x v="4"/>
    <x v="2"/>
    <x v="96"/>
    <x v="64"/>
    <x v="3"/>
  </r>
  <r>
    <x v="1"/>
    <x v="6"/>
    <x v="97"/>
    <x v="8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 applyNumberFormats="0" applyBorderFormats="0" applyFontFormats="0" applyPatternFormats="0" applyAlignmentFormats="0" applyWidthHeightFormats="1" dataCaption="Values" grandTotalCaption="Total Sales " updatedVersion="7" minRefreshableVersion="3" useAutoFormatting="1" itemPrintTitles="1" createdVersion="7" indent="0" outline="1" outlineData="1" multipleFieldFilters="0" chartFormat="13" rowHeaderCaption="Sales Representatives" colHeaderCaption="Quarters">
  <location ref="A11:F20" firstHeaderRow="1" firstDataRow="2" firstDataCol="1"/>
  <pivotFields count="6">
    <pivotField axis="axisRow" showAll="0" sortType="descending">
      <items count="8">
        <item x="6"/>
        <item x="5"/>
        <item x="2"/>
        <item x="3"/>
        <item x="1"/>
        <item x="4"/>
        <item x="0"/>
        <item t="default"/>
      </items>
      <autoSortScope>
        <pivotArea dataOnly="0" outline="0" fieldPosition="0">
          <references count="1">
            <reference field="4294967294" count="1" selected="0">
              <x v="0"/>
            </reference>
          </references>
        </pivotArea>
      </autoSortScope>
    </pivotField>
    <pivotField showAll="0"/>
    <pivotField dataField="1" showAll="0">
      <items count="99">
        <item x="41"/>
        <item x="23"/>
        <item x="37"/>
        <item x="94"/>
        <item x="13"/>
        <item x="48"/>
        <item x="58"/>
        <item x="32"/>
        <item x="71"/>
        <item x="53"/>
        <item x="52"/>
        <item x="22"/>
        <item x="68"/>
        <item x="40"/>
        <item x="97"/>
        <item x="15"/>
        <item x="76"/>
        <item x="65"/>
        <item x="25"/>
        <item x="46"/>
        <item x="59"/>
        <item x="50"/>
        <item x="62"/>
        <item x="57"/>
        <item x="90"/>
        <item x="27"/>
        <item x="95"/>
        <item x="36"/>
        <item x="33"/>
        <item x="72"/>
        <item x="56"/>
        <item x="70"/>
        <item x="17"/>
        <item x="28"/>
        <item x="18"/>
        <item x="89"/>
        <item x="10"/>
        <item x="78"/>
        <item x="86"/>
        <item x="87"/>
        <item x="44"/>
        <item x="91"/>
        <item x="60"/>
        <item x="1"/>
        <item x="16"/>
        <item x="5"/>
        <item x="21"/>
        <item x="8"/>
        <item x="61"/>
        <item x="34"/>
        <item x="79"/>
        <item x="92"/>
        <item x="64"/>
        <item x="0"/>
        <item x="74"/>
        <item x="4"/>
        <item x="43"/>
        <item x="82"/>
        <item x="26"/>
        <item x="24"/>
        <item x="67"/>
        <item x="81"/>
        <item x="14"/>
        <item x="29"/>
        <item x="49"/>
        <item x="73"/>
        <item x="85"/>
        <item x="42"/>
        <item x="54"/>
        <item x="51"/>
        <item x="19"/>
        <item x="96"/>
        <item x="30"/>
        <item x="6"/>
        <item x="75"/>
        <item x="83"/>
        <item x="20"/>
        <item x="35"/>
        <item x="39"/>
        <item x="38"/>
        <item x="77"/>
        <item x="11"/>
        <item x="31"/>
        <item x="55"/>
        <item x="84"/>
        <item x="93"/>
        <item x="80"/>
        <item x="45"/>
        <item x="2"/>
        <item x="88"/>
        <item x="63"/>
        <item x="47"/>
        <item x="7"/>
        <item x="12"/>
        <item x="69"/>
        <item x="3"/>
        <item x="66"/>
        <item x="9"/>
        <item t="default"/>
      </items>
    </pivotField>
    <pivotField numFmtId="14" showAll="0"/>
    <pivotField axis="axisCol" showAll="0">
      <items count="5">
        <item n="1st Quarter" x="0"/>
        <item n="2nd Quarter" x="1"/>
        <item n="3d Quarter" x="2"/>
        <item n="4th Quarter" x="3"/>
        <item t="default"/>
      </items>
    </pivotField>
    <pivotField dragToRow="0" dragToCol="0" dragToPage="0" showAll="0" defaultSubtotal="0"/>
  </pivotFields>
  <rowFields count="1">
    <field x="0"/>
  </rowFields>
  <rowItems count="8">
    <i>
      <x v="6"/>
    </i>
    <i>
      <x/>
    </i>
    <i>
      <x v="4"/>
    </i>
    <i>
      <x v="1"/>
    </i>
    <i>
      <x v="2"/>
    </i>
    <i>
      <x v="5"/>
    </i>
    <i>
      <x v="3"/>
    </i>
    <i t="grand">
      <x/>
    </i>
  </rowItems>
  <colFields count="1">
    <field x="4"/>
  </colFields>
  <colItems count="5">
    <i>
      <x/>
    </i>
    <i>
      <x v="1"/>
    </i>
    <i>
      <x v="2"/>
    </i>
    <i>
      <x v="3"/>
    </i>
    <i t="grand">
      <x/>
    </i>
  </colItems>
  <dataFields count="1">
    <dataField name="Sales by Employee (in $)" fld="2" baseField="0" baseItem="0" numFmtId="44"/>
  </dataFields>
  <formats count="51">
    <format dxfId="78">
      <pivotArea dataOnly="0" labelOnly="1" fieldPosition="0">
        <references count="1">
          <reference field="4" count="0"/>
        </references>
      </pivotArea>
    </format>
    <format dxfId="79">
      <pivotArea dataOnly="0" labelOnly="1" fieldPosition="0">
        <references count="1">
          <reference field="4" count="0"/>
        </references>
      </pivotArea>
    </format>
    <format dxfId="80">
      <pivotArea outline="0" collapsedLevelsAreSubtotals="1" fieldPosition="0"/>
    </format>
    <format dxfId="81">
      <pivotArea collapsedLevelsAreSubtotals="1" fieldPosition="0">
        <references count="2">
          <reference field="0" count="1">
            <x v="1"/>
          </reference>
          <reference field="4" count="1" selected="0">
            <x v="3"/>
          </reference>
        </references>
      </pivotArea>
    </format>
    <format dxfId="82">
      <pivotArea collapsedLevelsAreSubtotals="1" fieldPosition="0">
        <references count="2">
          <reference field="0" count="1">
            <x v="1"/>
          </reference>
          <reference field="4" count="1" selected="0">
            <x v="1"/>
          </reference>
        </references>
      </pivotArea>
    </format>
    <format dxfId="83">
      <pivotArea collapsedLevelsAreSubtotals="1" fieldPosition="0">
        <references count="2">
          <reference field="0" count="1">
            <x v="1"/>
          </reference>
          <reference field="4" count="1" selected="0">
            <x v="1"/>
          </reference>
        </references>
      </pivotArea>
    </format>
    <format dxfId="84">
      <pivotArea collapsedLevelsAreSubtotals="1" fieldPosition="0">
        <references count="2">
          <reference field="0" count="1">
            <x v="1"/>
          </reference>
          <reference field="4" count="1" selected="0">
            <x v="3"/>
          </reference>
        </references>
      </pivotArea>
    </format>
    <format dxfId="85">
      <pivotArea collapsedLevelsAreSubtotals="1" fieldPosition="0">
        <references count="2">
          <reference field="0" count="1">
            <x v="1"/>
          </reference>
          <reference field="4" count="1" selected="0">
            <x v="3"/>
          </reference>
        </references>
      </pivotArea>
    </format>
    <format dxfId="77">
      <pivotArea type="all" dataOnly="0" outline="0" fieldPosition="0"/>
    </format>
    <format dxfId="76">
      <pivotArea outline="0" collapsedLevelsAreSubtotals="1" fieldPosition="0"/>
    </format>
    <format dxfId="75">
      <pivotArea type="origin" dataOnly="0" labelOnly="1" outline="0" fieldPosition="0"/>
    </format>
    <format dxfId="74">
      <pivotArea field="4" type="button" dataOnly="0" labelOnly="1" outline="0" axis="axisCol" fieldPosition="0"/>
    </format>
    <format dxfId="73">
      <pivotArea type="topRight" dataOnly="0" labelOnly="1" outline="0" fieldPosition="0"/>
    </format>
    <format dxfId="72">
      <pivotArea field="0" type="button" dataOnly="0" labelOnly="1" outline="0" axis="axisRow" fieldPosition="0"/>
    </format>
    <format dxfId="71">
      <pivotArea dataOnly="0" labelOnly="1" fieldPosition="0">
        <references count="1">
          <reference field="0" count="0"/>
        </references>
      </pivotArea>
    </format>
    <format dxfId="70">
      <pivotArea dataOnly="0" labelOnly="1" grandRow="1" outline="0" fieldPosition="0"/>
    </format>
    <format dxfId="69">
      <pivotArea dataOnly="0" labelOnly="1" fieldPosition="0">
        <references count="1">
          <reference field="4" count="0"/>
        </references>
      </pivotArea>
    </format>
    <format dxfId="68">
      <pivotArea dataOnly="0" labelOnly="1" grandCol="1" outline="0" fieldPosition="0"/>
    </format>
    <format dxfId="67">
      <pivotArea type="all" dataOnly="0" outline="0" fieldPosition="0"/>
    </format>
    <format dxfId="66">
      <pivotArea outline="0" collapsedLevelsAreSubtotals="1" fieldPosition="0"/>
    </format>
    <format dxfId="65">
      <pivotArea type="origin" dataOnly="0" labelOnly="1" outline="0" fieldPosition="0"/>
    </format>
    <format dxfId="64">
      <pivotArea field="4" type="button" dataOnly="0" labelOnly="1" outline="0" axis="axisCol" fieldPosition="0"/>
    </format>
    <format dxfId="63">
      <pivotArea type="topRight" dataOnly="0" labelOnly="1" outline="0" fieldPosition="0"/>
    </format>
    <format dxfId="62">
      <pivotArea field="0" type="button" dataOnly="0" labelOnly="1" outline="0" axis="axisRow" fieldPosition="0"/>
    </format>
    <format dxfId="61">
      <pivotArea dataOnly="0" labelOnly="1" fieldPosition="0">
        <references count="1">
          <reference field="0" count="0"/>
        </references>
      </pivotArea>
    </format>
    <format dxfId="60">
      <pivotArea dataOnly="0" labelOnly="1" grandRow="1" outline="0" fieldPosition="0"/>
    </format>
    <format dxfId="59">
      <pivotArea dataOnly="0" labelOnly="1" fieldPosition="0">
        <references count="1">
          <reference field="4" count="0"/>
        </references>
      </pivotArea>
    </format>
    <format dxfId="58">
      <pivotArea dataOnly="0" labelOnly="1" grandCol="1" outline="0" fieldPosition="0"/>
    </format>
    <format dxfId="57">
      <pivotArea type="all" dataOnly="0" outline="0" fieldPosition="0"/>
    </format>
    <format dxfId="56">
      <pivotArea outline="0" collapsedLevelsAreSubtotals="1" fieldPosition="0"/>
    </format>
    <format dxfId="55">
      <pivotArea type="origin" dataOnly="0" labelOnly="1" outline="0" fieldPosition="0"/>
    </format>
    <format dxfId="54">
      <pivotArea field="4" type="button" dataOnly="0" labelOnly="1" outline="0" axis="axisCol" fieldPosition="0"/>
    </format>
    <format dxfId="53">
      <pivotArea type="topRight" dataOnly="0" labelOnly="1" outline="0" fieldPosition="0"/>
    </format>
    <format dxfId="52">
      <pivotArea field="0" type="button" dataOnly="0" labelOnly="1" outline="0" axis="axisRow" fieldPosition="0"/>
    </format>
    <format dxfId="51">
      <pivotArea dataOnly="0" labelOnly="1" fieldPosition="0">
        <references count="1">
          <reference field="0" count="0"/>
        </references>
      </pivotArea>
    </format>
    <format dxfId="50">
      <pivotArea dataOnly="0" labelOnly="1" grandRow="1" outline="0" fieldPosition="0"/>
    </format>
    <format dxfId="49">
      <pivotArea dataOnly="0" labelOnly="1" fieldPosition="0">
        <references count="1">
          <reference field="4" count="0"/>
        </references>
      </pivotArea>
    </format>
    <format dxfId="48">
      <pivotArea dataOnly="0" labelOnly="1" grandCol="1" outline="0" fieldPosition="0"/>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4" type="button" dataOnly="0" labelOnly="1" outline="0" axis="axisCol" fieldPosition="0"/>
    </format>
    <format dxfId="33">
      <pivotArea type="topRight" dataOnly="0" labelOnly="1" outline="0"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grandRow="1" outline="0" fieldPosition="0"/>
    </format>
    <format dxfId="29">
      <pivotArea dataOnly="0" labelOnly="1" fieldPosition="0">
        <references count="1">
          <reference field="4" count="0"/>
        </references>
      </pivotArea>
    </format>
    <format dxfId="28">
      <pivotArea dataOnly="0" labelOnly="1" grandCol="1" outline="0" fieldPosition="0"/>
    </format>
    <format dxfId="2">
      <pivotArea field="4" type="button" dataOnly="0" labelOnly="1" outline="0" axis="axisCol" fieldPosition="0"/>
    </format>
    <format dxfId="1">
      <pivotArea type="origin" dataOnly="0" labelOnly="1" outline="0" fieldPosition="0"/>
    </format>
    <format dxfId="0">
      <pivotArea type="topRight" dataOnly="0" labelOnly="1" outline="0" offset="A1" fieldPosition="0"/>
    </format>
  </formats>
  <conditionalFormats count="3">
    <conditionalFormat priority="5">
      <pivotAreas count="1">
        <pivotArea type="data" grandCol="1" collapsedLevelsAreSubtotals="1" fieldPosition="0">
          <references count="2">
            <reference field="4294967294" count="1" selected="0">
              <x v="0"/>
            </reference>
            <reference field="0" count="7">
              <x v="0"/>
              <x v="1"/>
              <x v="2"/>
              <x v="3"/>
              <x v="4"/>
              <x v="5"/>
              <x v="6"/>
            </reference>
          </references>
        </pivotArea>
      </pivotAreas>
    </conditionalFormat>
    <conditionalFormat type="all" priority="4">
      <pivotAreas count="1">
        <pivotArea type="data" collapsedLevelsAreSubtotals="1" fieldPosition="0">
          <references count="3">
            <reference field="4294967294" count="1" selected="0">
              <x v="0"/>
            </reference>
            <reference field="0" count="7">
              <x v="0"/>
              <x v="1"/>
              <x v="2"/>
              <x v="3"/>
              <x v="4"/>
              <x v="5"/>
              <x v="6"/>
            </reference>
            <reference field="4" count="4" selected="0">
              <x v="0"/>
              <x v="1"/>
              <x v="2"/>
              <x v="3"/>
            </reference>
          </references>
        </pivotArea>
      </pivotAreas>
    </conditionalFormat>
    <conditionalFormat type="all" priority="3">
      <pivotAreas count="1">
        <pivotArea type="data" collapsedLevelsAreSubtotals="1" fieldPosition="0">
          <references count="3">
            <reference field="4294967294" count="1" selected="0">
              <x v="0"/>
            </reference>
            <reference field="0" count="7">
              <x v="0"/>
              <x v="1"/>
              <x v="2"/>
              <x v="3"/>
              <x v="4"/>
              <x v="5"/>
              <x v="6"/>
            </reference>
            <reference field="4" count="4" selected="0">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7"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chartFormat="3" rowHeaderCaption="Product Categories" colHeaderCaption="Quarters">
  <location ref="A3:F12" firstHeaderRow="1" firstDataRow="2" firstDataCol="1"/>
  <pivotFields count="6">
    <pivotField showAll="0">
      <items count="8">
        <item x="6"/>
        <item x="5"/>
        <item x="2"/>
        <item x="3"/>
        <item x="1"/>
        <item x="4"/>
        <item x="0"/>
        <item t="default"/>
      </items>
    </pivotField>
    <pivotField axis="axisRow" showAll="0">
      <items count="8">
        <item x="1"/>
        <item x="6"/>
        <item x="3"/>
        <item x="2"/>
        <item x="5"/>
        <item x="0"/>
        <item x="4"/>
        <item t="default"/>
      </items>
    </pivotField>
    <pivotField dataField="1" showAll="0"/>
    <pivotField numFmtId="14" showAll="0"/>
    <pivotField axis="axisCol" showAll="0">
      <items count="5">
        <item n="1st Quarter" x="0"/>
        <item n="2nd Quarter" x="1"/>
        <item n="3d Quarter" x="2"/>
        <item n="4th Quarter" x="3"/>
        <item t="default"/>
      </items>
    </pivotField>
    <pivotField dragToRow="0" dragToCol="0" dragToPage="0" showAll="0" defaultSubtotal="0"/>
  </pivotFields>
  <rowFields count="1">
    <field x="1"/>
  </rowFields>
  <rowItems count="8">
    <i>
      <x/>
    </i>
    <i>
      <x v="1"/>
    </i>
    <i>
      <x v="2"/>
    </i>
    <i>
      <x v="3"/>
    </i>
    <i>
      <x v="4"/>
    </i>
    <i>
      <x v="5"/>
    </i>
    <i>
      <x v="6"/>
    </i>
    <i t="grand">
      <x/>
    </i>
  </rowItems>
  <colFields count="1">
    <field x="4"/>
  </colFields>
  <colItems count="5">
    <i>
      <x/>
    </i>
    <i>
      <x v="1"/>
    </i>
    <i>
      <x v="2"/>
    </i>
    <i>
      <x v="3"/>
    </i>
    <i t="grand">
      <x/>
    </i>
  </colItems>
  <dataFields count="1">
    <dataField name="Sales by Category (in $)" fld="2" baseField="0" baseItem="0"/>
  </dataFields>
  <formats count="2">
    <format dxfId="87">
      <pivotArea collapsedLevelsAreSubtotals="1" fieldPosition="0">
        <references count="1">
          <reference field="1" count="0"/>
        </references>
      </pivotArea>
    </format>
    <format dxfId="86">
      <pivotArea grandRow="1" outline="0" collapsedLevelsAreSubtotals="1" fieldPosition="0"/>
    </format>
  </format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2" format="8" series="1">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7"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chartFormat="59" rowHeaderCaption="Product Categories">
  <location ref="A36:K46" firstHeaderRow="1" firstDataRow="3" firstDataCol="1"/>
  <pivotFields count="6">
    <pivotField showAll="0">
      <items count="8">
        <item x="6"/>
        <item x="5"/>
        <item x="2"/>
        <item x="3"/>
        <item x="1"/>
        <item x="4"/>
        <item x="0"/>
        <item t="default"/>
      </items>
    </pivotField>
    <pivotField axis="axisRow" showAll="0">
      <items count="8">
        <item x="1"/>
        <item x="6"/>
        <item x="3"/>
        <item x="2"/>
        <item x="5"/>
        <item x="0"/>
        <item x="4"/>
        <item t="default"/>
      </items>
    </pivotField>
    <pivotField dataField="1" showAll="0">
      <items count="99">
        <item x="41"/>
        <item x="23"/>
        <item x="37"/>
        <item x="94"/>
        <item x="13"/>
        <item x="48"/>
        <item x="58"/>
        <item x="32"/>
        <item x="71"/>
        <item x="53"/>
        <item x="52"/>
        <item x="22"/>
        <item x="68"/>
        <item x="40"/>
        <item x="97"/>
        <item x="15"/>
        <item x="76"/>
        <item x="65"/>
        <item x="25"/>
        <item x="46"/>
        <item x="59"/>
        <item x="50"/>
        <item x="62"/>
        <item x="57"/>
        <item x="90"/>
        <item x="27"/>
        <item x="95"/>
        <item x="36"/>
        <item x="33"/>
        <item x="72"/>
        <item x="56"/>
        <item x="70"/>
        <item x="17"/>
        <item x="28"/>
        <item x="18"/>
        <item x="89"/>
        <item x="10"/>
        <item x="78"/>
        <item x="86"/>
        <item x="87"/>
        <item x="44"/>
        <item x="91"/>
        <item x="60"/>
        <item x="1"/>
        <item x="16"/>
        <item x="5"/>
        <item x="21"/>
        <item x="8"/>
        <item x="61"/>
        <item x="34"/>
        <item x="79"/>
        <item x="92"/>
        <item x="64"/>
        <item x="0"/>
        <item x="74"/>
        <item x="4"/>
        <item x="43"/>
        <item x="82"/>
        <item x="26"/>
        <item x="24"/>
        <item x="67"/>
        <item x="81"/>
        <item x="14"/>
        <item x="29"/>
        <item x="49"/>
        <item x="73"/>
        <item x="85"/>
        <item x="42"/>
        <item x="54"/>
        <item x="51"/>
        <item x="19"/>
        <item x="96"/>
        <item x="30"/>
        <item x="6"/>
        <item x="75"/>
        <item x="83"/>
        <item x="20"/>
        <item x="35"/>
        <item x="39"/>
        <item x="38"/>
        <item x="77"/>
        <item x="11"/>
        <item x="31"/>
        <item x="55"/>
        <item x="84"/>
        <item x="93"/>
        <item x="80"/>
        <item x="45"/>
        <item x="2"/>
        <item x="88"/>
        <item x="63"/>
        <item x="47"/>
        <item x="7"/>
        <item x="12"/>
        <item x="69"/>
        <item x="3"/>
        <item x="66"/>
        <item x="9"/>
        <item t="default"/>
      </items>
    </pivotField>
    <pivotField numFmtId="14" showAll="0"/>
    <pivotField axis="axisCol" showAll="0">
      <items count="5">
        <item n="1st Quarter" x="0"/>
        <item n="2nd Quarter" x="1"/>
        <item n="3d Quarter" x="2"/>
        <item n="4th Quarter" x="3"/>
        <item t="default"/>
      </items>
    </pivotField>
    <pivotField dragToRow="0" dragToCol="0" dragToPage="0" showAll="0" defaultSubtotal="0"/>
  </pivotFields>
  <rowFields count="1">
    <field x="1"/>
  </rowFields>
  <rowItems count="8">
    <i>
      <x/>
    </i>
    <i>
      <x v="1"/>
    </i>
    <i>
      <x v="2"/>
    </i>
    <i>
      <x v="3"/>
    </i>
    <i>
      <x v="4"/>
    </i>
    <i>
      <x v="5"/>
    </i>
    <i>
      <x v="6"/>
    </i>
    <i t="grand">
      <x/>
    </i>
  </rowItems>
  <colFields count="2">
    <field x="4"/>
    <field x="-2"/>
  </colFields>
  <colItems count="10">
    <i>
      <x/>
      <x/>
    </i>
    <i r="1" i="1">
      <x v="1"/>
    </i>
    <i>
      <x v="1"/>
      <x/>
    </i>
    <i r="1" i="1">
      <x v="1"/>
    </i>
    <i>
      <x v="2"/>
      <x/>
    </i>
    <i r="1" i="1">
      <x v="1"/>
    </i>
    <i>
      <x v="3"/>
      <x/>
    </i>
    <i r="1" i="1">
      <x v="1"/>
    </i>
    <i t="grand">
      <x/>
    </i>
    <i t="grand" i="1">
      <x/>
    </i>
  </colItems>
  <dataFields count="2">
    <dataField name="Number of Orders" fld="2" subtotal="count" baseField="1" baseItem="0" numFmtId="2"/>
    <dataField name="Sum of Sales (in $)" fld="2" baseField="0" baseItem="0"/>
  </dataFields>
  <formats count="10">
    <format dxfId="39">
      <pivotArea outline="0" collapsedLevelsAreSubtotals="1" fieldPosition="0"/>
    </format>
    <format dxfId="40">
      <pivotArea outline="0" collapsedLevelsAreSubtotals="1" fieldPosition="0">
        <references count="1">
          <reference field="4294967294" count="1" selected="0">
            <x v="0"/>
          </reference>
        </references>
      </pivotArea>
    </format>
    <format dxfId="41">
      <pivotArea dataOnly="0" labelOnly="1" fieldPosition="0">
        <references count="1">
          <reference field="4" count="0"/>
        </references>
      </pivotArea>
    </format>
    <format dxfId="42">
      <pivotArea dataOnly="0" labelOnly="1" fieldPosition="0">
        <references count="1">
          <reference field="4" count="0"/>
        </references>
      </pivotArea>
    </format>
    <format dxfId="43">
      <pivotArea outline="0" collapsedLevelsAreSubtotals="1" fieldPosition="0">
        <references count="2">
          <reference field="4294967294" count="1" selected="0">
            <x v="0"/>
          </reference>
          <reference field="4" count="1" selected="0">
            <x v="0"/>
          </reference>
        </references>
      </pivotArea>
    </format>
    <format dxfId="44">
      <pivotArea outline="0" collapsedLevelsAreSubtotals="1" fieldPosition="0">
        <references count="2">
          <reference field="4294967294" count="1" selected="0">
            <x v="0"/>
          </reference>
          <reference field="4" count="1" selected="0">
            <x v="1"/>
          </reference>
        </references>
      </pivotArea>
    </format>
    <format dxfId="45">
      <pivotArea outline="0" collapsedLevelsAreSubtotals="1" fieldPosition="0">
        <references count="2">
          <reference field="4294967294" count="1" selected="0">
            <x v="0"/>
          </reference>
          <reference field="4" count="1" selected="0">
            <x v="2"/>
          </reference>
        </references>
      </pivotArea>
    </format>
    <format dxfId="46">
      <pivotArea outline="0" collapsedLevelsAreSubtotals="1" fieldPosition="0">
        <references count="2">
          <reference field="4294967294" count="1" selected="0">
            <x v="0"/>
          </reference>
          <reference field="4" count="1" selected="0">
            <x v="3"/>
          </reference>
        </references>
      </pivotArea>
    </format>
    <format dxfId="47">
      <pivotArea field="4" grandCol="1" outline="0" collapsedLevelsAreSubtotals="1" axis="axisCol" fieldPosition="0">
        <references count="1">
          <reference field="4294967294" count="1" selected="0">
            <x v="0"/>
          </reference>
        </references>
      </pivotArea>
    </format>
    <format dxfId="38">
      <pivotArea type="all" dataOnly="0" outline="0" fieldPosition="0"/>
    </format>
  </formats>
  <conditionalFormats count="4">
    <conditionalFormat priority="7">
      <pivotAreas count="1">
        <pivotArea type="data" collapsedLevelsAreSubtotals="1" fieldPosition="0">
          <references count="3">
            <reference field="4294967294" count="1" selected="0">
              <x v="0"/>
            </reference>
            <reference field="1" count="7">
              <x v="0"/>
              <x v="1"/>
              <x v="2"/>
              <x v="3"/>
              <x v="4"/>
              <x v="5"/>
              <x v="6"/>
            </reference>
            <reference field="4" count="1" selected="0">
              <x v="3"/>
            </reference>
          </references>
        </pivotArea>
      </pivotAreas>
    </conditionalFormat>
    <conditionalFormat priority="8">
      <pivotAreas count="1">
        <pivotArea type="data" collapsedLevelsAreSubtotals="1" fieldPosition="0">
          <references count="3">
            <reference field="4294967294" count="1" selected="0">
              <x v="0"/>
            </reference>
            <reference field="1" count="7">
              <x v="0"/>
              <x v="1"/>
              <x v="2"/>
              <x v="3"/>
              <x v="4"/>
              <x v="5"/>
              <x v="6"/>
            </reference>
            <reference field="4" count="1" selected="0">
              <x v="2"/>
            </reference>
          </references>
        </pivotArea>
      </pivotAreas>
    </conditionalFormat>
    <conditionalFormat priority="9">
      <pivotAreas count="1">
        <pivotArea type="data" collapsedLevelsAreSubtotals="1" fieldPosition="0">
          <references count="3">
            <reference field="4294967294" count="1" selected="0">
              <x v="0"/>
            </reference>
            <reference field="1" count="7">
              <x v="0"/>
              <x v="1"/>
              <x v="2"/>
              <x v="3"/>
              <x v="4"/>
              <x v="5"/>
              <x v="6"/>
            </reference>
            <reference field="4" count="1" selected="0">
              <x v="1"/>
            </reference>
          </references>
        </pivotArea>
      </pivotAreas>
    </conditionalFormat>
    <conditionalFormat priority="10">
      <pivotAreas count="1">
        <pivotArea type="data" collapsedLevelsAreSubtotals="1" fieldPosition="0">
          <references count="3">
            <reference field="4294967294" count="1" selected="0">
              <x v="0"/>
            </reference>
            <reference field="1" count="7">
              <x v="0"/>
              <x v="1"/>
              <x v="2"/>
              <x v="3"/>
              <x v="4"/>
              <x v="5"/>
              <x v="6"/>
            </reference>
            <reference field="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0025B9-95AD-4031-BB22-87DEC39CF944}"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mployees">
  <location ref="A28:Q38" firstHeaderRow="1" firstDataRow="3" firstDataCol="1"/>
  <pivotFields count="6">
    <pivotField axis="axisRow" showAll="0" sortType="ascending">
      <items count="8">
        <item x="6"/>
        <item x="5"/>
        <item x="2"/>
        <item x="3"/>
        <item x="1"/>
        <item x="4"/>
        <item x="0"/>
        <item t="default"/>
      </items>
    </pivotField>
    <pivotField axis="axisCol" showAll="0">
      <items count="8">
        <item x="1"/>
        <item x="6"/>
        <item x="3"/>
        <item x="2"/>
        <item x="5"/>
        <item x="0"/>
        <item x="4"/>
        <item t="default"/>
      </items>
    </pivotField>
    <pivotField dataField="1" showAll="0"/>
    <pivotField numFmtId="14" showAll="0"/>
    <pivotField axis="axisCol" subtotalCaption="Quarter Total" showAll="0">
      <items count="5">
        <item h="1" x="0"/>
        <item h="1" x="1"/>
        <item n="3d Quarter" x="2"/>
        <item n="4th Quarter" x="3"/>
        <item t="default"/>
      </items>
    </pivotField>
    <pivotField dragToRow="0" dragToCol="0" dragToPage="0" showAll="0" defaultSubtotal="0"/>
  </pivotFields>
  <rowFields count="1">
    <field x="0"/>
  </rowFields>
  <rowItems count="8">
    <i>
      <x/>
    </i>
    <i>
      <x v="1"/>
    </i>
    <i>
      <x v="2"/>
    </i>
    <i>
      <x v="3"/>
    </i>
    <i>
      <x v="4"/>
    </i>
    <i>
      <x v="5"/>
    </i>
    <i>
      <x v="6"/>
    </i>
    <i t="grand">
      <x/>
    </i>
  </rowItems>
  <colFields count="2">
    <field x="4"/>
    <field x="1"/>
  </colFields>
  <colItems count="16">
    <i>
      <x v="2"/>
      <x/>
    </i>
    <i r="1">
      <x v="1"/>
    </i>
    <i r="1">
      <x v="2"/>
    </i>
    <i r="1">
      <x v="3"/>
    </i>
    <i r="1">
      <x v="4"/>
    </i>
    <i r="1">
      <x v="5"/>
    </i>
    <i r="1">
      <x v="6"/>
    </i>
    <i t="default">
      <x v="2"/>
    </i>
    <i>
      <x v="3"/>
      <x/>
    </i>
    <i r="1">
      <x v="1"/>
    </i>
    <i r="1">
      <x v="2"/>
    </i>
    <i r="1">
      <x v="3"/>
    </i>
    <i r="1">
      <x v="4"/>
    </i>
    <i r="1">
      <x v="5"/>
    </i>
    <i t="default">
      <x v="3"/>
    </i>
    <i t="grand">
      <x/>
    </i>
  </colItems>
  <dataFields count="1">
    <dataField name="Sum of Sales (in $)" fld="2" baseField="0" baseItem="0"/>
  </dataFields>
  <formats count="15">
    <format dxfId="18">
      <pivotArea collapsedLevelsAreSubtotals="1" fieldPosition="0">
        <references count="3">
          <reference field="0" count="1">
            <x v="5"/>
          </reference>
          <reference field="1" count="1" selected="0">
            <x v="6"/>
          </reference>
          <reference field="4" count="1" selected="0">
            <x v="2"/>
          </reference>
        </references>
      </pivotArea>
    </format>
    <format dxfId="17">
      <pivotArea collapsedLevelsAreSubtotals="1" fieldPosition="0">
        <references count="1">
          <reference field="0" count="0"/>
        </references>
      </pivotArea>
    </format>
    <format dxfId="16">
      <pivotArea collapsedLevelsAreSubtotals="1" fieldPosition="0">
        <references count="3">
          <reference field="0" count="1">
            <x v="6"/>
          </reference>
          <reference field="1" count="1" selected="0">
            <x v="0"/>
          </reference>
          <reference field="4" count="1" selected="0">
            <x v="3"/>
          </reference>
        </references>
      </pivotArea>
    </format>
    <format dxfId="14">
      <pivotArea outline="0" collapsedLevelsAreSubtotals="1" fieldPosition="0">
        <references count="1">
          <reference field="4" count="0" selected="0" defaultSubtotal="1"/>
        </references>
      </pivotArea>
    </format>
    <format dxfId="13">
      <pivotArea type="origin" dataOnly="0" labelOnly="1" outline="0" fieldPosition="0"/>
    </format>
    <format dxfId="12">
      <pivotArea field="4" type="button" dataOnly="0" labelOnly="1" outline="0" axis="axisCol" fieldPosition="0"/>
    </format>
    <format dxfId="11">
      <pivotArea field="1" type="button" dataOnly="0" labelOnly="1" outline="0" axis="axisCol" fieldPosition="1"/>
    </format>
    <format dxfId="10">
      <pivotArea type="topRight" dataOnly="0" labelOnly="1" outline="0" offset="A1:M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fieldPosition="0">
        <references count="1">
          <reference field="4" count="0"/>
        </references>
      </pivotArea>
    </format>
    <format dxfId="5">
      <pivotArea dataOnly="0" labelOnly="1" fieldPosition="0">
        <references count="1">
          <reference field="4" count="0" defaultSubtotal="1"/>
        </references>
      </pivotArea>
    </format>
    <format dxfId="4">
      <pivotArea dataOnly="0" labelOnly="1" fieldPosition="0">
        <references count="2">
          <reference field="1" count="0"/>
          <reference field="4" count="1" selected="0">
            <x v="2"/>
          </reference>
        </references>
      </pivotArea>
    </format>
    <format dxfId="3">
      <pivotArea dataOnly="0" labelOnly="1" fieldPosition="0">
        <references count="2">
          <reference field="1" count="6">
            <x v="0"/>
            <x v="1"/>
            <x v="2"/>
            <x v="3"/>
            <x v="4"/>
            <x v="5"/>
          </reference>
          <reference field="4" count="1" selected="0">
            <x v="3"/>
          </reference>
        </references>
      </pivotArea>
    </format>
  </formats>
  <conditionalFormats count="2">
    <conditionalFormat priority="2">
      <pivotAreas count="1">
        <pivotArea type="data" collapsedLevelsAreSubtotals="1" fieldPosition="0">
          <references count="3">
            <reference field="4294967294" count="1" selected="0">
              <x v="0"/>
            </reference>
            <reference field="0" count="7">
              <x v="0"/>
              <x v="1"/>
              <x v="2"/>
              <x v="3"/>
              <x v="4"/>
              <x v="5"/>
              <x v="6"/>
            </reference>
            <reference field="4" count="1" selected="0" defaultSubtotal="1">
              <x v="2"/>
            </reference>
          </references>
        </pivotArea>
      </pivotAreas>
    </conditionalFormat>
    <conditionalFormat priority="1">
      <pivotAreas count="1">
        <pivotArea type="data" collapsedLevelsAreSubtotals="1" fieldPosition="0">
          <references count="3">
            <reference field="4294967294" count="1" selected="0">
              <x v="0"/>
            </reference>
            <reference field="0" count="7">
              <x v="0"/>
              <x v="1"/>
              <x v="2"/>
              <x v="3"/>
              <x v="4"/>
              <x v="5"/>
              <x v="6"/>
            </reference>
            <reference field="4" count="1" selected="0" defaultSubtotal="1">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mployees">
  <location ref="A11:Q21" firstHeaderRow="1" firstDataRow="3" firstDataCol="1"/>
  <pivotFields count="6">
    <pivotField axis="axisRow" showAll="0" sortType="ascending">
      <items count="8">
        <item x="6"/>
        <item x="5"/>
        <item x="2"/>
        <item x="3"/>
        <item x="1"/>
        <item x="4"/>
        <item x="0"/>
        <item t="default"/>
      </items>
    </pivotField>
    <pivotField axis="axisCol" showAll="0">
      <items count="8">
        <item x="1"/>
        <item x="6"/>
        <item x="3"/>
        <item n="Graphics_x000a_ Cards" x="2"/>
        <item x="5"/>
        <item x="0"/>
        <item x="4"/>
        <item t="default"/>
      </items>
    </pivotField>
    <pivotField dataField="1" showAll="0"/>
    <pivotField numFmtId="14" showAll="0"/>
    <pivotField axis="axisCol" subtotalCaption="Quarter Total" showAll="0">
      <items count="5">
        <item n="1st Quarter" x="0"/>
        <item n="2nd Quarter" x="1"/>
        <item n="3d Quarter" h="1" x="2"/>
        <item n="4th Quarter" h="1" x="3"/>
        <item t="default"/>
      </items>
    </pivotField>
    <pivotField dragToRow="0" dragToCol="0" dragToPage="0" showAll="0" defaultSubtotal="0"/>
  </pivotFields>
  <rowFields count="1">
    <field x="0"/>
  </rowFields>
  <rowItems count="8">
    <i>
      <x/>
    </i>
    <i>
      <x v="1"/>
    </i>
    <i>
      <x v="2"/>
    </i>
    <i>
      <x v="3"/>
    </i>
    <i>
      <x v="4"/>
    </i>
    <i>
      <x v="5"/>
    </i>
    <i>
      <x v="6"/>
    </i>
    <i t="grand">
      <x/>
    </i>
  </rowItems>
  <colFields count="2">
    <field x="4"/>
    <field x="1"/>
  </colFields>
  <colItems count="16">
    <i>
      <x/>
      <x/>
    </i>
    <i r="1">
      <x v="2"/>
    </i>
    <i r="1">
      <x v="3"/>
    </i>
    <i r="1">
      <x v="4"/>
    </i>
    <i r="1">
      <x v="5"/>
    </i>
    <i r="1">
      <x v="6"/>
    </i>
    <i t="default">
      <x/>
    </i>
    <i>
      <x v="1"/>
      <x/>
    </i>
    <i r="1">
      <x v="1"/>
    </i>
    <i r="1">
      <x v="2"/>
    </i>
    <i r="1">
      <x v="3"/>
    </i>
    <i r="1">
      <x v="4"/>
    </i>
    <i r="1">
      <x v="5"/>
    </i>
    <i r="1">
      <x v="6"/>
    </i>
    <i t="default">
      <x v="1"/>
    </i>
    <i t="grand">
      <x/>
    </i>
  </colItems>
  <dataFields count="1">
    <dataField name="Sum of Sales (in $)" fld="2" baseField="0" baseItem="5"/>
  </dataFields>
  <formats count="8">
    <format dxfId="19">
      <pivotArea collapsedLevelsAreSubtotals="1" fieldPosition="0">
        <references count="3">
          <reference field="0" count="0"/>
          <reference field="1" count="6" selected="0">
            <x v="0"/>
            <x v="2"/>
            <x v="3"/>
            <x v="4"/>
            <x v="5"/>
            <x v="6"/>
          </reference>
          <reference field="4" count="1" selected="0">
            <x v="0"/>
          </reference>
        </references>
      </pivotArea>
    </format>
    <format dxfId="20">
      <pivotArea collapsedLevelsAreSubtotals="1" fieldPosition="0">
        <references count="3">
          <reference field="0" count="0"/>
          <reference field="1" count="6" selected="0">
            <x v="0"/>
            <x v="2"/>
            <x v="3"/>
            <x v="4"/>
            <x v="5"/>
            <x v="6"/>
          </reference>
          <reference field="4" count="1" selected="0">
            <x v="0"/>
          </reference>
        </references>
      </pivotArea>
    </format>
    <format dxfId="21">
      <pivotArea collapsedLevelsAreSubtotals="1" fieldPosition="0">
        <references count="1">
          <reference field="0" count="0"/>
        </references>
      </pivotArea>
    </format>
    <format dxfId="22">
      <pivotArea collapsedLevelsAreSubtotals="1" fieldPosition="0">
        <references count="3">
          <reference field="0" count="1">
            <x v="5"/>
          </reference>
          <reference field="1" count="1" selected="0">
            <x v="6"/>
          </reference>
          <reference field="4" count="1" selected="0">
            <x v="2"/>
          </reference>
        </references>
      </pivotArea>
    </format>
    <format dxfId="23">
      <pivotArea collapsedLevelsAreSubtotals="1" fieldPosition="0">
        <references count="3">
          <reference field="0" count="1">
            <x v="6"/>
          </reference>
          <reference field="1" count="1" selected="0">
            <x v="0"/>
          </reference>
          <reference field="4" count="1" selected="0">
            <x v="3"/>
          </reference>
        </references>
      </pivotArea>
    </format>
    <format dxfId="24">
      <pivotArea collapsedLevelsAreSubtotals="1" fieldPosition="0">
        <references count="3">
          <reference field="0" count="1">
            <x v="1"/>
          </reference>
          <reference field="1" count="1" selected="0">
            <x v="4"/>
          </reference>
          <reference field="4" count="1" selected="0">
            <x v="1"/>
          </reference>
        </references>
      </pivotArea>
    </format>
    <format dxfId="25">
      <pivotArea collapsedLevelsAreSubtotals="1" fieldPosition="0">
        <references count="3">
          <reference field="0" count="1">
            <x v="2"/>
          </reference>
          <reference field="1" count="1" selected="0">
            <x v="6"/>
          </reference>
          <reference field="4" count="1" selected="0">
            <x v="0"/>
          </reference>
        </references>
      </pivotArea>
    </format>
    <format dxfId="15">
      <pivotArea type="all" dataOnly="0" outline="0" fieldPosition="0"/>
    </format>
  </formats>
  <conditionalFormats count="4">
    <conditionalFormat priority="6">
      <pivotAreas count="1">
        <pivotArea type="data" collapsedLevelsAreSubtotals="1" fieldPosition="0">
          <references count="3">
            <reference field="4294967294" count="1" selected="0">
              <x v="0"/>
            </reference>
            <reference field="0" count="7">
              <x v="0"/>
              <x v="1"/>
              <x v="2"/>
              <x v="3"/>
              <x v="4"/>
              <x v="5"/>
              <x v="6"/>
            </reference>
            <reference field="4" count="1" selected="0" defaultSubtotal="1">
              <x v="0"/>
            </reference>
          </references>
        </pivotArea>
      </pivotAreas>
    </conditionalFormat>
    <conditionalFormat priority="5">
      <pivotAreas count="1">
        <pivotArea type="data" collapsedLevelsAreSubtotals="1" fieldPosition="0">
          <references count="3">
            <reference field="4294967294" count="1" selected="0">
              <x v="0"/>
            </reference>
            <reference field="0" count="7">
              <x v="0"/>
              <x v="1"/>
              <x v="2"/>
              <x v="3"/>
              <x v="4"/>
              <x v="5"/>
              <x v="6"/>
            </reference>
            <reference field="4" count="1" selected="0" defaultSubtotal="1">
              <x v="1"/>
            </reference>
          </references>
        </pivotArea>
      </pivotAreas>
    </conditionalFormat>
    <conditionalFormat priority="4">
      <pivotAreas count="1">
        <pivotArea type="data" collapsedLevelsAreSubtotals="1" fieldPosition="0">
          <references count="3">
            <reference field="4294967294" count="1" selected="0">
              <x v="0"/>
            </reference>
            <reference field="0" count="7">
              <x v="0"/>
              <x v="1"/>
              <x v="2"/>
              <x v="3"/>
              <x v="4"/>
              <x v="5"/>
              <x v="6"/>
            </reference>
            <reference field="4" count="1" selected="0" defaultSubtotal="1">
              <x v="2"/>
            </reference>
          </references>
        </pivotArea>
      </pivotAreas>
    </conditionalFormat>
    <conditionalFormat priority="3">
      <pivotAreas count="1">
        <pivotArea type="data" collapsedLevelsAreSubtotals="1" fieldPosition="0">
          <references count="3">
            <reference field="4294967294" count="1" selected="0">
              <x v="0"/>
            </reference>
            <reference field="0" count="7">
              <x v="0"/>
              <x v="1"/>
              <x v="2"/>
              <x v="3"/>
              <x v="4"/>
              <x v="5"/>
              <x v="6"/>
            </reference>
            <reference field="4" count="1" selected="0" defaultSubtotal="1">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FA725-54C3-4E91-86D8-490BDCBDDA60}">
  <dimension ref="A1"/>
  <sheetViews>
    <sheetView workbookViewId="0">
      <selection activeCell="C36" sqref="C36"/>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I22"/>
  <sheetViews>
    <sheetView showGridLines="0" workbookViewId="0">
      <selection activeCell="I14" sqref="I14"/>
    </sheetView>
  </sheetViews>
  <sheetFormatPr defaultRowHeight="14.5" x14ac:dyDescent="0.35"/>
  <cols>
    <col min="1" max="1" width="31.7265625" style="11" customWidth="1"/>
    <col min="2" max="4" width="24.08984375" style="11" customWidth="1"/>
    <col min="5" max="5" width="22.81640625" style="11" customWidth="1"/>
    <col min="6" max="6" width="20.6328125" style="11" customWidth="1"/>
    <col min="7" max="7" width="27" style="11" bestFit="1" customWidth="1"/>
    <col min="8" max="8" width="15.6328125" style="11" customWidth="1"/>
    <col min="9" max="9" width="17.54296875" style="11" bestFit="1" customWidth="1"/>
    <col min="10" max="16384" width="8.7265625" style="11"/>
  </cols>
  <sheetData>
    <row r="1" spans="1:9" ht="14.5" customHeight="1" x14ac:dyDescent="0.35">
      <c r="A1" s="47" t="s">
        <v>39</v>
      </c>
      <c r="B1" s="47"/>
      <c r="C1" s="47"/>
      <c r="D1" s="47"/>
      <c r="E1" s="47"/>
      <c r="F1" s="47"/>
      <c r="G1" s="47"/>
      <c r="H1" s="47"/>
      <c r="I1" s="47"/>
    </row>
    <row r="2" spans="1:9" ht="14.5" customHeight="1" x14ac:dyDescent="0.35">
      <c r="A2" s="47"/>
      <c r="B2" s="47"/>
      <c r="C2" s="47"/>
      <c r="D2" s="47"/>
      <c r="E2" s="47"/>
      <c r="F2" s="47"/>
      <c r="G2" s="47"/>
      <c r="H2" s="47"/>
      <c r="I2" s="47"/>
    </row>
    <row r="3" spans="1:9" ht="14.5" customHeight="1" x14ac:dyDescent="0.35">
      <c r="A3" s="47"/>
      <c r="B3" s="47"/>
      <c r="C3" s="47"/>
      <c r="D3" s="47"/>
      <c r="E3" s="47"/>
      <c r="F3" s="47"/>
      <c r="G3" s="47"/>
      <c r="H3" s="47"/>
      <c r="I3" s="47"/>
    </row>
    <row r="4" spans="1:9" ht="14.5" customHeight="1" x14ac:dyDescent="0.35">
      <c r="A4" s="47"/>
      <c r="B4" s="47"/>
      <c r="C4" s="47"/>
      <c r="D4" s="47"/>
      <c r="E4" s="47"/>
      <c r="F4" s="47"/>
      <c r="G4" s="47"/>
      <c r="H4" s="47"/>
      <c r="I4" s="47"/>
    </row>
    <row r="5" spans="1:9" ht="14.5" customHeight="1" x14ac:dyDescent="0.35">
      <c r="A5" s="47"/>
      <c r="B5" s="47"/>
      <c r="C5" s="47"/>
      <c r="D5" s="47"/>
      <c r="E5" s="47"/>
      <c r="F5" s="47"/>
      <c r="G5" s="47"/>
      <c r="H5" s="47"/>
      <c r="I5" s="47"/>
    </row>
    <row r="6" spans="1:9" ht="14.5" customHeight="1" x14ac:dyDescent="0.35">
      <c r="A6" s="47"/>
      <c r="B6" s="47"/>
      <c r="C6" s="47"/>
      <c r="D6" s="47"/>
      <c r="E6" s="47"/>
      <c r="F6" s="47"/>
      <c r="G6" s="47"/>
      <c r="H6" s="47"/>
      <c r="I6" s="47"/>
    </row>
    <row r="7" spans="1:9" ht="14.5" customHeight="1" x14ac:dyDescent="0.35">
      <c r="A7" s="47"/>
      <c r="B7" s="47"/>
      <c r="C7" s="47"/>
      <c r="D7" s="47"/>
      <c r="E7" s="47"/>
      <c r="F7" s="47"/>
      <c r="G7" s="47"/>
      <c r="H7" s="47"/>
      <c r="I7" s="47"/>
    </row>
    <row r="8" spans="1:9" ht="14.5" customHeight="1" x14ac:dyDescent="0.35">
      <c r="A8" s="47"/>
      <c r="B8" s="47"/>
      <c r="C8" s="47"/>
      <c r="D8" s="47"/>
      <c r="E8" s="47"/>
      <c r="F8" s="47"/>
      <c r="G8" s="47"/>
      <c r="H8" s="47"/>
      <c r="I8" s="47"/>
    </row>
    <row r="9" spans="1:9" ht="14.5" customHeight="1" x14ac:dyDescent="0.35">
      <c r="A9" s="47"/>
      <c r="B9" s="47"/>
      <c r="C9" s="47"/>
      <c r="D9" s="47"/>
      <c r="E9" s="47"/>
      <c r="F9" s="47"/>
      <c r="G9" s="47"/>
      <c r="H9" s="47"/>
      <c r="I9" s="47"/>
    </row>
    <row r="10" spans="1:9" ht="14.5" customHeight="1" thickBot="1" x14ac:dyDescent="0.4">
      <c r="A10" s="80"/>
      <c r="B10" s="80"/>
      <c r="C10" s="80"/>
      <c r="D10" s="80"/>
      <c r="E10" s="80"/>
      <c r="F10" s="80"/>
      <c r="G10" s="80"/>
      <c r="H10" s="80"/>
      <c r="I10" s="80"/>
    </row>
    <row r="11" spans="1:9" ht="19" customHeight="1" thickTop="1" x14ac:dyDescent="0.45">
      <c r="A11" s="75" t="s">
        <v>27</v>
      </c>
      <c r="B11" s="75" t="s">
        <v>30</v>
      </c>
      <c r="C11" s="76"/>
      <c r="D11" s="13"/>
      <c r="E11" s="13"/>
      <c r="F11" s="13"/>
      <c r="G11" s="77" t="s">
        <v>29</v>
      </c>
      <c r="H11" s="78" t="s">
        <v>41</v>
      </c>
      <c r="I11" s="79" t="s">
        <v>40</v>
      </c>
    </row>
    <row r="12" spans="1:9" ht="19" x14ac:dyDescent="0.45">
      <c r="A12" s="12" t="s">
        <v>29</v>
      </c>
      <c r="B12" s="14" t="s">
        <v>23</v>
      </c>
      <c r="C12" s="14" t="s">
        <v>24</v>
      </c>
      <c r="D12" s="14" t="s">
        <v>25</v>
      </c>
      <c r="E12" s="14" t="s">
        <v>26</v>
      </c>
      <c r="F12" s="13" t="s">
        <v>28</v>
      </c>
      <c r="G12" s="74" t="s">
        <v>29</v>
      </c>
      <c r="H12" s="62"/>
      <c r="I12" s="63"/>
    </row>
    <row r="13" spans="1:9" ht="19" x14ac:dyDescent="0.45">
      <c r="A13" s="15" t="s">
        <v>6</v>
      </c>
      <c r="B13" s="16">
        <v>24426</v>
      </c>
      <c r="C13" s="16">
        <v>13174</v>
      </c>
      <c r="D13" s="16">
        <v>33641</v>
      </c>
      <c r="E13" s="16">
        <v>29199</v>
      </c>
      <c r="F13" s="16">
        <v>100440</v>
      </c>
      <c r="G13" s="72" t="s">
        <v>6</v>
      </c>
      <c r="H13" s="64">
        <f>GETPIVOTDATA("Sales (in $)",$A$11,"Sales Rep","Tom")/GETPIVOTDATA("Sales (in $)",$A$11)</f>
        <v>0.18423610983729846</v>
      </c>
      <c r="I13" s="65">
        <f>AVERAGE(B13:E13)</f>
        <v>25110</v>
      </c>
    </row>
    <row r="14" spans="1:9" ht="19" x14ac:dyDescent="0.45">
      <c r="A14" s="15" t="s">
        <v>18</v>
      </c>
      <c r="B14" s="16">
        <v>25891</v>
      </c>
      <c r="C14" s="16">
        <v>16781</v>
      </c>
      <c r="D14" s="16">
        <v>10465</v>
      </c>
      <c r="E14" s="16">
        <v>30982</v>
      </c>
      <c r="F14" s="16">
        <v>84119</v>
      </c>
      <c r="G14" s="72" t="s">
        <v>18</v>
      </c>
      <c r="H14" s="64">
        <f>GETPIVOTDATA("Sales (in $)",$A$11,"Sales Rep","Ashley")/GETPIVOTDATA("Sales (in $)",$A$11)</f>
        <v>0.15429865913384816</v>
      </c>
      <c r="I14" s="65">
        <f t="shared" ref="I14:I19" si="0">AVERAGE(B14:E14)</f>
        <v>21029.75</v>
      </c>
    </row>
    <row r="15" spans="1:9" ht="19" x14ac:dyDescent="0.45">
      <c r="A15" s="15" t="s">
        <v>8</v>
      </c>
      <c r="B15" s="16">
        <v>23932</v>
      </c>
      <c r="C15" s="16">
        <v>20925</v>
      </c>
      <c r="D15" s="16">
        <v>19355</v>
      </c>
      <c r="E15" s="16">
        <v>18284</v>
      </c>
      <c r="F15" s="16">
        <v>82496</v>
      </c>
      <c r="G15" s="72" t="s">
        <v>8</v>
      </c>
      <c r="H15" s="64">
        <f>GETPIVOTDATA("Sales (in $)",A11,"Sales Rep","Mark")/GETPIVOTDATA("Sales (in $)",A11)</f>
        <v>0.15132160610451786</v>
      </c>
      <c r="I15" s="65">
        <f t="shared" si="0"/>
        <v>20624</v>
      </c>
    </row>
    <row r="16" spans="1:9" ht="19" x14ac:dyDescent="0.45">
      <c r="A16" s="15" t="s">
        <v>17</v>
      </c>
      <c r="B16" s="16">
        <v>13399</v>
      </c>
      <c r="C16" s="17">
        <v>43489</v>
      </c>
      <c r="D16" s="16">
        <v>13417</v>
      </c>
      <c r="E16" s="18">
        <v>6273</v>
      </c>
      <c r="F16" s="16">
        <v>76578</v>
      </c>
      <c r="G16" s="72" t="s">
        <v>17</v>
      </c>
      <c r="H16" s="64">
        <f>GETPIVOTDATA("Sales (in $)",$A$11,"Sales Rep","Bob")/GETPIVOTDATA("Sales (in $)",$A$11)</f>
        <v>0.14046627657427957</v>
      </c>
      <c r="I16" s="65">
        <f t="shared" si="0"/>
        <v>19144.5</v>
      </c>
    </row>
    <row r="17" spans="1:9" ht="19" x14ac:dyDescent="0.45">
      <c r="A17" s="15" t="s">
        <v>10</v>
      </c>
      <c r="B17" s="16">
        <v>34254</v>
      </c>
      <c r="C17" s="16">
        <v>5453</v>
      </c>
      <c r="D17" s="16">
        <v>15773</v>
      </c>
      <c r="E17" s="16">
        <v>19430</v>
      </c>
      <c r="F17" s="16">
        <v>74910</v>
      </c>
      <c r="G17" s="72" t="s">
        <v>10</v>
      </c>
      <c r="H17" s="64">
        <f>GETPIVOTDATA("Sales (in $)",$A$11,"Sales Rep","Hannah")/GETPIVOTDATA("Sales (in $)",$A$11)</f>
        <v>0.13740668048498633</v>
      </c>
      <c r="I17" s="65">
        <f t="shared" si="0"/>
        <v>18727.5</v>
      </c>
    </row>
    <row r="18" spans="1:9" ht="19" x14ac:dyDescent="0.45">
      <c r="A18" s="15" t="s">
        <v>14</v>
      </c>
      <c r="B18" s="16">
        <v>13017</v>
      </c>
      <c r="C18" s="16">
        <v>8566</v>
      </c>
      <c r="D18" s="16">
        <v>32170</v>
      </c>
      <c r="E18" s="16">
        <v>20026</v>
      </c>
      <c r="F18" s="16">
        <v>73779</v>
      </c>
      <c r="G18" s="72" t="s">
        <v>14</v>
      </c>
      <c r="H18" s="64">
        <f>GETPIVOTDATA("Sales (in $)",$A$11,"Sales Rep","Shelly")/GETPIVOTDATA("Sales (in $)",$A$11)</f>
        <v>0.13533209824458425</v>
      </c>
      <c r="I18" s="65">
        <f t="shared" si="0"/>
        <v>18444.75</v>
      </c>
    </row>
    <row r="19" spans="1:9" ht="19" x14ac:dyDescent="0.45">
      <c r="A19" s="15" t="s">
        <v>12</v>
      </c>
      <c r="B19" s="16">
        <v>6142</v>
      </c>
      <c r="C19" s="16">
        <v>1760</v>
      </c>
      <c r="D19" s="16">
        <v>21349</v>
      </c>
      <c r="E19" s="16">
        <v>23597</v>
      </c>
      <c r="F19" s="16">
        <v>52848</v>
      </c>
      <c r="G19" s="73" t="s">
        <v>12</v>
      </c>
      <c r="H19" s="64">
        <f>GETPIVOTDATA("Sales (in $)",$A$11,"Sales Rep","Isaac")/GETPIVOTDATA("Sales (in $)",$A$11)</f>
        <v>9.693856962048536E-2</v>
      </c>
      <c r="I19" s="65">
        <f t="shared" si="0"/>
        <v>13212</v>
      </c>
    </row>
    <row r="20" spans="1:9" ht="19.5" thickBot="1" x14ac:dyDescent="0.5">
      <c r="A20" s="15" t="s">
        <v>28</v>
      </c>
      <c r="B20" s="16">
        <v>141061</v>
      </c>
      <c r="C20" s="16">
        <v>110148</v>
      </c>
      <c r="D20" s="16">
        <v>146170</v>
      </c>
      <c r="E20" s="16">
        <v>147791</v>
      </c>
      <c r="F20" s="16">
        <v>545170</v>
      </c>
      <c r="G20" s="66" t="s">
        <v>28</v>
      </c>
      <c r="H20" s="67">
        <v>1</v>
      </c>
      <c r="I20" s="68"/>
    </row>
    <row r="21" spans="1:9" ht="20" thickTop="1" thickBot="1" x14ac:dyDescent="0.5">
      <c r="A21" s="83" t="s">
        <v>31</v>
      </c>
      <c r="B21" s="82">
        <f>AVERAGE(B13:B19)</f>
        <v>20151.571428571428</v>
      </c>
      <c r="C21" s="16">
        <f t="shared" ref="C21:F21" si="1">AVERAGE(C13:C19)</f>
        <v>15735.428571428571</v>
      </c>
      <c r="D21" s="82">
        <f t="shared" si="1"/>
        <v>20881.428571428572</v>
      </c>
      <c r="E21" s="82">
        <f t="shared" si="1"/>
        <v>21113</v>
      </c>
      <c r="F21" s="16">
        <f t="shared" si="1"/>
        <v>77881.428571428565</v>
      </c>
      <c r="G21" s="69"/>
      <c r="H21" s="70"/>
      <c r="I21" s="71"/>
    </row>
    <row r="22" spans="1:9" ht="19.5" thickTop="1" x14ac:dyDescent="0.45">
      <c r="A22" s="9"/>
      <c r="B22" s="9"/>
      <c r="C22" s="81"/>
      <c r="D22" s="9"/>
      <c r="E22" s="9"/>
      <c r="F22" s="81"/>
      <c r="G22" s="9"/>
      <c r="H22" s="9"/>
      <c r="I22" s="9"/>
    </row>
  </sheetData>
  <mergeCells count="4">
    <mergeCell ref="H11:H12"/>
    <mergeCell ref="I11:I12"/>
    <mergeCell ref="G11:G12"/>
    <mergeCell ref="A1:I10"/>
  </mergeCells>
  <phoneticPr fontId="25" type="noConversion"/>
  <conditionalFormatting pivot="1" sqref="F13:F19">
    <cfRule type="colorScale" priority="5">
      <colorScale>
        <cfvo type="min"/>
        <cfvo type="percentile" val="50"/>
        <cfvo type="max"/>
        <color rgb="FFF8696B"/>
        <color rgb="FFFFEB84"/>
        <color rgb="FF63BE7B"/>
      </colorScale>
    </cfRule>
  </conditionalFormatting>
  <conditionalFormatting pivot="1" sqref="B13:E19">
    <cfRule type="top10" dxfId="27" priority="4" rank="3"/>
  </conditionalFormatting>
  <conditionalFormatting pivot="1" sqref="B13:E19">
    <cfRule type="top10" dxfId="26" priority="3" bottom="1" rank="3"/>
  </conditionalFormatting>
  <conditionalFormatting sqref="H13:H19">
    <cfRule type="dataBar" priority="1">
      <dataBar>
        <cfvo type="min"/>
        <cfvo type="max"/>
        <color rgb="FF88A9D4"/>
      </dataBar>
      <extLst>
        <ext xmlns:x14="http://schemas.microsoft.com/office/spreadsheetml/2009/9/main" uri="{B025F937-C7B1-47D3-B67F-A62EFF666E3E}">
          <x14:id>{4038343C-C114-4BE1-B449-787FC384225B}</x14:id>
        </ext>
      </extLst>
    </cfRule>
    <cfRule type="dataBar" priority="2">
      <dataBar>
        <cfvo type="min"/>
        <cfvo type="max"/>
        <color rgb="FF638EC6"/>
      </dataBar>
      <extLst>
        <ext xmlns:x14="http://schemas.microsoft.com/office/spreadsheetml/2009/9/main" uri="{B025F937-C7B1-47D3-B67F-A62EFF666E3E}">
          <x14:id>{78D67A00-7EF4-4126-BCAA-2A5CF6D200B3}</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4038343C-C114-4BE1-B449-787FC384225B}">
            <x14:dataBar minLength="0" maxLength="100" gradient="0">
              <x14:cfvo type="autoMin"/>
              <x14:cfvo type="autoMax"/>
              <x14:negativeFillColor rgb="FFFF0000"/>
              <x14:axisColor rgb="FF000000"/>
            </x14:dataBar>
          </x14:cfRule>
          <x14:cfRule type="dataBar" id="{78D67A00-7EF4-4126-BCAA-2A5CF6D200B3}">
            <x14:dataBar minLength="0" maxLength="100" border="1" negativeBarBorderColorSameAsPositive="0">
              <x14:cfvo type="autoMin"/>
              <x14:cfvo type="autoMax"/>
              <x14:borderColor rgb="FF638EC6"/>
              <x14:negativeFillColor rgb="FFFF0000"/>
              <x14:negativeBorderColor rgb="FFFF0000"/>
              <x14:axisColor rgb="FF000000"/>
            </x14:dataBar>
          </x14:cfRule>
          <xm:sqref>H13:H19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3:F37"/>
  <sheetViews>
    <sheetView workbookViewId="0">
      <selection activeCell="E44" sqref="E44"/>
    </sheetView>
  </sheetViews>
  <sheetFormatPr defaultRowHeight="14.5" x14ac:dyDescent="0.35"/>
  <cols>
    <col min="1" max="1" width="20.81640625" bestFit="1" customWidth="1"/>
    <col min="2" max="6" width="12.1796875" bestFit="1" customWidth="1"/>
  </cols>
  <sheetData>
    <row r="3" spans="1:6" x14ac:dyDescent="0.35">
      <c r="A3" s="3" t="s">
        <v>32</v>
      </c>
      <c r="B3" s="3" t="s">
        <v>30</v>
      </c>
    </row>
    <row r="4" spans="1:6" x14ac:dyDescent="0.35">
      <c r="A4" s="3" t="s">
        <v>38</v>
      </c>
      <c r="B4" t="s">
        <v>23</v>
      </c>
      <c r="C4" t="s">
        <v>24</v>
      </c>
      <c r="D4" t="s">
        <v>25</v>
      </c>
      <c r="E4" t="s">
        <v>26</v>
      </c>
      <c r="F4" t="s">
        <v>21</v>
      </c>
    </row>
    <row r="5" spans="1:6" x14ac:dyDescent="0.35">
      <c r="A5" s="4" t="s">
        <v>9</v>
      </c>
      <c r="B5" s="7">
        <v>18880</v>
      </c>
      <c r="C5" s="7">
        <v>26634</v>
      </c>
      <c r="D5" s="7">
        <v>22988</v>
      </c>
      <c r="E5" s="7">
        <v>31343</v>
      </c>
      <c r="F5" s="7">
        <v>99845</v>
      </c>
    </row>
    <row r="6" spans="1:6" x14ac:dyDescent="0.35">
      <c r="A6" s="4" t="s">
        <v>19</v>
      </c>
      <c r="B6" s="7">
        <v>0</v>
      </c>
      <c r="C6" s="7">
        <v>18475</v>
      </c>
      <c r="D6" s="7">
        <v>20063</v>
      </c>
      <c r="E6" s="7">
        <v>2543</v>
      </c>
      <c r="F6" s="7">
        <v>41081</v>
      </c>
    </row>
    <row r="7" spans="1:6" x14ac:dyDescent="0.35">
      <c r="A7" s="4" t="s">
        <v>13</v>
      </c>
      <c r="B7" s="7">
        <v>25741</v>
      </c>
      <c r="C7" s="7">
        <v>17369</v>
      </c>
      <c r="D7" s="7">
        <v>26694</v>
      </c>
      <c r="E7" s="7">
        <v>25270</v>
      </c>
      <c r="F7" s="7">
        <v>95074</v>
      </c>
    </row>
    <row r="8" spans="1:6" x14ac:dyDescent="0.35">
      <c r="A8" s="4" t="s">
        <v>11</v>
      </c>
      <c r="B8" s="7">
        <v>40174</v>
      </c>
      <c r="C8" s="7">
        <v>3723</v>
      </c>
      <c r="D8" s="7">
        <v>9227</v>
      </c>
      <c r="E8" s="7">
        <v>34620</v>
      </c>
      <c r="F8" s="7">
        <v>87744</v>
      </c>
    </row>
    <row r="9" spans="1:6" x14ac:dyDescent="0.35">
      <c r="A9" s="4" t="s">
        <v>16</v>
      </c>
      <c r="B9" s="7">
        <v>14472</v>
      </c>
      <c r="C9" s="7">
        <v>23607</v>
      </c>
      <c r="D9" s="7">
        <v>20677</v>
      </c>
      <c r="E9" s="7">
        <v>33573</v>
      </c>
      <c r="F9" s="7">
        <v>92329</v>
      </c>
    </row>
    <row r="10" spans="1:6" x14ac:dyDescent="0.35">
      <c r="A10" s="4" t="s">
        <v>7</v>
      </c>
      <c r="B10" s="7">
        <v>8659</v>
      </c>
      <c r="C10" s="7">
        <v>6561</v>
      </c>
      <c r="D10" s="7">
        <v>3054</v>
      </c>
      <c r="E10" s="7">
        <v>20442</v>
      </c>
      <c r="F10" s="7">
        <v>38716</v>
      </c>
    </row>
    <row r="11" spans="1:6" x14ac:dyDescent="0.35">
      <c r="A11" s="4" t="s">
        <v>15</v>
      </c>
      <c r="B11" s="7">
        <v>33135</v>
      </c>
      <c r="C11" s="7">
        <v>13779</v>
      </c>
      <c r="D11" s="7">
        <v>43467</v>
      </c>
      <c r="E11" s="7">
        <v>0</v>
      </c>
      <c r="F11" s="7">
        <v>90381</v>
      </c>
    </row>
    <row r="12" spans="1:6" x14ac:dyDescent="0.35">
      <c r="A12" s="4" t="s">
        <v>21</v>
      </c>
      <c r="B12" s="7">
        <v>141061</v>
      </c>
      <c r="C12" s="7">
        <v>110148</v>
      </c>
      <c r="D12" s="7">
        <v>146170</v>
      </c>
      <c r="E12" s="7">
        <v>147791</v>
      </c>
      <c r="F12" s="7">
        <v>545170</v>
      </c>
    </row>
    <row r="28" spans="1:5" x14ac:dyDescent="0.35">
      <c r="B28" s="6" t="s">
        <v>23</v>
      </c>
      <c r="C28" s="6" t="s">
        <v>24</v>
      </c>
      <c r="D28" s="6" t="s">
        <v>25</v>
      </c>
      <c r="E28" s="6" t="s">
        <v>26</v>
      </c>
    </row>
    <row r="29" spans="1:5" x14ac:dyDescent="0.35">
      <c r="A29" t="s">
        <v>38</v>
      </c>
      <c r="B29" t="s">
        <v>34</v>
      </c>
      <c r="C29" t="s">
        <v>34</v>
      </c>
      <c r="D29" t="s">
        <v>34</v>
      </c>
      <c r="E29" t="s">
        <v>34</v>
      </c>
    </row>
    <row r="30" spans="1:5" x14ac:dyDescent="0.35">
      <c r="A30" s="4" t="s">
        <v>9</v>
      </c>
      <c r="B30">
        <v>3</v>
      </c>
      <c r="C30">
        <v>5</v>
      </c>
      <c r="D30">
        <v>6</v>
      </c>
      <c r="E30">
        <v>6</v>
      </c>
    </row>
    <row r="31" spans="1:5" x14ac:dyDescent="0.35">
      <c r="A31" s="4" t="s">
        <v>19</v>
      </c>
      <c r="B31">
        <v>0</v>
      </c>
      <c r="C31">
        <v>3</v>
      </c>
      <c r="D31">
        <v>5</v>
      </c>
      <c r="E31">
        <v>1</v>
      </c>
    </row>
    <row r="32" spans="1:5" x14ac:dyDescent="0.35">
      <c r="A32" s="4" t="s">
        <v>13</v>
      </c>
      <c r="B32">
        <v>5</v>
      </c>
      <c r="C32">
        <v>4</v>
      </c>
      <c r="D32">
        <v>4</v>
      </c>
      <c r="E32">
        <v>4</v>
      </c>
    </row>
    <row r="33" spans="1:5" x14ac:dyDescent="0.35">
      <c r="A33" s="4" t="s">
        <v>11</v>
      </c>
      <c r="B33">
        <v>5</v>
      </c>
      <c r="C33">
        <v>2</v>
      </c>
      <c r="D33">
        <v>3</v>
      </c>
      <c r="E33">
        <v>5</v>
      </c>
    </row>
    <row r="34" spans="1:5" x14ac:dyDescent="0.35">
      <c r="A34" s="4" t="s">
        <v>16</v>
      </c>
      <c r="B34">
        <v>2</v>
      </c>
      <c r="C34">
        <v>4</v>
      </c>
      <c r="D34">
        <v>4</v>
      </c>
      <c r="E34">
        <v>6</v>
      </c>
    </row>
    <row r="35" spans="1:5" x14ac:dyDescent="0.35">
      <c r="A35" s="4" t="s">
        <v>7</v>
      </c>
      <c r="B35">
        <v>2</v>
      </c>
      <c r="C35">
        <v>2</v>
      </c>
      <c r="D35">
        <v>1</v>
      </c>
      <c r="E35">
        <v>3</v>
      </c>
    </row>
    <row r="36" spans="1:5" x14ac:dyDescent="0.35">
      <c r="A36" s="4" t="s">
        <v>15</v>
      </c>
      <c r="B36">
        <v>5</v>
      </c>
      <c r="C36">
        <v>3</v>
      </c>
      <c r="D36">
        <v>6</v>
      </c>
      <c r="E36">
        <v>0</v>
      </c>
    </row>
    <row r="37" spans="1:5" x14ac:dyDescent="0.35">
      <c r="A37" s="4" t="s">
        <v>21</v>
      </c>
      <c r="B37" s="8">
        <v>22</v>
      </c>
      <c r="C37" s="8">
        <v>23</v>
      </c>
      <c r="D37" s="8">
        <v>29</v>
      </c>
      <c r="E37" s="8">
        <v>25</v>
      </c>
    </row>
  </sheetData>
  <conditionalFormatting sqref="C29">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N46"/>
  <sheetViews>
    <sheetView showGridLines="0" zoomScaleNormal="100" workbookViewId="0">
      <selection activeCell="J37" sqref="J37"/>
    </sheetView>
  </sheetViews>
  <sheetFormatPr defaultRowHeight="14.5" x14ac:dyDescent="0.35"/>
  <cols>
    <col min="1" max="1" width="19.453125" bestFit="1" customWidth="1"/>
    <col min="2" max="2" width="16.453125" bestFit="1" customWidth="1"/>
    <col min="3" max="3" width="16.6328125" bestFit="1" customWidth="1"/>
    <col min="4" max="4" width="16.453125" bestFit="1" customWidth="1"/>
    <col min="5" max="5" width="16.6328125" bestFit="1" customWidth="1"/>
    <col min="6" max="6" width="16.453125" bestFit="1" customWidth="1"/>
    <col min="7" max="7" width="16.6328125" bestFit="1" customWidth="1"/>
    <col min="8" max="8" width="16.453125" bestFit="1" customWidth="1"/>
    <col min="9" max="9" width="16.6328125" bestFit="1" customWidth="1"/>
    <col min="10" max="10" width="21.26953125" bestFit="1" customWidth="1"/>
    <col min="11" max="11" width="21.36328125" bestFit="1" customWidth="1"/>
    <col min="12" max="12" width="13.6328125" customWidth="1"/>
    <col min="13" max="99" width="4.81640625" bestFit="1" customWidth="1"/>
    <col min="100" max="100" width="10.7265625" bestFit="1" customWidth="1"/>
  </cols>
  <sheetData>
    <row r="1" spans="1:14" ht="15" thickTop="1" x14ac:dyDescent="0.35">
      <c r="A1" s="46" t="s">
        <v>37</v>
      </c>
      <c r="B1" s="42"/>
      <c r="C1" s="42"/>
      <c r="D1" s="42"/>
      <c r="E1" s="42"/>
      <c r="F1" s="42"/>
      <c r="G1" s="42"/>
      <c r="H1" s="42"/>
      <c r="I1" s="42"/>
      <c r="J1" s="42"/>
      <c r="K1" s="42"/>
      <c r="L1" s="42"/>
      <c r="M1" s="41"/>
      <c r="N1" s="25"/>
    </row>
    <row r="2" spans="1:14" x14ac:dyDescent="0.35">
      <c r="A2" s="43"/>
      <c r="B2" s="10"/>
      <c r="C2" s="10"/>
      <c r="D2" s="10"/>
      <c r="E2" s="10"/>
      <c r="F2" s="10"/>
      <c r="G2" s="10"/>
      <c r="H2" s="10"/>
      <c r="I2" s="10"/>
      <c r="J2" s="10"/>
      <c r="K2" s="10"/>
      <c r="L2" s="10"/>
      <c r="M2" s="41"/>
      <c r="N2" s="25"/>
    </row>
    <row r="3" spans="1:14" x14ac:dyDescent="0.35">
      <c r="A3" s="43"/>
      <c r="B3" s="10"/>
      <c r="C3" s="10"/>
      <c r="D3" s="10"/>
      <c r="E3" s="10"/>
      <c r="F3" s="10"/>
      <c r="G3" s="10"/>
      <c r="H3" s="10"/>
      <c r="I3" s="10"/>
      <c r="J3" s="10"/>
      <c r="K3" s="10"/>
      <c r="L3" s="10"/>
      <c r="M3" s="41"/>
      <c r="N3" s="25"/>
    </row>
    <row r="4" spans="1:14" x14ac:dyDescent="0.35">
      <c r="A4" s="43"/>
      <c r="B4" s="10"/>
      <c r="C4" s="10"/>
      <c r="D4" s="10"/>
      <c r="E4" s="10"/>
      <c r="F4" s="10"/>
      <c r="G4" s="10"/>
      <c r="H4" s="10"/>
      <c r="I4" s="10"/>
      <c r="J4" s="10"/>
      <c r="K4" s="10"/>
      <c r="L4" s="10"/>
      <c r="M4" s="41"/>
      <c r="N4" s="25"/>
    </row>
    <row r="5" spans="1:14" x14ac:dyDescent="0.35">
      <c r="A5" s="43"/>
      <c r="B5" s="10"/>
      <c r="C5" s="10"/>
      <c r="D5" s="10"/>
      <c r="E5" s="10"/>
      <c r="F5" s="10"/>
      <c r="G5" s="10"/>
      <c r="H5" s="10"/>
      <c r="I5" s="10"/>
      <c r="J5" s="10"/>
      <c r="K5" s="10"/>
      <c r="L5" s="10"/>
      <c r="M5" s="41"/>
      <c r="N5" s="25"/>
    </row>
    <row r="6" spans="1:14" x14ac:dyDescent="0.35">
      <c r="A6" s="43"/>
      <c r="B6" s="10"/>
      <c r="C6" s="10"/>
      <c r="D6" s="10"/>
      <c r="E6" s="10"/>
      <c r="F6" s="10"/>
      <c r="G6" s="10"/>
      <c r="H6" s="10"/>
      <c r="I6" s="10"/>
      <c r="J6" s="10"/>
      <c r="K6" s="10"/>
      <c r="L6" s="10"/>
      <c r="M6" s="41"/>
      <c r="N6" s="25"/>
    </row>
    <row r="7" spans="1:14" x14ac:dyDescent="0.35">
      <c r="A7" s="43"/>
      <c r="B7" s="10"/>
      <c r="C7" s="10"/>
      <c r="D7" s="10"/>
      <c r="E7" s="10"/>
      <c r="F7" s="10"/>
      <c r="G7" s="10"/>
      <c r="H7" s="10"/>
      <c r="I7" s="10"/>
      <c r="J7" s="10"/>
      <c r="K7" s="10"/>
      <c r="L7" s="10"/>
      <c r="M7" s="41"/>
      <c r="N7" s="25"/>
    </row>
    <row r="8" spans="1:14" x14ac:dyDescent="0.35">
      <c r="A8" s="43"/>
      <c r="B8" s="10"/>
      <c r="C8" s="10"/>
      <c r="D8" s="10"/>
      <c r="E8" s="10"/>
      <c r="F8" s="10"/>
      <c r="G8" s="10"/>
      <c r="H8" s="10"/>
      <c r="I8" s="10"/>
      <c r="J8" s="10"/>
      <c r="K8" s="10"/>
      <c r="L8" s="10"/>
      <c r="M8" s="41"/>
      <c r="N8" s="25"/>
    </row>
    <row r="9" spans="1:14" x14ac:dyDescent="0.35">
      <c r="A9" s="43"/>
      <c r="B9" s="10"/>
      <c r="C9" s="10"/>
      <c r="D9" s="10"/>
      <c r="E9" s="10"/>
      <c r="F9" s="10"/>
      <c r="G9" s="10"/>
      <c r="H9" s="10"/>
      <c r="I9" s="10"/>
      <c r="J9" s="10"/>
      <c r="K9" s="10"/>
      <c r="L9" s="10"/>
      <c r="M9" s="41"/>
      <c r="N9" s="25"/>
    </row>
    <row r="10" spans="1:14" ht="15" thickBot="1" x14ac:dyDescent="0.4">
      <c r="A10" s="44"/>
      <c r="B10" s="45"/>
      <c r="C10" s="45"/>
      <c r="D10" s="45"/>
      <c r="E10" s="45"/>
      <c r="F10" s="45"/>
      <c r="G10" s="45"/>
      <c r="H10" s="45"/>
      <c r="I10" s="45"/>
      <c r="J10" s="45"/>
      <c r="K10" s="45"/>
      <c r="L10" s="45"/>
      <c r="M10" s="41"/>
      <c r="N10" s="25"/>
    </row>
    <row r="11" spans="1:14" ht="14.5" customHeight="1" thickTop="1" x14ac:dyDescent="0.35">
      <c r="E11" s="25"/>
      <c r="M11" s="41"/>
      <c r="N11" s="25"/>
    </row>
    <row r="12" spans="1:14" ht="14.5" customHeight="1" x14ac:dyDescent="0.35">
      <c r="M12" s="41"/>
      <c r="N12" s="25"/>
    </row>
    <row r="13" spans="1:14" ht="14.5" customHeight="1" x14ac:dyDescent="0.35">
      <c r="M13" s="41"/>
      <c r="N13" s="25"/>
    </row>
    <row r="14" spans="1:14" ht="14.5" customHeight="1" x14ac:dyDescent="0.35">
      <c r="M14" s="41"/>
      <c r="N14" s="25"/>
    </row>
    <row r="15" spans="1:14" ht="14.5" customHeight="1" x14ac:dyDescent="0.35">
      <c r="M15" s="41"/>
      <c r="N15" s="25"/>
    </row>
    <row r="16" spans="1:14" ht="14.5" customHeight="1" x14ac:dyDescent="0.35">
      <c r="M16" s="41"/>
      <c r="N16" s="25"/>
    </row>
    <row r="17" spans="13:14" ht="14.5" customHeight="1" x14ac:dyDescent="0.35">
      <c r="M17" s="41"/>
      <c r="N17" s="25"/>
    </row>
    <row r="18" spans="13:14" ht="14.5" customHeight="1" x14ac:dyDescent="0.35">
      <c r="M18" s="41"/>
      <c r="N18" s="25"/>
    </row>
    <row r="19" spans="13:14" ht="14.5" customHeight="1" x14ac:dyDescent="0.35">
      <c r="M19" s="41"/>
      <c r="N19" s="25"/>
    </row>
    <row r="20" spans="13:14" ht="14.5" customHeight="1" x14ac:dyDescent="0.35">
      <c r="M20" s="41"/>
      <c r="N20" s="25"/>
    </row>
    <row r="21" spans="13:14" ht="14.5" customHeight="1" x14ac:dyDescent="0.35">
      <c r="M21" s="41"/>
      <c r="N21" s="25"/>
    </row>
    <row r="22" spans="13:14" ht="14.5" customHeight="1" x14ac:dyDescent="0.35">
      <c r="M22" s="41"/>
      <c r="N22" s="25"/>
    </row>
    <row r="23" spans="13:14" ht="14.5" customHeight="1" x14ac:dyDescent="0.35">
      <c r="M23" s="41"/>
      <c r="N23" s="25"/>
    </row>
    <row r="24" spans="13:14" ht="14.5" customHeight="1" x14ac:dyDescent="0.35">
      <c r="M24" s="41"/>
      <c r="N24" s="25"/>
    </row>
    <row r="25" spans="13:14" ht="14.5" customHeight="1" x14ac:dyDescent="0.35">
      <c r="M25" s="41"/>
      <c r="N25" s="25"/>
    </row>
    <row r="26" spans="13:14" ht="14.5" customHeight="1" x14ac:dyDescent="0.35">
      <c r="M26" s="41"/>
      <c r="N26" s="25"/>
    </row>
    <row r="27" spans="13:14" ht="14.5" customHeight="1" x14ac:dyDescent="0.35">
      <c r="M27" s="41"/>
      <c r="N27" s="25"/>
    </row>
    <row r="28" spans="13:14" ht="14.5" customHeight="1" x14ac:dyDescent="0.35">
      <c r="M28" s="41"/>
      <c r="N28" s="25"/>
    </row>
    <row r="29" spans="13:14" ht="14.5" customHeight="1" x14ac:dyDescent="0.35">
      <c r="M29" s="41"/>
      <c r="N29" s="25"/>
    </row>
    <row r="30" spans="13:14" ht="14.5" customHeight="1" x14ac:dyDescent="0.35">
      <c r="M30" s="41"/>
      <c r="N30" s="25"/>
    </row>
    <row r="31" spans="13:14" ht="14.5" customHeight="1" x14ac:dyDescent="0.35">
      <c r="M31" s="41"/>
      <c r="N31" s="25"/>
    </row>
    <row r="32" spans="13:14" ht="14.5" customHeight="1" x14ac:dyDescent="0.35">
      <c r="M32" s="41"/>
      <c r="N32" s="25"/>
    </row>
    <row r="33" spans="1:14" ht="14.5" customHeight="1" x14ac:dyDescent="0.35">
      <c r="M33" s="41"/>
      <c r="N33" s="25"/>
    </row>
    <row r="34" spans="1:14" ht="14.5" customHeight="1" x14ac:dyDescent="0.35">
      <c r="M34" s="41"/>
      <c r="N34" s="25"/>
    </row>
    <row r="35" spans="1:14" ht="14.5" customHeight="1" thickBot="1" x14ac:dyDescent="0.4">
      <c r="M35" s="41"/>
      <c r="N35" s="25"/>
    </row>
    <row r="36" spans="1:14" x14ac:dyDescent="0.35">
      <c r="A36" s="19"/>
      <c r="B36" s="20" t="s">
        <v>20</v>
      </c>
      <c r="C36" s="21"/>
      <c r="D36" s="21"/>
      <c r="E36" s="21"/>
      <c r="F36" s="21"/>
      <c r="G36" s="21"/>
      <c r="H36" s="21"/>
      <c r="I36" s="21"/>
      <c r="J36" s="21"/>
      <c r="K36" s="22"/>
      <c r="L36" s="36"/>
    </row>
    <row r="37" spans="1:14" x14ac:dyDescent="0.35">
      <c r="A37" s="23"/>
      <c r="B37" s="24" t="s">
        <v>23</v>
      </c>
      <c r="C37" s="24"/>
      <c r="D37" s="24" t="s">
        <v>24</v>
      </c>
      <c r="E37" s="24"/>
      <c r="F37" s="24" t="s">
        <v>25</v>
      </c>
      <c r="G37" s="24"/>
      <c r="H37" s="24" t="s">
        <v>26</v>
      </c>
      <c r="I37" s="24"/>
      <c r="J37" s="25" t="s">
        <v>36</v>
      </c>
      <c r="K37" s="26" t="s">
        <v>35</v>
      </c>
      <c r="L37" s="37"/>
      <c r="M37" s="6"/>
    </row>
    <row r="38" spans="1:14" x14ac:dyDescent="0.35">
      <c r="A38" s="27" t="s">
        <v>38</v>
      </c>
      <c r="B38" s="25" t="s">
        <v>34</v>
      </c>
      <c r="C38" s="25" t="s">
        <v>22</v>
      </c>
      <c r="D38" s="25" t="s">
        <v>34</v>
      </c>
      <c r="E38" s="25" t="s">
        <v>22</v>
      </c>
      <c r="F38" s="25" t="s">
        <v>34</v>
      </c>
      <c r="G38" s="25" t="s">
        <v>22</v>
      </c>
      <c r="H38" s="25" t="s">
        <v>34</v>
      </c>
      <c r="I38" s="25" t="s">
        <v>22</v>
      </c>
      <c r="J38" s="25"/>
      <c r="K38" s="26"/>
      <c r="L38" s="38" t="s">
        <v>37</v>
      </c>
    </row>
    <row r="39" spans="1:14" x14ac:dyDescent="0.35">
      <c r="A39" s="28" t="s">
        <v>9</v>
      </c>
      <c r="B39" s="29">
        <v>3</v>
      </c>
      <c r="C39" s="30">
        <v>18880</v>
      </c>
      <c r="D39" s="29">
        <v>5</v>
      </c>
      <c r="E39" s="30">
        <v>26634</v>
      </c>
      <c r="F39" s="29">
        <v>6</v>
      </c>
      <c r="G39" s="30">
        <v>22988</v>
      </c>
      <c r="H39" s="29">
        <v>6</v>
      </c>
      <c r="I39" s="30">
        <v>31343</v>
      </c>
      <c r="J39" s="29">
        <v>20</v>
      </c>
      <c r="K39" s="31">
        <v>99845</v>
      </c>
      <c r="L39" s="39">
        <f>GETPIVOTDATA("Sum of Sales (in $)",$A$36,"Category","Accessories")/GETPIVOTDATA("Number of Orders",$A$36,"Category","Accessories")</f>
        <v>4992.25</v>
      </c>
    </row>
    <row r="40" spans="1:14" x14ac:dyDescent="0.35">
      <c r="A40" s="28" t="s">
        <v>19</v>
      </c>
      <c r="B40" s="29">
        <v>0</v>
      </c>
      <c r="C40" s="30">
        <v>0</v>
      </c>
      <c r="D40" s="29">
        <v>3</v>
      </c>
      <c r="E40" s="30">
        <v>18475</v>
      </c>
      <c r="F40" s="29">
        <v>5</v>
      </c>
      <c r="G40" s="30">
        <v>20063</v>
      </c>
      <c r="H40" s="29">
        <v>1</v>
      </c>
      <c r="I40" s="30">
        <v>2543</v>
      </c>
      <c r="J40" s="29">
        <v>9</v>
      </c>
      <c r="K40" s="31">
        <v>41081</v>
      </c>
      <c r="L40" s="39">
        <f>GETPIVOTDATA("Sum of Sales (in $)",$A$36,"Category","Computers")/GETPIVOTDATA("Number of Orders",$A$36,"Category","Computers")</f>
        <v>4564.5555555555557</v>
      </c>
    </row>
    <row r="41" spans="1:14" x14ac:dyDescent="0.35">
      <c r="A41" s="28" t="s">
        <v>13</v>
      </c>
      <c r="B41" s="29">
        <v>5</v>
      </c>
      <c r="C41" s="30">
        <v>25741</v>
      </c>
      <c r="D41" s="29">
        <v>4</v>
      </c>
      <c r="E41" s="30">
        <v>17369</v>
      </c>
      <c r="F41" s="29">
        <v>4</v>
      </c>
      <c r="G41" s="30">
        <v>26694</v>
      </c>
      <c r="H41" s="29">
        <v>4</v>
      </c>
      <c r="I41" s="30">
        <v>25270</v>
      </c>
      <c r="J41" s="29">
        <v>17</v>
      </c>
      <c r="K41" s="31">
        <v>95074</v>
      </c>
      <c r="L41" s="39">
        <f>GETPIVOTDATA("Sum of Sales (in $)",$A$36,"Category","Desks")/GETPIVOTDATA("Number of Orders",$A$36,"Category","Desks")</f>
        <v>5592.588235294118</v>
      </c>
    </row>
    <row r="42" spans="1:14" x14ac:dyDescent="0.35">
      <c r="A42" s="28" t="s">
        <v>11</v>
      </c>
      <c r="B42" s="29">
        <v>5</v>
      </c>
      <c r="C42" s="30">
        <v>40174</v>
      </c>
      <c r="D42" s="29">
        <v>2</v>
      </c>
      <c r="E42" s="30">
        <v>3723</v>
      </c>
      <c r="F42" s="29">
        <v>3</v>
      </c>
      <c r="G42" s="30">
        <v>9227</v>
      </c>
      <c r="H42" s="29">
        <v>5</v>
      </c>
      <c r="I42" s="30">
        <v>34620</v>
      </c>
      <c r="J42" s="29">
        <v>15</v>
      </c>
      <c r="K42" s="31">
        <v>87744</v>
      </c>
      <c r="L42" s="39">
        <f>GETPIVOTDATA("Sum of Sales (in $)",$A$36,"Category","Graphics Cards")/GETPIVOTDATA("Number of Orders",$A$36,"Category","Graphics Cards")</f>
        <v>5849.6</v>
      </c>
    </row>
    <row r="43" spans="1:14" x14ac:dyDescent="0.35">
      <c r="A43" s="28" t="s">
        <v>16</v>
      </c>
      <c r="B43" s="29">
        <v>2</v>
      </c>
      <c r="C43" s="30">
        <v>14472</v>
      </c>
      <c r="D43" s="29">
        <v>4</v>
      </c>
      <c r="E43" s="30">
        <v>23607</v>
      </c>
      <c r="F43" s="29">
        <v>4</v>
      </c>
      <c r="G43" s="30">
        <v>20677</v>
      </c>
      <c r="H43" s="29">
        <v>6</v>
      </c>
      <c r="I43" s="30">
        <v>33573</v>
      </c>
      <c r="J43" s="29">
        <v>16</v>
      </c>
      <c r="K43" s="31">
        <v>92329</v>
      </c>
      <c r="L43" s="39">
        <f>GETPIVOTDATA("Sum of Sales (in $)",$A$36,"Category","Hard Drives")/GETPIVOTDATA("Number of Orders",$A$36,"Category","Hard Drives")</f>
        <v>5770.5625</v>
      </c>
    </row>
    <row r="44" spans="1:14" x14ac:dyDescent="0.35">
      <c r="A44" s="28" t="s">
        <v>7</v>
      </c>
      <c r="B44" s="29">
        <v>2</v>
      </c>
      <c r="C44" s="30">
        <v>8659</v>
      </c>
      <c r="D44" s="29">
        <v>2</v>
      </c>
      <c r="E44" s="30">
        <v>6561</v>
      </c>
      <c r="F44" s="29">
        <v>1</v>
      </c>
      <c r="G44" s="30">
        <v>3054</v>
      </c>
      <c r="H44" s="29">
        <v>3</v>
      </c>
      <c r="I44" s="30">
        <v>20442</v>
      </c>
      <c r="J44" s="29">
        <v>8</v>
      </c>
      <c r="K44" s="31">
        <v>38716</v>
      </c>
      <c r="L44" s="39">
        <f>GETPIVOTDATA("Sum of Sales (in $)",$A$36,"Category","Monitors")/GETPIVOTDATA("Number of Orders",$A$36,"Category","Monitors")</f>
        <v>4839.5</v>
      </c>
    </row>
    <row r="45" spans="1:14" x14ac:dyDescent="0.35">
      <c r="A45" s="28" t="s">
        <v>15</v>
      </c>
      <c r="B45" s="29">
        <v>5</v>
      </c>
      <c r="C45" s="30">
        <v>33135</v>
      </c>
      <c r="D45" s="29">
        <v>3</v>
      </c>
      <c r="E45" s="30">
        <v>13779</v>
      </c>
      <c r="F45" s="29">
        <v>6</v>
      </c>
      <c r="G45" s="30">
        <v>43467</v>
      </c>
      <c r="H45" s="29">
        <v>0</v>
      </c>
      <c r="I45" s="30">
        <v>0</v>
      </c>
      <c r="J45" s="29">
        <v>14</v>
      </c>
      <c r="K45" s="31">
        <v>90381</v>
      </c>
      <c r="L45" s="39">
        <f>GETPIVOTDATA("Sum of Sales (in $)",$A$36,"Category","Routers")/GETPIVOTDATA("Number of Orders",$A$36,"Category","Routers")</f>
        <v>6455.7857142857147</v>
      </c>
    </row>
    <row r="46" spans="1:14" ht="15" thickBot="1" x14ac:dyDescent="0.4">
      <c r="A46" s="32" t="s">
        <v>21</v>
      </c>
      <c r="B46" s="33">
        <v>22</v>
      </c>
      <c r="C46" s="34">
        <v>141061</v>
      </c>
      <c r="D46" s="33">
        <v>23</v>
      </c>
      <c r="E46" s="34">
        <v>110148</v>
      </c>
      <c r="F46" s="33">
        <v>29</v>
      </c>
      <c r="G46" s="34">
        <v>146170</v>
      </c>
      <c r="H46" s="33">
        <v>25</v>
      </c>
      <c r="I46" s="34">
        <v>147791</v>
      </c>
      <c r="J46" s="33">
        <v>99</v>
      </c>
      <c r="K46" s="35">
        <v>545170</v>
      </c>
      <c r="L46" s="40">
        <f>GETPIVOTDATA("Sum of Sales (in $)",$A$36)/GETPIVOTDATA("Number of Orders",$A$36)</f>
        <v>5506.7676767676767</v>
      </c>
    </row>
  </sheetData>
  <mergeCells count="1">
    <mergeCell ref="A1:L10"/>
  </mergeCells>
  <conditionalFormatting sqref="D38">
    <cfRule type="colorScale" priority="12">
      <colorScale>
        <cfvo type="min"/>
        <cfvo type="percentile" val="50"/>
        <cfvo type="max"/>
        <color rgb="FFF8696B"/>
        <color rgb="FFFFEB84"/>
        <color rgb="FF63BE7B"/>
      </colorScale>
    </cfRule>
  </conditionalFormatting>
  <conditionalFormatting sqref="L39:L45">
    <cfRule type="colorScale" priority="11">
      <colorScale>
        <cfvo type="min"/>
        <cfvo type="percentile" val="50"/>
        <cfvo type="max"/>
        <color rgb="FFF8696B"/>
        <color rgb="FFFFEB84"/>
        <color rgb="FF63BE7B"/>
      </colorScale>
    </cfRule>
  </conditionalFormatting>
  <conditionalFormatting pivot="1" sqref="B39:B45">
    <cfRule type="colorScale" priority="10">
      <colorScale>
        <cfvo type="min"/>
        <cfvo type="percentile" val="50"/>
        <cfvo type="max"/>
        <color rgb="FFF8696B"/>
        <color rgb="FFFFEB84"/>
        <color rgb="FF63BE7B"/>
      </colorScale>
    </cfRule>
  </conditionalFormatting>
  <conditionalFormatting pivot="1" sqref="D39:D45">
    <cfRule type="colorScale" priority="9">
      <colorScale>
        <cfvo type="min"/>
        <cfvo type="percentile" val="50"/>
        <cfvo type="max"/>
        <color rgb="FFF8696B"/>
        <color rgb="FFFFEB84"/>
        <color rgb="FF63BE7B"/>
      </colorScale>
    </cfRule>
  </conditionalFormatting>
  <conditionalFormatting pivot="1" sqref="F39:F45">
    <cfRule type="colorScale" priority="8">
      <colorScale>
        <cfvo type="min"/>
        <cfvo type="percentile" val="50"/>
        <cfvo type="max"/>
        <color rgb="FFF8696B"/>
        <color rgb="FFFFEB84"/>
        <color rgb="FF63BE7B"/>
      </colorScale>
    </cfRule>
  </conditionalFormatting>
  <conditionalFormatting pivot="1" sqref="H39:H45">
    <cfRule type="colorScale" priority="7">
      <colorScale>
        <cfvo type="min"/>
        <cfvo type="percentile" val="50"/>
        <cfvo type="max"/>
        <color rgb="FFF8696B"/>
        <color rgb="FFFFEB84"/>
        <color rgb="FF63BE7B"/>
      </colorScale>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A1:Q39"/>
  <sheetViews>
    <sheetView tabSelected="1" zoomScale="110" zoomScaleNormal="110" workbookViewId="0">
      <selection activeCell="R20" sqref="R20"/>
    </sheetView>
  </sheetViews>
  <sheetFormatPr defaultRowHeight="14.5" x14ac:dyDescent="0.35"/>
  <cols>
    <col min="1" max="1" width="16.6328125" bestFit="1" customWidth="1"/>
    <col min="2" max="2" width="15.6328125" customWidth="1"/>
    <col min="3" max="3" width="11.08984375" bestFit="1" customWidth="1"/>
    <col min="4" max="4" width="14.54296875" bestFit="1" customWidth="1"/>
    <col min="5" max="5" width="13.453125" customWidth="1"/>
    <col min="6" max="6" width="10.6328125" bestFit="1" customWidth="1"/>
    <col min="7" max="7" width="11.08984375" bestFit="1" customWidth="1"/>
    <col min="8" max="9" width="12.1796875" bestFit="1" customWidth="1"/>
    <col min="10" max="10" width="12.54296875" bestFit="1" customWidth="1"/>
    <col min="11" max="11" width="10.1796875" bestFit="1" customWidth="1"/>
    <col min="12" max="12" width="14.54296875" bestFit="1" customWidth="1"/>
    <col min="13" max="13" width="13.453125" bestFit="1" customWidth="1"/>
    <col min="14" max="15" width="11.08984375" bestFit="1" customWidth="1"/>
    <col min="16" max="16" width="12.1796875" bestFit="1" customWidth="1"/>
    <col min="17" max="17" width="11.08984375" bestFit="1" customWidth="1"/>
    <col min="18" max="18" width="10.1796875" bestFit="1" customWidth="1"/>
    <col min="19" max="19" width="10.08984375" bestFit="1" customWidth="1"/>
    <col min="20" max="20" width="13.453125" bestFit="1" customWidth="1"/>
    <col min="21" max="21" width="10.6328125" bestFit="1" customWidth="1"/>
    <col min="22" max="22" width="10.08984375" bestFit="1" customWidth="1"/>
    <col min="23" max="23" width="11.08984375" bestFit="1" customWidth="1"/>
    <col min="24" max="24" width="12.1796875" bestFit="1" customWidth="1"/>
    <col min="25" max="25" width="12.54296875" bestFit="1" customWidth="1"/>
    <col min="26" max="26" width="10.1796875" bestFit="1" customWidth="1"/>
    <col min="27" max="27" width="11.08984375" bestFit="1" customWidth="1"/>
    <col min="28" max="28" width="13.453125" bestFit="1" customWidth="1"/>
    <col min="29" max="30" width="11.08984375" bestFit="1" customWidth="1"/>
    <col min="31" max="31" width="12.1796875" bestFit="1" customWidth="1"/>
    <col min="32" max="32" width="12.08984375" bestFit="1" customWidth="1"/>
  </cols>
  <sheetData>
    <row r="1" spans="1:17" ht="15" customHeight="1" x14ac:dyDescent="0.35">
      <c r="A1" s="48" t="s">
        <v>37</v>
      </c>
      <c r="B1" s="47"/>
      <c r="C1" s="47"/>
      <c r="D1" s="47"/>
      <c r="E1" s="47"/>
      <c r="F1" s="47"/>
      <c r="G1" s="47"/>
      <c r="H1" s="47"/>
      <c r="I1" s="47"/>
      <c r="J1" s="47"/>
      <c r="K1" s="47"/>
      <c r="L1" s="47"/>
      <c r="M1" s="47"/>
      <c r="N1" s="47"/>
      <c r="O1" s="47"/>
      <c r="P1" s="47"/>
      <c r="Q1" s="47"/>
    </row>
    <row r="2" spans="1:17" ht="14.5" customHeight="1" x14ac:dyDescent="0.35">
      <c r="A2" s="48"/>
      <c r="B2" s="47"/>
      <c r="C2" s="47"/>
      <c r="D2" s="47"/>
      <c r="E2" s="47"/>
      <c r="F2" s="47"/>
      <c r="G2" s="47"/>
      <c r="H2" s="47"/>
      <c r="I2" s="47"/>
      <c r="J2" s="47"/>
      <c r="K2" s="47"/>
      <c r="L2" s="47"/>
      <c r="M2" s="47"/>
      <c r="N2" s="47"/>
      <c r="O2" s="47"/>
      <c r="P2" s="47"/>
      <c r="Q2" s="47"/>
    </row>
    <row r="3" spans="1:17" ht="14.5" customHeight="1" x14ac:dyDescent="0.35">
      <c r="A3" s="48"/>
      <c r="B3" s="47"/>
      <c r="C3" s="47"/>
      <c r="D3" s="47"/>
      <c r="E3" s="47"/>
      <c r="F3" s="47"/>
      <c r="G3" s="47"/>
      <c r="H3" s="47"/>
      <c r="I3" s="47"/>
      <c r="J3" s="47"/>
      <c r="K3" s="47"/>
      <c r="L3" s="47"/>
      <c r="M3" s="47"/>
      <c r="N3" s="47"/>
      <c r="O3" s="47"/>
      <c r="P3" s="47"/>
      <c r="Q3" s="47"/>
    </row>
    <row r="4" spans="1:17" ht="14.5" customHeight="1" x14ac:dyDescent="0.35">
      <c r="A4" s="48"/>
      <c r="B4" s="47"/>
      <c r="C4" s="47"/>
      <c r="D4" s="47"/>
      <c r="E4" s="47"/>
      <c r="F4" s="47"/>
      <c r="G4" s="47"/>
      <c r="H4" s="47"/>
      <c r="I4" s="47"/>
      <c r="J4" s="47"/>
      <c r="K4" s="47"/>
      <c r="L4" s="47"/>
      <c r="M4" s="47"/>
      <c r="N4" s="47"/>
      <c r="O4" s="47"/>
      <c r="P4" s="47"/>
      <c r="Q4" s="47"/>
    </row>
    <row r="5" spans="1:17" ht="14.5" customHeight="1" x14ac:dyDescent="0.35">
      <c r="A5" s="48"/>
      <c r="B5" s="47"/>
      <c r="C5" s="47"/>
      <c r="D5" s="47"/>
      <c r="E5" s="47"/>
      <c r="F5" s="47"/>
      <c r="G5" s="47"/>
      <c r="H5" s="47"/>
      <c r="I5" s="47"/>
      <c r="J5" s="47"/>
      <c r="K5" s="47"/>
      <c r="L5" s="47"/>
      <c r="M5" s="47"/>
      <c r="N5" s="47"/>
      <c r="O5" s="47"/>
      <c r="P5" s="47"/>
      <c r="Q5" s="47"/>
    </row>
    <row r="6" spans="1:17" ht="14.5" customHeight="1" x14ac:dyDescent="0.35">
      <c r="A6" s="48"/>
      <c r="B6" s="47"/>
      <c r="C6" s="47"/>
      <c r="D6" s="47"/>
      <c r="E6" s="47"/>
      <c r="F6" s="47"/>
      <c r="G6" s="47"/>
      <c r="H6" s="47"/>
      <c r="I6" s="47"/>
      <c r="J6" s="47"/>
      <c r="K6" s="47"/>
      <c r="L6" s="47"/>
      <c r="M6" s="47"/>
      <c r="N6" s="47"/>
      <c r="O6" s="47"/>
      <c r="P6" s="47"/>
      <c r="Q6" s="47"/>
    </row>
    <row r="7" spans="1:17" ht="14.5" customHeight="1" x14ac:dyDescent="0.35">
      <c r="A7" s="48"/>
      <c r="B7" s="47"/>
      <c r="C7" s="47"/>
      <c r="D7" s="47"/>
      <c r="E7" s="47"/>
      <c r="F7" s="47"/>
      <c r="G7" s="47"/>
      <c r="H7" s="47"/>
      <c r="I7" s="47"/>
      <c r="J7" s="47"/>
      <c r="K7" s="47"/>
      <c r="L7" s="47"/>
      <c r="M7" s="47"/>
      <c r="N7" s="47"/>
      <c r="O7" s="47"/>
      <c r="P7" s="47"/>
      <c r="Q7" s="47"/>
    </row>
    <row r="8" spans="1:17" ht="14.5" customHeight="1" x14ac:dyDescent="0.35">
      <c r="A8" s="48"/>
      <c r="B8" s="47"/>
      <c r="C8" s="47"/>
      <c r="D8" s="47"/>
      <c r="E8" s="47"/>
      <c r="F8" s="47"/>
      <c r="G8" s="47"/>
      <c r="H8" s="47"/>
      <c r="I8" s="47"/>
      <c r="J8" s="47"/>
      <c r="K8" s="47"/>
      <c r="L8" s="47"/>
      <c r="M8" s="47"/>
      <c r="N8" s="47"/>
      <c r="O8" s="47"/>
      <c r="P8" s="47"/>
      <c r="Q8" s="47"/>
    </row>
    <row r="9" spans="1:17" ht="14.5" customHeight="1" x14ac:dyDescent="0.35">
      <c r="A9" s="48"/>
      <c r="B9" s="47"/>
      <c r="C9" s="47"/>
      <c r="D9" s="47"/>
      <c r="E9" s="47"/>
      <c r="F9" s="47"/>
      <c r="G9" s="47"/>
      <c r="H9" s="47"/>
      <c r="I9" s="47"/>
      <c r="J9" s="47"/>
      <c r="K9" s="47"/>
      <c r="L9" s="47"/>
      <c r="M9" s="47"/>
      <c r="N9" s="47"/>
      <c r="O9" s="47"/>
      <c r="P9" s="47"/>
      <c r="Q9" s="47"/>
    </row>
    <row r="10" spans="1:17" ht="15" customHeight="1" thickBot="1" x14ac:dyDescent="0.4">
      <c r="A10" s="84"/>
      <c r="B10" s="85"/>
      <c r="C10" s="85"/>
      <c r="D10" s="85"/>
      <c r="E10" s="85"/>
      <c r="F10" s="85"/>
      <c r="G10" s="85"/>
      <c r="H10" s="85"/>
      <c r="I10" s="85"/>
      <c r="J10" s="85"/>
      <c r="K10" s="85"/>
      <c r="L10" s="85"/>
      <c r="M10" s="85"/>
      <c r="N10" s="85"/>
      <c r="O10" s="85"/>
      <c r="P10" s="85"/>
      <c r="Q10" s="85"/>
    </row>
    <row r="11" spans="1:17" x14ac:dyDescent="0.35">
      <c r="A11" s="49" t="s">
        <v>22</v>
      </c>
      <c r="B11" s="20" t="s">
        <v>20</v>
      </c>
      <c r="C11" s="21"/>
      <c r="D11" s="21"/>
      <c r="E11" s="21"/>
      <c r="F11" s="21"/>
      <c r="G11" s="21"/>
      <c r="H11" s="21"/>
      <c r="I11" s="21"/>
      <c r="J11" s="21"/>
      <c r="K11" s="21"/>
      <c r="L11" s="21"/>
      <c r="M11" s="21"/>
      <c r="N11" s="21"/>
      <c r="O11" s="21"/>
      <c r="P11" s="21"/>
      <c r="Q11" s="22"/>
    </row>
    <row r="12" spans="1:17" x14ac:dyDescent="0.35">
      <c r="A12" s="23"/>
      <c r="B12" s="25" t="s">
        <v>23</v>
      </c>
      <c r="C12" s="25"/>
      <c r="D12" s="25"/>
      <c r="E12" s="25"/>
      <c r="F12" s="25"/>
      <c r="G12" s="25"/>
      <c r="H12" s="25" t="s">
        <v>33</v>
      </c>
      <c r="I12" s="25" t="s">
        <v>24</v>
      </c>
      <c r="J12" s="25"/>
      <c r="K12" s="25"/>
      <c r="L12" s="25"/>
      <c r="M12" s="25"/>
      <c r="N12" s="25"/>
      <c r="O12" s="25"/>
      <c r="P12" s="25" t="s">
        <v>33</v>
      </c>
      <c r="Q12" s="26" t="s">
        <v>21</v>
      </c>
    </row>
    <row r="13" spans="1:17" x14ac:dyDescent="0.35">
      <c r="A13" s="27" t="s">
        <v>43</v>
      </c>
      <c r="B13" s="25" t="s">
        <v>9</v>
      </c>
      <c r="C13" s="25" t="s">
        <v>13</v>
      </c>
      <c r="D13" s="25" t="s">
        <v>42</v>
      </c>
      <c r="E13" s="25" t="s">
        <v>16</v>
      </c>
      <c r="F13" s="25" t="s">
        <v>7</v>
      </c>
      <c r="G13" s="25" t="s">
        <v>15</v>
      </c>
      <c r="H13" s="25"/>
      <c r="I13" s="25" t="s">
        <v>9</v>
      </c>
      <c r="J13" s="25" t="s">
        <v>19</v>
      </c>
      <c r="K13" s="25" t="s">
        <v>13</v>
      </c>
      <c r="L13" s="25" t="s">
        <v>42</v>
      </c>
      <c r="M13" s="25" t="s">
        <v>16</v>
      </c>
      <c r="N13" s="25" t="s">
        <v>7</v>
      </c>
      <c r="O13" s="25" t="s">
        <v>15</v>
      </c>
      <c r="P13" s="25"/>
      <c r="Q13" s="26"/>
    </row>
    <row r="14" spans="1:17" x14ac:dyDescent="0.35">
      <c r="A14" s="28" t="s">
        <v>18</v>
      </c>
      <c r="B14" s="50"/>
      <c r="C14" s="50">
        <v>14031</v>
      </c>
      <c r="D14" s="50"/>
      <c r="E14" s="50">
        <v>5094</v>
      </c>
      <c r="F14" s="50">
        <v>2613</v>
      </c>
      <c r="G14" s="50">
        <v>4153</v>
      </c>
      <c r="H14" s="51">
        <v>25891</v>
      </c>
      <c r="I14" s="51">
        <v>8128</v>
      </c>
      <c r="J14" s="51">
        <v>6308</v>
      </c>
      <c r="K14" s="51"/>
      <c r="L14" s="51">
        <v>2345</v>
      </c>
      <c r="M14" s="51"/>
      <c r="N14" s="51"/>
      <c r="O14" s="51"/>
      <c r="P14" s="51">
        <v>16781</v>
      </c>
      <c r="Q14" s="52">
        <v>42672</v>
      </c>
    </row>
    <row r="15" spans="1:17" x14ac:dyDescent="0.35">
      <c r="A15" s="28" t="s">
        <v>17</v>
      </c>
      <c r="B15" s="50">
        <v>5323</v>
      </c>
      <c r="C15" s="50"/>
      <c r="D15" s="50">
        <v>8076</v>
      </c>
      <c r="E15" s="50"/>
      <c r="F15" s="50"/>
      <c r="G15" s="50"/>
      <c r="H15" s="51">
        <v>13399</v>
      </c>
      <c r="I15" s="51">
        <v>2098</v>
      </c>
      <c r="J15" s="51">
        <v>4064</v>
      </c>
      <c r="K15" s="51">
        <v>7260</v>
      </c>
      <c r="L15" s="51"/>
      <c r="M15" s="53">
        <v>18154</v>
      </c>
      <c r="N15" s="51">
        <v>3649</v>
      </c>
      <c r="O15" s="51">
        <v>8264</v>
      </c>
      <c r="P15" s="51">
        <v>43489</v>
      </c>
      <c r="Q15" s="52">
        <v>56888</v>
      </c>
    </row>
    <row r="16" spans="1:17" x14ac:dyDescent="0.35">
      <c r="A16" s="28" t="s">
        <v>10</v>
      </c>
      <c r="B16" s="50"/>
      <c r="C16" s="50">
        <v>5568</v>
      </c>
      <c r="D16" s="50">
        <v>9137</v>
      </c>
      <c r="E16" s="50"/>
      <c r="F16" s="50"/>
      <c r="G16" s="54">
        <v>19549</v>
      </c>
      <c r="H16" s="51">
        <v>34254</v>
      </c>
      <c r="I16" s="51"/>
      <c r="J16" s="51"/>
      <c r="K16" s="51"/>
      <c r="L16" s="51"/>
      <c r="M16" s="51">
        <v>5453</v>
      </c>
      <c r="N16" s="51"/>
      <c r="O16" s="51"/>
      <c r="P16" s="51">
        <v>5453</v>
      </c>
      <c r="Q16" s="52">
        <v>39707</v>
      </c>
    </row>
    <row r="17" spans="1:17" x14ac:dyDescent="0.35">
      <c r="A17" s="28" t="s">
        <v>12</v>
      </c>
      <c r="B17" s="50"/>
      <c r="C17" s="50">
        <v>6142</v>
      </c>
      <c r="D17" s="50"/>
      <c r="E17" s="50"/>
      <c r="F17" s="50"/>
      <c r="G17" s="50"/>
      <c r="H17" s="51">
        <v>6142</v>
      </c>
      <c r="I17" s="51"/>
      <c r="J17" s="51"/>
      <c r="K17" s="51"/>
      <c r="L17" s="51"/>
      <c r="M17" s="51"/>
      <c r="N17" s="51"/>
      <c r="O17" s="51">
        <v>1760</v>
      </c>
      <c r="P17" s="51">
        <v>1760</v>
      </c>
      <c r="Q17" s="52">
        <v>7902</v>
      </c>
    </row>
    <row r="18" spans="1:17" x14ac:dyDescent="0.35">
      <c r="A18" s="28" t="s">
        <v>8</v>
      </c>
      <c r="B18" s="50">
        <v>5093</v>
      </c>
      <c r="C18" s="50"/>
      <c r="D18" s="50">
        <v>5169</v>
      </c>
      <c r="E18" s="50">
        <v>9378</v>
      </c>
      <c r="F18" s="50"/>
      <c r="G18" s="50">
        <v>4292</v>
      </c>
      <c r="H18" s="51">
        <v>23932</v>
      </c>
      <c r="I18" s="51"/>
      <c r="J18" s="51">
        <v>8103</v>
      </c>
      <c r="K18" s="51">
        <v>6155</v>
      </c>
      <c r="L18" s="51"/>
      <c r="M18" s="51"/>
      <c r="N18" s="51">
        <v>2912</v>
      </c>
      <c r="O18" s="51">
        <v>3755</v>
      </c>
      <c r="P18" s="51">
        <v>20925</v>
      </c>
      <c r="Q18" s="52">
        <v>44857</v>
      </c>
    </row>
    <row r="19" spans="1:17" x14ac:dyDescent="0.35">
      <c r="A19" s="28" t="s">
        <v>14</v>
      </c>
      <c r="B19" s="50"/>
      <c r="C19" s="50"/>
      <c r="D19" s="50">
        <v>7876</v>
      </c>
      <c r="E19" s="50"/>
      <c r="F19" s="50"/>
      <c r="G19" s="50">
        <v>5141</v>
      </c>
      <c r="H19" s="51">
        <v>13017</v>
      </c>
      <c r="I19" s="51">
        <v>8566</v>
      </c>
      <c r="J19" s="51"/>
      <c r="K19" s="51"/>
      <c r="L19" s="51"/>
      <c r="M19" s="51"/>
      <c r="N19" s="51"/>
      <c r="O19" s="51"/>
      <c r="P19" s="51">
        <v>8566</v>
      </c>
      <c r="Q19" s="52">
        <v>21583</v>
      </c>
    </row>
    <row r="20" spans="1:17" x14ac:dyDescent="0.35">
      <c r="A20" s="28" t="s">
        <v>6</v>
      </c>
      <c r="B20" s="50">
        <v>8464</v>
      </c>
      <c r="C20" s="50"/>
      <c r="D20" s="50">
        <v>9916</v>
      </c>
      <c r="E20" s="50"/>
      <c r="F20" s="50">
        <v>6046</v>
      </c>
      <c r="G20" s="50"/>
      <c r="H20" s="51">
        <v>24426</v>
      </c>
      <c r="I20" s="51">
        <v>7842</v>
      </c>
      <c r="J20" s="51"/>
      <c r="K20" s="51">
        <v>3954</v>
      </c>
      <c r="L20" s="51">
        <v>1378</v>
      </c>
      <c r="M20" s="51"/>
      <c r="N20" s="51"/>
      <c r="O20" s="51"/>
      <c r="P20" s="51">
        <v>13174</v>
      </c>
      <c r="Q20" s="52">
        <v>37600</v>
      </c>
    </row>
    <row r="21" spans="1:17" ht="15" thickBot="1" x14ac:dyDescent="0.4">
      <c r="A21" s="32" t="s">
        <v>21</v>
      </c>
      <c r="B21" s="55">
        <v>18880</v>
      </c>
      <c r="C21" s="55">
        <v>25741</v>
      </c>
      <c r="D21" s="55">
        <v>40174</v>
      </c>
      <c r="E21" s="55">
        <v>14472</v>
      </c>
      <c r="F21" s="55">
        <v>8659</v>
      </c>
      <c r="G21" s="55">
        <v>33135</v>
      </c>
      <c r="H21" s="55">
        <v>141061</v>
      </c>
      <c r="I21" s="55">
        <v>26634</v>
      </c>
      <c r="J21" s="55">
        <v>18475</v>
      </c>
      <c r="K21" s="55">
        <v>17369</v>
      </c>
      <c r="L21" s="55">
        <v>3723</v>
      </c>
      <c r="M21" s="55">
        <v>23607</v>
      </c>
      <c r="N21" s="55">
        <v>6561</v>
      </c>
      <c r="O21" s="55">
        <v>13779</v>
      </c>
      <c r="P21" s="55">
        <v>110148</v>
      </c>
      <c r="Q21" s="56">
        <v>251209</v>
      </c>
    </row>
    <row r="22" spans="1:17" x14ac:dyDescent="0.35">
      <c r="A22" s="86"/>
      <c r="B22" s="86"/>
      <c r="C22" s="86"/>
      <c r="N22" s="86"/>
      <c r="O22" s="86"/>
      <c r="P22" s="86"/>
      <c r="Q22" s="86"/>
    </row>
    <row r="23" spans="1:17" x14ac:dyDescent="0.35">
      <c r="A23" s="86"/>
      <c r="B23" s="86"/>
      <c r="C23" s="86"/>
      <c r="N23" s="86"/>
      <c r="O23" s="86"/>
      <c r="P23" s="86"/>
      <c r="Q23" s="86"/>
    </row>
    <row r="24" spans="1:17" x14ac:dyDescent="0.35">
      <c r="A24" s="86"/>
      <c r="B24" s="86"/>
      <c r="C24" s="86"/>
      <c r="N24" s="86"/>
      <c r="O24" s="86"/>
      <c r="P24" s="86"/>
      <c r="Q24" s="86"/>
    </row>
    <row r="25" spans="1:17" x14ac:dyDescent="0.35">
      <c r="A25" s="86"/>
      <c r="B25" s="86"/>
      <c r="C25" s="86"/>
      <c r="N25" s="86"/>
      <c r="O25" s="86"/>
      <c r="P25" s="86"/>
      <c r="Q25" s="86"/>
    </row>
    <row r="26" spans="1:17" x14ac:dyDescent="0.35">
      <c r="A26" s="86"/>
      <c r="B26" s="86"/>
      <c r="C26" s="86"/>
      <c r="N26" s="86"/>
      <c r="O26" s="86"/>
      <c r="P26" s="86"/>
      <c r="Q26" s="86"/>
    </row>
    <row r="27" spans="1:17" ht="27.5" customHeight="1" thickBot="1" x14ac:dyDescent="0.4">
      <c r="A27" s="86"/>
      <c r="B27" s="86"/>
      <c r="C27" s="86"/>
      <c r="N27" s="86"/>
      <c r="O27" s="86"/>
      <c r="P27" s="86"/>
      <c r="Q27" s="86"/>
    </row>
    <row r="28" spans="1:17" x14ac:dyDescent="0.35">
      <c r="A28" s="49" t="s">
        <v>22</v>
      </c>
      <c r="B28" s="20" t="s">
        <v>20</v>
      </c>
      <c r="C28" s="21"/>
      <c r="D28" s="21"/>
      <c r="E28" s="21"/>
      <c r="F28" s="21"/>
      <c r="G28" s="21"/>
      <c r="H28" s="21"/>
      <c r="I28" s="21"/>
      <c r="J28" s="21"/>
      <c r="K28" s="21"/>
      <c r="L28" s="21"/>
      <c r="M28" s="21"/>
      <c r="N28" s="21"/>
      <c r="O28" s="21"/>
      <c r="P28" s="22"/>
    </row>
    <row r="29" spans="1:17" x14ac:dyDescent="0.35">
      <c r="A29" s="23"/>
      <c r="B29" s="25" t="s">
        <v>25</v>
      </c>
      <c r="C29" s="25"/>
      <c r="D29" s="25"/>
      <c r="E29" s="25"/>
      <c r="F29" s="25"/>
      <c r="G29" s="25"/>
      <c r="H29" s="25"/>
      <c r="I29" s="25" t="s">
        <v>33</v>
      </c>
      <c r="J29" s="25" t="s">
        <v>26</v>
      </c>
      <c r="K29" s="25"/>
      <c r="L29" s="25"/>
      <c r="M29" s="25"/>
      <c r="N29" s="25"/>
      <c r="O29" s="25"/>
      <c r="P29" s="26" t="s">
        <v>33</v>
      </c>
      <c r="Q29" t="s">
        <v>21</v>
      </c>
    </row>
    <row r="30" spans="1:17" x14ac:dyDescent="0.35">
      <c r="A30" s="27" t="s">
        <v>43</v>
      </c>
      <c r="B30" s="25" t="s">
        <v>9</v>
      </c>
      <c r="C30" s="25" t="s">
        <v>19</v>
      </c>
      <c r="D30" s="25" t="s">
        <v>13</v>
      </c>
      <c r="E30" s="25" t="s">
        <v>11</v>
      </c>
      <c r="F30" s="25" t="s">
        <v>16</v>
      </c>
      <c r="G30" s="25" t="s">
        <v>7</v>
      </c>
      <c r="H30" s="25" t="s">
        <v>15</v>
      </c>
      <c r="I30" s="25"/>
      <c r="J30" s="25" t="s">
        <v>9</v>
      </c>
      <c r="K30" s="25" t="s">
        <v>19</v>
      </c>
      <c r="L30" s="25" t="s">
        <v>13</v>
      </c>
      <c r="M30" s="25" t="s">
        <v>11</v>
      </c>
      <c r="N30" s="25" t="s">
        <v>16</v>
      </c>
      <c r="O30" s="25" t="s">
        <v>7</v>
      </c>
      <c r="P30" s="26"/>
    </row>
    <row r="31" spans="1:17" x14ac:dyDescent="0.35">
      <c r="A31" s="28" t="s">
        <v>18</v>
      </c>
      <c r="B31" s="51"/>
      <c r="C31" s="51">
        <v>3849</v>
      </c>
      <c r="D31" s="51">
        <v>1984</v>
      </c>
      <c r="E31" s="51"/>
      <c r="F31" s="51">
        <v>4632</v>
      </c>
      <c r="G31" s="51"/>
      <c r="H31" s="51"/>
      <c r="I31" s="51">
        <v>10465</v>
      </c>
      <c r="J31" s="51"/>
      <c r="K31" s="51"/>
      <c r="L31" s="51">
        <v>12953</v>
      </c>
      <c r="M31" s="51"/>
      <c r="N31" s="51">
        <v>3663</v>
      </c>
      <c r="O31" s="51">
        <v>14366</v>
      </c>
      <c r="P31" s="52">
        <v>30982</v>
      </c>
      <c r="Q31" s="7">
        <v>41447</v>
      </c>
    </row>
    <row r="32" spans="1:17" x14ac:dyDescent="0.35">
      <c r="A32" s="28" t="s">
        <v>17</v>
      </c>
      <c r="B32" s="51">
        <v>3273</v>
      </c>
      <c r="C32" s="51">
        <v>5414</v>
      </c>
      <c r="D32" s="51"/>
      <c r="E32" s="51">
        <v>1549</v>
      </c>
      <c r="F32" s="51"/>
      <c r="G32" s="51"/>
      <c r="H32" s="51">
        <v>3181</v>
      </c>
      <c r="I32" s="51">
        <v>13417</v>
      </c>
      <c r="J32" s="51"/>
      <c r="K32" s="51"/>
      <c r="L32" s="51"/>
      <c r="M32" s="51"/>
      <c r="N32" s="51">
        <v>6273</v>
      </c>
      <c r="O32" s="51"/>
      <c r="P32" s="52">
        <v>6273</v>
      </c>
      <c r="Q32" s="7">
        <v>19690</v>
      </c>
    </row>
    <row r="33" spans="1:17" x14ac:dyDescent="0.35">
      <c r="A33" s="28" t="s">
        <v>10</v>
      </c>
      <c r="B33" s="51">
        <v>1927</v>
      </c>
      <c r="C33" s="51"/>
      <c r="D33" s="51"/>
      <c r="E33" s="51">
        <v>5920</v>
      </c>
      <c r="F33" s="51"/>
      <c r="G33" s="51">
        <v>3054</v>
      </c>
      <c r="H33" s="51">
        <v>4872</v>
      </c>
      <c r="I33" s="51">
        <v>15773</v>
      </c>
      <c r="J33" s="51">
        <v>5841</v>
      </c>
      <c r="K33" s="51"/>
      <c r="L33" s="51"/>
      <c r="M33" s="51">
        <v>2726</v>
      </c>
      <c r="N33" s="51">
        <v>10863</v>
      </c>
      <c r="O33" s="51"/>
      <c r="P33" s="52">
        <v>19430</v>
      </c>
      <c r="Q33" s="7">
        <v>35203</v>
      </c>
    </row>
    <row r="34" spans="1:17" x14ac:dyDescent="0.35">
      <c r="A34" s="28" t="s">
        <v>12</v>
      </c>
      <c r="B34" s="51"/>
      <c r="C34" s="51">
        <v>3832</v>
      </c>
      <c r="D34" s="51">
        <v>6463</v>
      </c>
      <c r="E34" s="51">
        <v>1758</v>
      </c>
      <c r="F34" s="51">
        <v>9296</v>
      </c>
      <c r="G34" s="51"/>
      <c r="H34" s="51"/>
      <c r="I34" s="51">
        <v>21349</v>
      </c>
      <c r="J34" s="51"/>
      <c r="K34" s="51"/>
      <c r="L34" s="51">
        <v>3472</v>
      </c>
      <c r="M34" s="51">
        <v>9181</v>
      </c>
      <c r="N34" s="51">
        <v>4868</v>
      </c>
      <c r="O34" s="51">
        <v>6076</v>
      </c>
      <c r="P34" s="52">
        <v>23597</v>
      </c>
      <c r="Q34" s="7">
        <v>44946</v>
      </c>
    </row>
    <row r="35" spans="1:17" x14ac:dyDescent="0.35">
      <c r="A35" s="28" t="s">
        <v>8</v>
      </c>
      <c r="B35" s="51">
        <v>3032</v>
      </c>
      <c r="C35" s="51"/>
      <c r="D35" s="51">
        <v>9574</v>
      </c>
      <c r="E35" s="51"/>
      <c r="F35" s="51">
        <v>6749</v>
      </c>
      <c r="G35" s="51"/>
      <c r="H35" s="51"/>
      <c r="I35" s="51">
        <v>19355</v>
      </c>
      <c r="J35" s="51"/>
      <c r="K35" s="51">
        <v>2543</v>
      </c>
      <c r="L35" s="51">
        <v>8845</v>
      </c>
      <c r="M35" s="51">
        <v>6896</v>
      </c>
      <c r="N35" s="51"/>
      <c r="O35" s="51"/>
      <c r="P35" s="52">
        <v>18284</v>
      </c>
      <c r="Q35" s="7">
        <v>37639</v>
      </c>
    </row>
    <row r="36" spans="1:17" x14ac:dyDescent="0.35">
      <c r="A36" s="28" t="s">
        <v>14</v>
      </c>
      <c r="B36" s="51">
        <v>3960</v>
      </c>
      <c r="C36" s="51">
        <v>2101</v>
      </c>
      <c r="D36" s="51"/>
      <c r="E36" s="51"/>
      <c r="F36" s="51"/>
      <c r="G36" s="51"/>
      <c r="H36" s="53">
        <v>26109</v>
      </c>
      <c r="I36" s="51">
        <v>32170</v>
      </c>
      <c r="J36" s="51">
        <v>4209</v>
      </c>
      <c r="K36" s="51"/>
      <c r="L36" s="51"/>
      <c r="M36" s="51">
        <v>15817</v>
      </c>
      <c r="N36" s="51"/>
      <c r="O36" s="51"/>
      <c r="P36" s="52">
        <v>20026</v>
      </c>
      <c r="Q36" s="7">
        <v>52196</v>
      </c>
    </row>
    <row r="37" spans="1:17" x14ac:dyDescent="0.35">
      <c r="A37" s="28" t="s">
        <v>6</v>
      </c>
      <c r="B37" s="51">
        <v>10796</v>
      </c>
      <c r="C37" s="51">
        <v>4867</v>
      </c>
      <c r="D37" s="51">
        <v>8673</v>
      </c>
      <c r="E37" s="51"/>
      <c r="F37" s="51"/>
      <c r="G37" s="51"/>
      <c r="H37" s="51">
        <v>9305</v>
      </c>
      <c r="I37" s="51">
        <v>33641</v>
      </c>
      <c r="J37" s="53">
        <v>21293</v>
      </c>
      <c r="K37" s="51"/>
      <c r="L37" s="51"/>
      <c r="M37" s="51"/>
      <c r="N37" s="51">
        <v>7906</v>
      </c>
      <c r="O37" s="51"/>
      <c r="P37" s="52">
        <v>29199</v>
      </c>
      <c r="Q37" s="7">
        <v>62840</v>
      </c>
    </row>
    <row r="38" spans="1:17" x14ac:dyDescent="0.35">
      <c r="A38" s="28" t="s">
        <v>21</v>
      </c>
      <c r="B38" s="57">
        <v>22988</v>
      </c>
      <c r="C38" s="57">
        <v>20063</v>
      </c>
      <c r="D38" s="57">
        <v>26694</v>
      </c>
      <c r="E38" s="57">
        <v>9227</v>
      </c>
      <c r="F38" s="57">
        <v>20677</v>
      </c>
      <c r="G38" s="57">
        <v>3054</v>
      </c>
      <c r="H38" s="57">
        <v>43467</v>
      </c>
      <c r="I38" s="57">
        <v>146170</v>
      </c>
      <c r="J38" s="57">
        <v>31343</v>
      </c>
      <c r="K38" s="57">
        <v>2543</v>
      </c>
      <c r="L38" s="57">
        <v>25270</v>
      </c>
      <c r="M38" s="57">
        <v>34620</v>
      </c>
      <c r="N38" s="57">
        <v>33573</v>
      </c>
      <c r="O38" s="57">
        <v>20442</v>
      </c>
      <c r="P38" s="58">
        <v>147791</v>
      </c>
      <c r="Q38" s="2">
        <v>293961</v>
      </c>
    </row>
    <row r="39" spans="1:17" ht="15" thickBot="1" x14ac:dyDescent="0.4">
      <c r="A39" s="59"/>
      <c r="B39" s="60"/>
      <c r="C39" s="60"/>
      <c r="D39" s="60"/>
      <c r="E39" s="60"/>
      <c r="F39" s="60"/>
      <c r="G39" s="60"/>
      <c r="H39" s="60"/>
      <c r="I39" s="60"/>
      <c r="J39" s="60"/>
      <c r="K39" s="60"/>
      <c r="L39" s="60"/>
      <c r="M39" s="60"/>
      <c r="N39" s="60"/>
      <c r="O39" s="60"/>
      <c r="P39" s="61"/>
    </row>
  </sheetData>
  <mergeCells count="3">
    <mergeCell ref="A22:C27"/>
    <mergeCell ref="N22:Q27"/>
    <mergeCell ref="A1:Q10"/>
  </mergeCells>
  <conditionalFormatting pivot="1" sqref="H14:H20">
    <cfRule type="colorScale" priority="6">
      <colorScale>
        <cfvo type="min"/>
        <cfvo type="percentile" val="50"/>
        <cfvo type="max"/>
        <color rgb="FFF8696B"/>
        <color rgb="FFFFEB84"/>
        <color rgb="FF63BE7B"/>
      </colorScale>
    </cfRule>
  </conditionalFormatting>
  <conditionalFormatting pivot="1" sqref="P14:P20">
    <cfRule type="colorScale" priority="5">
      <colorScale>
        <cfvo type="min"/>
        <cfvo type="percentile" val="50"/>
        <cfvo type="max"/>
        <color rgb="FFF8696B"/>
        <color rgb="FFFFEB84"/>
        <color rgb="FF63BE7B"/>
      </colorScale>
    </cfRule>
  </conditionalFormatting>
  <conditionalFormatting pivot="1">
    <cfRule type="colorScale" priority="4">
      <colorScale>
        <cfvo type="min"/>
        <cfvo type="percentile" val="50"/>
        <cfvo type="max"/>
        <color rgb="FFF8696B"/>
        <color rgb="FFFFEB84"/>
        <color rgb="FF63BE7B"/>
      </colorScale>
    </cfRule>
  </conditionalFormatting>
  <conditionalFormatting pivot="1">
    <cfRule type="colorScale" priority="3">
      <colorScale>
        <cfvo type="min"/>
        <cfvo type="percentile" val="50"/>
        <cfvo type="max"/>
        <color rgb="FFF8696B"/>
        <color rgb="FFFFEB84"/>
        <color rgb="FF63BE7B"/>
      </colorScale>
    </cfRule>
  </conditionalFormatting>
  <conditionalFormatting pivot="1" sqref="I31:I37">
    <cfRule type="colorScale" priority="2">
      <colorScale>
        <cfvo type="min"/>
        <cfvo type="percentile" val="50"/>
        <cfvo type="max"/>
        <color rgb="FFF8696B"/>
        <color rgb="FFFFEB84"/>
        <color rgb="FF63BE7B"/>
      </colorScale>
    </cfRule>
  </conditionalFormatting>
  <conditionalFormatting pivot="1" sqref="P31:P37">
    <cfRule type="colorScale" priority="1">
      <colorScale>
        <cfvo type="min"/>
        <cfvo type="percentile" val="50"/>
        <cfvo type="max"/>
        <color rgb="FFF8696B"/>
        <color rgb="FFFFEB84"/>
        <color rgb="FF63BE7B"/>
      </colorScale>
    </cfRule>
  </conditionalFormatting>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499984740745262"/>
  </sheetPr>
  <dimension ref="A1:G101"/>
  <sheetViews>
    <sheetView workbookViewId="0"/>
  </sheetViews>
  <sheetFormatPr defaultRowHeight="14.5" x14ac:dyDescent="0.35"/>
  <cols>
    <col min="1" max="1" width="8.6328125" bestFit="1" customWidth="1"/>
    <col min="2" max="2" width="13.36328125" bestFit="1" customWidth="1"/>
    <col min="3" max="3" width="12.36328125" bestFit="1" customWidth="1"/>
    <col min="4" max="4" width="10.7265625" bestFit="1" customWidth="1"/>
    <col min="5" max="5" width="7.36328125" bestFit="1" customWidth="1"/>
  </cols>
  <sheetData>
    <row r="1" spans="1:7" x14ac:dyDescent="0.35">
      <c r="B1" t="s">
        <v>0</v>
      </c>
    </row>
    <row r="2" spans="1:7" x14ac:dyDescent="0.35">
      <c r="A2" t="s">
        <v>1</v>
      </c>
      <c r="B2" t="s">
        <v>2</v>
      </c>
      <c r="C2" t="s">
        <v>3</v>
      </c>
      <c r="D2" t="s">
        <v>4</v>
      </c>
      <c r="E2" t="s">
        <v>5</v>
      </c>
    </row>
    <row r="3" spans="1:7" x14ac:dyDescent="0.35">
      <c r="A3" t="s">
        <v>6</v>
      </c>
      <c r="B3" t="s">
        <v>7</v>
      </c>
      <c r="C3">
        <v>6046</v>
      </c>
      <c r="D3" s="1">
        <v>44615</v>
      </c>
      <c r="E3">
        <v>1</v>
      </c>
      <c r="G3" s="5"/>
    </row>
    <row r="4" spans="1:7" x14ac:dyDescent="0.35">
      <c r="A4" t="s">
        <v>8</v>
      </c>
      <c r="B4" t="s">
        <v>9</v>
      </c>
      <c r="C4">
        <v>5093</v>
      </c>
      <c r="D4" s="1">
        <v>44649</v>
      </c>
      <c r="E4">
        <v>1</v>
      </c>
    </row>
    <row r="5" spans="1:7" x14ac:dyDescent="0.35">
      <c r="A5" t="s">
        <v>10</v>
      </c>
      <c r="B5" t="s">
        <v>11</v>
      </c>
      <c r="C5">
        <v>9137</v>
      </c>
      <c r="D5" s="1">
        <v>44576</v>
      </c>
      <c r="E5">
        <v>1</v>
      </c>
    </row>
    <row r="6" spans="1:7" x14ac:dyDescent="0.35">
      <c r="A6" t="s">
        <v>6</v>
      </c>
      <c r="B6" t="s">
        <v>11</v>
      </c>
      <c r="C6">
        <v>9916</v>
      </c>
      <c r="D6" s="1">
        <v>44574</v>
      </c>
      <c r="E6">
        <v>1</v>
      </c>
    </row>
    <row r="7" spans="1:7" x14ac:dyDescent="0.35">
      <c r="A7" t="s">
        <v>12</v>
      </c>
      <c r="B7" t="s">
        <v>13</v>
      </c>
      <c r="C7">
        <v>6142</v>
      </c>
      <c r="D7" s="1">
        <v>44634</v>
      </c>
      <c r="E7">
        <v>1</v>
      </c>
    </row>
    <row r="8" spans="1:7" x14ac:dyDescent="0.35">
      <c r="A8" t="s">
        <v>14</v>
      </c>
      <c r="B8" t="s">
        <v>15</v>
      </c>
      <c r="C8">
        <v>5141</v>
      </c>
      <c r="D8" s="1">
        <v>44585</v>
      </c>
      <c r="E8">
        <v>1</v>
      </c>
    </row>
    <row r="9" spans="1:7" x14ac:dyDescent="0.35">
      <c r="A9" t="s">
        <v>14</v>
      </c>
      <c r="B9" t="s">
        <v>11</v>
      </c>
      <c r="C9">
        <v>7876</v>
      </c>
      <c r="D9" s="1">
        <v>44647</v>
      </c>
      <c r="E9">
        <v>1</v>
      </c>
    </row>
    <row r="10" spans="1:7" x14ac:dyDescent="0.35">
      <c r="A10" t="s">
        <v>8</v>
      </c>
      <c r="B10" t="s">
        <v>16</v>
      </c>
      <c r="C10">
        <v>9378</v>
      </c>
      <c r="D10" s="1">
        <v>44563</v>
      </c>
      <c r="E10">
        <v>1</v>
      </c>
    </row>
    <row r="11" spans="1:7" x14ac:dyDescent="0.35">
      <c r="A11" t="s">
        <v>17</v>
      </c>
      <c r="B11" t="s">
        <v>9</v>
      </c>
      <c r="C11">
        <v>5323</v>
      </c>
      <c r="D11" s="1">
        <v>44599</v>
      </c>
      <c r="E11">
        <v>1</v>
      </c>
    </row>
    <row r="12" spans="1:7" x14ac:dyDescent="0.35">
      <c r="A12" t="s">
        <v>10</v>
      </c>
      <c r="B12" t="s">
        <v>15</v>
      </c>
      <c r="C12">
        <v>9976</v>
      </c>
      <c r="D12" s="1">
        <v>44572</v>
      </c>
      <c r="E12">
        <v>1</v>
      </c>
    </row>
    <row r="13" spans="1:7" x14ac:dyDescent="0.35">
      <c r="A13" t="s">
        <v>8</v>
      </c>
      <c r="B13" t="s">
        <v>15</v>
      </c>
      <c r="C13">
        <v>4292</v>
      </c>
      <c r="D13" s="1">
        <v>44648</v>
      </c>
      <c r="E13">
        <v>1</v>
      </c>
    </row>
    <row r="14" spans="1:7" x14ac:dyDescent="0.35">
      <c r="A14" t="s">
        <v>6</v>
      </c>
      <c r="B14" t="s">
        <v>9</v>
      </c>
      <c r="C14">
        <v>8464</v>
      </c>
      <c r="D14" s="1">
        <v>44605</v>
      </c>
      <c r="E14">
        <v>1</v>
      </c>
    </row>
    <row r="15" spans="1:7" x14ac:dyDescent="0.35">
      <c r="A15" t="s">
        <v>10</v>
      </c>
      <c r="B15" t="s">
        <v>15</v>
      </c>
      <c r="C15">
        <v>9573</v>
      </c>
      <c r="D15" s="1">
        <v>44643</v>
      </c>
      <c r="E15">
        <v>1</v>
      </c>
    </row>
    <row r="16" spans="1:7" x14ac:dyDescent="0.35">
      <c r="A16" t="s">
        <v>10</v>
      </c>
      <c r="B16" t="s">
        <v>13</v>
      </c>
      <c r="C16">
        <v>1543</v>
      </c>
      <c r="D16" s="1">
        <v>44596</v>
      </c>
      <c r="E16">
        <v>1</v>
      </c>
    </row>
    <row r="17" spans="1:5" x14ac:dyDescent="0.35">
      <c r="A17" t="s">
        <v>18</v>
      </c>
      <c r="B17" t="s">
        <v>13</v>
      </c>
      <c r="C17">
        <v>6499</v>
      </c>
      <c r="D17" s="1">
        <v>44645</v>
      </c>
      <c r="E17">
        <v>1</v>
      </c>
    </row>
    <row r="18" spans="1:5" x14ac:dyDescent="0.35">
      <c r="A18" t="s">
        <v>18</v>
      </c>
      <c r="B18" t="s">
        <v>7</v>
      </c>
      <c r="C18">
        <v>2613</v>
      </c>
      <c r="D18" s="1">
        <v>44571</v>
      </c>
      <c r="E18">
        <v>1</v>
      </c>
    </row>
    <row r="19" spans="1:5" x14ac:dyDescent="0.35">
      <c r="A19" t="s">
        <v>18</v>
      </c>
      <c r="B19" t="s">
        <v>16</v>
      </c>
      <c r="C19">
        <v>5094</v>
      </c>
      <c r="D19" s="1">
        <v>44640</v>
      </c>
      <c r="E19">
        <v>1</v>
      </c>
    </row>
    <row r="20" spans="1:5" x14ac:dyDescent="0.35">
      <c r="A20" t="s">
        <v>10</v>
      </c>
      <c r="B20" t="s">
        <v>13</v>
      </c>
      <c r="C20">
        <v>4025</v>
      </c>
      <c r="D20" s="1">
        <v>44610</v>
      </c>
      <c r="E20">
        <v>1</v>
      </c>
    </row>
    <row r="21" spans="1:5" x14ac:dyDescent="0.35">
      <c r="A21" t="s">
        <v>18</v>
      </c>
      <c r="B21" t="s">
        <v>15</v>
      </c>
      <c r="C21">
        <v>4153</v>
      </c>
      <c r="D21" s="1">
        <v>44575</v>
      </c>
      <c r="E21">
        <v>1</v>
      </c>
    </row>
    <row r="22" spans="1:5" x14ac:dyDescent="0.35">
      <c r="A22" t="s">
        <v>18</v>
      </c>
      <c r="B22" t="s">
        <v>13</v>
      </c>
      <c r="C22">
        <v>7532</v>
      </c>
      <c r="D22" s="1">
        <v>44617</v>
      </c>
      <c r="E22">
        <v>1</v>
      </c>
    </row>
    <row r="23" spans="1:5" x14ac:dyDescent="0.35">
      <c r="A23" t="s">
        <v>17</v>
      </c>
      <c r="B23" t="s">
        <v>11</v>
      </c>
      <c r="C23">
        <v>8076</v>
      </c>
      <c r="D23" s="1">
        <v>44580</v>
      </c>
      <c r="E23">
        <v>1</v>
      </c>
    </row>
    <row r="24" spans="1:5" x14ac:dyDescent="0.35">
      <c r="A24" t="s">
        <v>8</v>
      </c>
      <c r="B24" t="s">
        <v>11</v>
      </c>
      <c r="C24">
        <v>5169</v>
      </c>
      <c r="D24" s="1">
        <v>44619</v>
      </c>
      <c r="E24">
        <v>1</v>
      </c>
    </row>
    <row r="25" spans="1:5" x14ac:dyDescent="0.35">
      <c r="A25" t="s">
        <v>17</v>
      </c>
      <c r="B25" t="s">
        <v>9</v>
      </c>
      <c r="C25">
        <v>2098</v>
      </c>
      <c r="D25" s="1">
        <v>44727</v>
      </c>
      <c r="E25">
        <v>2</v>
      </c>
    </row>
    <row r="26" spans="1:5" x14ac:dyDescent="0.35">
      <c r="A26" t="s">
        <v>6</v>
      </c>
      <c r="B26" t="s">
        <v>11</v>
      </c>
      <c r="C26">
        <v>1378</v>
      </c>
      <c r="D26" s="1">
        <v>44664</v>
      </c>
      <c r="E26">
        <v>2</v>
      </c>
    </row>
    <row r="27" spans="1:5" x14ac:dyDescent="0.35">
      <c r="A27" t="s">
        <v>6</v>
      </c>
      <c r="B27" t="s">
        <v>9</v>
      </c>
      <c r="C27">
        <v>6454</v>
      </c>
      <c r="D27" s="1">
        <v>44662</v>
      </c>
      <c r="E27">
        <v>2</v>
      </c>
    </row>
    <row r="28" spans="1:5" x14ac:dyDescent="0.35">
      <c r="A28" t="s">
        <v>6</v>
      </c>
      <c r="B28" t="s">
        <v>13</v>
      </c>
      <c r="C28">
        <v>2912</v>
      </c>
      <c r="D28" s="1">
        <v>44704</v>
      </c>
      <c r="E28">
        <v>2</v>
      </c>
    </row>
    <row r="29" spans="1:5" x14ac:dyDescent="0.35">
      <c r="A29" t="s">
        <v>18</v>
      </c>
      <c r="B29" t="s">
        <v>19</v>
      </c>
      <c r="C29">
        <v>6308</v>
      </c>
      <c r="D29" s="1">
        <v>44670</v>
      </c>
      <c r="E29">
        <v>2</v>
      </c>
    </row>
    <row r="30" spans="1:5" x14ac:dyDescent="0.35">
      <c r="A30" t="s">
        <v>8</v>
      </c>
      <c r="B30" t="s">
        <v>7</v>
      </c>
      <c r="C30">
        <v>2912</v>
      </c>
      <c r="D30" s="1">
        <v>44657</v>
      </c>
      <c r="E30">
        <v>2</v>
      </c>
    </row>
    <row r="31" spans="1:5" x14ac:dyDescent="0.35">
      <c r="A31" t="s">
        <v>17</v>
      </c>
      <c r="B31" t="s">
        <v>7</v>
      </c>
      <c r="C31">
        <v>3649</v>
      </c>
      <c r="D31" s="1">
        <v>44715</v>
      </c>
      <c r="E31">
        <v>2</v>
      </c>
    </row>
    <row r="32" spans="1:5" x14ac:dyDescent="0.35">
      <c r="A32" t="s">
        <v>17</v>
      </c>
      <c r="B32" t="s">
        <v>19</v>
      </c>
      <c r="C32">
        <v>4064</v>
      </c>
      <c r="D32" s="1">
        <v>44708</v>
      </c>
      <c r="E32">
        <v>2</v>
      </c>
    </row>
    <row r="33" spans="1:5" x14ac:dyDescent="0.35">
      <c r="A33" t="s">
        <v>17</v>
      </c>
      <c r="B33" t="s">
        <v>16</v>
      </c>
      <c r="C33">
        <v>6619</v>
      </c>
      <c r="D33" s="1">
        <v>44679</v>
      </c>
      <c r="E33">
        <v>2</v>
      </c>
    </row>
    <row r="34" spans="1:5" x14ac:dyDescent="0.35">
      <c r="A34" t="s">
        <v>17</v>
      </c>
      <c r="B34" t="s">
        <v>16</v>
      </c>
      <c r="C34">
        <v>7864</v>
      </c>
      <c r="D34" s="1">
        <v>44675</v>
      </c>
      <c r="E34">
        <v>2</v>
      </c>
    </row>
    <row r="35" spans="1:5" x14ac:dyDescent="0.35">
      <c r="A35" t="s">
        <v>14</v>
      </c>
      <c r="B35" t="s">
        <v>9</v>
      </c>
      <c r="C35">
        <v>8566</v>
      </c>
      <c r="D35" s="1">
        <v>44660</v>
      </c>
      <c r="E35">
        <v>2</v>
      </c>
    </row>
    <row r="36" spans="1:5" x14ac:dyDescent="0.35">
      <c r="A36" t="s">
        <v>12</v>
      </c>
      <c r="B36" t="s">
        <v>15</v>
      </c>
      <c r="C36">
        <v>1760</v>
      </c>
      <c r="D36" s="1">
        <v>44717</v>
      </c>
      <c r="E36">
        <v>2</v>
      </c>
    </row>
    <row r="37" spans="1:5" x14ac:dyDescent="0.35">
      <c r="A37" t="s">
        <v>8</v>
      </c>
      <c r="B37" t="s">
        <v>15</v>
      </c>
      <c r="C37">
        <v>3755</v>
      </c>
      <c r="D37" s="1">
        <v>44715</v>
      </c>
      <c r="E37">
        <v>2</v>
      </c>
    </row>
    <row r="38" spans="1:5" x14ac:dyDescent="0.35">
      <c r="A38" t="s">
        <v>10</v>
      </c>
      <c r="B38" t="s">
        <v>16</v>
      </c>
      <c r="C38">
        <v>5453</v>
      </c>
      <c r="D38" s="1">
        <v>44706</v>
      </c>
      <c r="E38">
        <v>2</v>
      </c>
    </row>
    <row r="39" spans="1:5" x14ac:dyDescent="0.35">
      <c r="A39" t="s">
        <v>8</v>
      </c>
      <c r="B39" t="s">
        <v>19</v>
      </c>
      <c r="C39">
        <v>8103</v>
      </c>
      <c r="D39" s="1">
        <v>44654</v>
      </c>
      <c r="E39">
        <v>2</v>
      </c>
    </row>
    <row r="40" spans="1:5" x14ac:dyDescent="0.35">
      <c r="A40" t="s">
        <v>17</v>
      </c>
      <c r="B40" t="s">
        <v>16</v>
      </c>
      <c r="C40">
        <v>3671</v>
      </c>
      <c r="D40" s="1">
        <v>44687</v>
      </c>
      <c r="E40">
        <v>2</v>
      </c>
    </row>
    <row r="41" spans="1:5" x14ac:dyDescent="0.35">
      <c r="A41" t="s">
        <v>6</v>
      </c>
      <c r="B41" t="s">
        <v>9</v>
      </c>
      <c r="C41">
        <v>1388</v>
      </c>
      <c r="D41" s="1">
        <v>44706</v>
      </c>
      <c r="E41">
        <v>2</v>
      </c>
    </row>
    <row r="42" spans="1:5" x14ac:dyDescent="0.35">
      <c r="A42" t="s">
        <v>17</v>
      </c>
      <c r="B42" t="s">
        <v>15</v>
      </c>
      <c r="C42">
        <v>8264</v>
      </c>
      <c r="D42" s="1">
        <v>44686</v>
      </c>
      <c r="E42">
        <v>2</v>
      </c>
    </row>
    <row r="43" spans="1:5" x14ac:dyDescent="0.35">
      <c r="A43" t="s">
        <v>18</v>
      </c>
      <c r="B43" t="s">
        <v>9</v>
      </c>
      <c r="C43">
        <v>8128</v>
      </c>
      <c r="D43" s="1">
        <v>44654</v>
      </c>
      <c r="E43">
        <v>2</v>
      </c>
    </row>
    <row r="44" spans="1:5" x14ac:dyDescent="0.35">
      <c r="A44" t="s">
        <v>18</v>
      </c>
      <c r="B44" t="s">
        <v>11</v>
      </c>
      <c r="C44">
        <v>2345</v>
      </c>
      <c r="D44" s="1">
        <v>44680</v>
      </c>
      <c r="E44">
        <v>2</v>
      </c>
    </row>
    <row r="45" spans="1:5" x14ac:dyDescent="0.35">
      <c r="A45" t="s">
        <v>6</v>
      </c>
      <c r="B45" t="s">
        <v>13</v>
      </c>
      <c r="C45">
        <v>1042</v>
      </c>
      <c r="D45" s="1">
        <v>44732</v>
      </c>
      <c r="E45">
        <v>2</v>
      </c>
    </row>
    <row r="46" spans="1:5" x14ac:dyDescent="0.35">
      <c r="A46" t="s">
        <v>17</v>
      </c>
      <c r="B46" t="s">
        <v>13</v>
      </c>
      <c r="C46">
        <v>7260</v>
      </c>
      <c r="D46" s="1">
        <v>44706</v>
      </c>
      <c r="E46">
        <v>2</v>
      </c>
    </row>
    <row r="47" spans="1:5" x14ac:dyDescent="0.35">
      <c r="A47" t="s">
        <v>8</v>
      </c>
      <c r="B47" t="s">
        <v>13</v>
      </c>
      <c r="C47">
        <v>6155</v>
      </c>
      <c r="D47" s="1">
        <v>44737</v>
      </c>
      <c r="E47">
        <v>2</v>
      </c>
    </row>
    <row r="48" spans="1:5" x14ac:dyDescent="0.35">
      <c r="A48" t="s">
        <v>6</v>
      </c>
      <c r="B48" t="s">
        <v>19</v>
      </c>
      <c r="C48">
        <v>4867</v>
      </c>
      <c r="D48" s="1">
        <v>44777</v>
      </c>
      <c r="E48">
        <v>3</v>
      </c>
    </row>
    <row r="49" spans="1:5" x14ac:dyDescent="0.35">
      <c r="A49" t="s">
        <v>14</v>
      </c>
      <c r="B49" t="s">
        <v>15</v>
      </c>
      <c r="C49">
        <v>8923</v>
      </c>
      <c r="D49" s="1">
        <v>44793</v>
      </c>
      <c r="E49">
        <v>3</v>
      </c>
    </row>
    <row r="50" spans="1:5" x14ac:dyDescent="0.35">
      <c r="A50" t="s">
        <v>8</v>
      </c>
      <c r="B50" t="s">
        <v>9</v>
      </c>
      <c r="C50">
        <v>3032</v>
      </c>
      <c r="D50" s="1">
        <v>44788</v>
      </c>
      <c r="E50">
        <v>3</v>
      </c>
    </row>
    <row r="51" spans="1:5" x14ac:dyDescent="0.35">
      <c r="A51" t="s">
        <v>6</v>
      </c>
      <c r="B51" t="s">
        <v>15</v>
      </c>
      <c r="C51">
        <v>9305</v>
      </c>
      <c r="D51" s="1">
        <v>44786</v>
      </c>
      <c r="E51">
        <v>3</v>
      </c>
    </row>
    <row r="52" spans="1:5" x14ac:dyDescent="0.35">
      <c r="A52" t="s">
        <v>17</v>
      </c>
      <c r="B52" t="s">
        <v>11</v>
      </c>
      <c r="C52">
        <v>1549</v>
      </c>
      <c r="D52" s="1">
        <v>44798</v>
      </c>
      <c r="E52">
        <v>3</v>
      </c>
    </row>
    <row r="53" spans="1:5" x14ac:dyDescent="0.35">
      <c r="A53" t="s">
        <v>8</v>
      </c>
      <c r="B53" t="s">
        <v>16</v>
      </c>
      <c r="C53">
        <v>6749</v>
      </c>
      <c r="D53" s="1">
        <v>44745</v>
      </c>
      <c r="E53">
        <v>3</v>
      </c>
    </row>
    <row r="54" spans="1:5" x14ac:dyDescent="0.35">
      <c r="A54" t="s">
        <v>17</v>
      </c>
      <c r="B54" t="s">
        <v>15</v>
      </c>
      <c r="C54">
        <v>3181</v>
      </c>
      <c r="D54" s="1">
        <v>44780</v>
      </c>
      <c r="E54">
        <v>3</v>
      </c>
    </row>
    <row r="55" spans="1:5" x14ac:dyDescent="0.35">
      <c r="A55" t="s">
        <v>6</v>
      </c>
      <c r="B55" t="s">
        <v>9</v>
      </c>
      <c r="C55">
        <v>7525</v>
      </c>
      <c r="D55" s="1">
        <v>44809</v>
      </c>
      <c r="E55">
        <v>3</v>
      </c>
    </row>
    <row r="56" spans="1:5" x14ac:dyDescent="0.35">
      <c r="A56" t="s">
        <v>18</v>
      </c>
      <c r="B56" t="s">
        <v>13</v>
      </c>
      <c r="C56">
        <v>1984</v>
      </c>
      <c r="D56" s="1">
        <v>44785</v>
      </c>
      <c r="E56">
        <v>3</v>
      </c>
    </row>
    <row r="57" spans="1:5" x14ac:dyDescent="0.35">
      <c r="A57" t="s">
        <v>10</v>
      </c>
      <c r="B57" t="s">
        <v>9</v>
      </c>
      <c r="C57">
        <v>1927</v>
      </c>
      <c r="D57" s="1">
        <v>44785</v>
      </c>
      <c r="E57">
        <v>3</v>
      </c>
    </row>
    <row r="58" spans="1:5" x14ac:dyDescent="0.35">
      <c r="A58" t="s">
        <v>14</v>
      </c>
      <c r="B58" t="s">
        <v>15</v>
      </c>
      <c r="C58">
        <v>7263</v>
      </c>
      <c r="D58" s="1">
        <v>44800</v>
      </c>
      <c r="E58">
        <v>3</v>
      </c>
    </row>
    <row r="59" spans="1:5" x14ac:dyDescent="0.35">
      <c r="A59" t="s">
        <v>6</v>
      </c>
      <c r="B59" t="s">
        <v>13</v>
      </c>
      <c r="C59">
        <v>8673</v>
      </c>
      <c r="D59" s="1">
        <v>44780</v>
      </c>
      <c r="E59">
        <v>3</v>
      </c>
    </row>
    <row r="60" spans="1:5" x14ac:dyDescent="0.35">
      <c r="A60" t="s">
        <v>18</v>
      </c>
      <c r="B60" t="s">
        <v>19</v>
      </c>
      <c r="C60">
        <v>3849</v>
      </c>
      <c r="D60" s="1">
        <v>44823</v>
      </c>
      <c r="E60">
        <v>3</v>
      </c>
    </row>
    <row r="61" spans="1:5" x14ac:dyDescent="0.35">
      <c r="A61" t="s">
        <v>17</v>
      </c>
      <c r="B61" t="s">
        <v>9</v>
      </c>
      <c r="C61">
        <v>3273</v>
      </c>
      <c r="D61" s="1">
        <v>44807</v>
      </c>
      <c r="E61">
        <v>3</v>
      </c>
    </row>
    <row r="62" spans="1:5" x14ac:dyDescent="0.35">
      <c r="A62" t="s">
        <v>12</v>
      </c>
      <c r="B62" t="s">
        <v>11</v>
      </c>
      <c r="C62">
        <v>1758</v>
      </c>
      <c r="D62" s="1">
        <v>44809</v>
      </c>
      <c r="E62">
        <v>3</v>
      </c>
    </row>
    <row r="63" spans="1:5" x14ac:dyDescent="0.35">
      <c r="A63" t="s">
        <v>10</v>
      </c>
      <c r="B63" t="s">
        <v>7</v>
      </c>
      <c r="C63">
        <v>3054</v>
      </c>
      <c r="D63" s="1">
        <v>44834</v>
      </c>
      <c r="E63">
        <v>3</v>
      </c>
    </row>
    <row r="64" spans="1:5" x14ac:dyDescent="0.35">
      <c r="A64" t="s">
        <v>10</v>
      </c>
      <c r="B64" t="s">
        <v>15</v>
      </c>
      <c r="C64">
        <v>4872</v>
      </c>
      <c r="D64" s="1">
        <v>44760</v>
      </c>
      <c r="E64">
        <v>3</v>
      </c>
    </row>
    <row r="65" spans="1:5" x14ac:dyDescent="0.35">
      <c r="A65" t="s">
        <v>17</v>
      </c>
      <c r="B65" t="s">
        <v>19</v>
      </c>
      <c r="C65">
        <v>5414</v>
      </c>
      <c r="D65" s="1">
        <v>44805</v>
      </c>
      <c r="E65">
        <v>3</v>
      </c>
    </row>
    <row r="66" spans="1:5" x14ac:dyDescent="0.35">
      <c r="A66" t="s">
        <v>6</v>
      </c>
      <c r="B66" t="s">
        <v>9</v>
      </c>
      <c r="C66">
        <v>3271</v>
      </c>
      <c r="D66" s="1">
        <v>44798</v>
      </c>
      <c r="E66">
        <v>3</v>
      </c>
    </row>
    <row r="67" spans="1:5" x14ac:dyDescent="0.35">
      <c r="A67" t="s">
        <v>12</v>
      </c>
      <c r="B67" t="s">
        <v>16</v>
      </c>
      <c r="C67">
        <v>9296</v>
      </c>
      <c r="D67" s="1">
        <v>44779</v>
      </c>
      <c r="E67">
        <v>3</v>
      </c>
    </row>
    <row r="68" spans="1:5" x14ac:dyDescent="0.35">
      <c r="A68" t="s">
        <v>10</v>
      </c>
      <c r="B68" t="s">
        <v>11</v>
      </c>
      <c r="C68">
        <v>5920</v>
      </c>
      <c r="D68" s="1">
        <v>44754</v>
      </c>
      <c r="E68">
        <v>3</v>
      </c>
    </row>
    <row r="69" spans="1:5" x14ac:dyDescent="0.35">
      <c r="A69" t="s">
        <v>18</v>
      </c>
      <c r="B69" t="s">
        <v>16</v>
      </c>
      <c r="C69">
        <v>2821</v>
      </c>
      <c r="D69" s="1">
        <v>44800</v>
      </c>
      <c r="E69">
        <v>3</v>
      </c>
    </row>
    <row r="70" spans="1:5" x14ac:dyDescent="0.35">
      <c r="A70" t="s">
        <v>14</v>
      </c>
      <c r="B70" t="s">
        <v>15</v>
      </c>
      <c r="C70">
        <v>9923</v>
      </c>
      <c r="D70" s="1">
        <v>44759</v>
      </c>
      <c r="E70">
        <v>3</v>
      </c>
    </row>
    <row r="71" spans="1:5" x14ac:dyDescent="0.35">
      <c r="A71" t="s">
        <v>12</v>
      </c>
      <c r="B71" t="s">
        <v>13</v>
      </c>
      <c r="C71">
        <v>6463</v>
      </c>
      <c r="D71" s="1">
        <v>44798</v>
      </c>
      <c r="E71">
        <v>3</v>
      </c>
    </row>
    <row r="72" spans="1:5" x14ac:dyDescent="0.35">
      <c r="A72" t="s">
        <v>14</v>
      </c>
      <c r="B72" t="s">
        <v>19</v>
      </c>
      <c r="C72">
        <v>2101</v>
      </c>
      <c r="D72" s="1">
        <v>44796</v>
      </c>
      <c r="E72">
        <v>3</v>
      </c>
    </row>
    <row r="73" spans="1:5" x14ac:dyDescent="0.35">
      <c r="A73" t="s">
        <v>8</v>
      </c>
      <c r="B73" t="s">
        <v>13</v>
      </c>
      <c r="C73">
        <v>9574</v>
      </c>
      <c r="D73" s="1">
        <v>44780</v>
      </c>
      <c r="E73">
        <v>3</v>
      </c>
    </row>
    <row r="74" spans="1:5" x14ac:dyDescent="0.35">
      <c r="A74" t="s">
        <v>14</v>
      </c>
      <c r="B74" t="s">
        <v>9</v>
      </c>
      <c r="C74">
        <v>3960</v>
      </c>
      <c r="D74" s="1">
        <v>44771</v>
      </c>
      <c r="E74">
        <v>3</v>
      </c>
    </row>
    <row r="75" spans="1:5" x14ac:dyDescent="0.35">
      <c r="A75" t="s">
        <v>18</v>
      </c>
      <c r="B75" t="s">
        <v>16</v>
      </c>
      <c r="C75">
        <v>1811</v>
      </c>
      <c r="D75" s="1">
        <v>44771</v>
      </c>
      <c r="E75">
        <v>3</v>
      </c>
    </row>
    <row r="76" spans="1:5" x14ac:dyDescent="0.35">
      <c r="A76" t="s">
        <v>12</v>
      </c>
      <c r="B76" t="s">
        <v>19</v>
      </c>
      <c r="C76">
        <v>3832</v>
      </c>
      <c r="D76" s="1">
        <v>44814</v>
      </c>
      <c r="E76">
        <v>3</v>
      </c>
    </row>
    <row r="77" spans="1:5" x14ac:dyDescent="0.35">
      <c r="A77" t="s">
        <v>8</v>
      </c>
      <c r="B77" t="s">
        <v>11</v>
      </c>
      <c r="C77">
        <v>6896</v>
      </c>
      <c r="D77" s="1">
        <v>44855</v>
      </c>
      <c r="E77">
        <v>4</v>
      </c>
    </row>
    <row r="78" spans="1:5" x14ac:dyDescent="0.35">
      <c r="A78" t="s">
        <v>12</v>
      </c>
      <c r="B78" t="s">
        <v>7</v>
      </c>
      <c r="C78">
        <v>6076</v>
      </c>
      <c r="D78" s="1">
        <v>44903</v>
      </c>
      <c r="E78">
        <v>4</v>
      </c>
    </row>
    <row r="79" spans="1:5" x14ac:dyDescent="0.35">
      <c r="A79" t="s">
        <v>6</v>
      </c>
      <c r="B79" t="s">
        <v>16</v>
      </c>
      <c r="C79">
        <v>7906</v>
      </c>
      <c r="D79" s="1">
        <v>44845</v>
      </c>
      <c r="E79">
        <v>4</v>
      </c>
    </row>
    <row r="80" spans="1:5" x14ac:dyDescent="0.35">
      <c r="A80" t="s">
        <v>10</v>
      </c>
      <c r="B80" t="s">
        <v>11</v>
      </c>
      <c r="C80">
        <v>2726</v>
      </c>
      <c r="D80" s="1">
        <v>44882</v>
      </c>
      <c r="E80">
        <v>4</v>
      </c>
    </row>
    <row r="81" spans="1:5" x14ac:dyDescent="0.35">
      <c r="A81" t="s">
        <v>14</v>
      </c>
      <c r="B81" t="s">
        <v>11</v>
      </c>
      <c r="C81">
        <v>8269</v>
      </c>
      <c r="D81" s="1">
        <v>44875</v>
      </c>
      <c r="E81">
        <v>4</v>
      </c>
    </row>
    <row r="82" spans="1:5" x14ac:dyDescent="0.35">
      <c r="A82" t="s">
        <v>10</v>
      </c>
      <c r="B82" t="s">
        <v>9</v>
      </c>
      <c r="C82">
        <v>4379</v>
      </c>
      <c r="D82" s="1">
        <v>44850</v>
      </c>
      <c r="E82">
        <v>4</v>
      </c>
    </row>
    <row r="83" spans="1:5" x14ac:dyDescent="0.35">
      <c r="A83" t="s">
        <v>18</v>
      </c>
      <c r="B83" t="s">
        <v>7</v>
      </c>
      <c r="C83">
        <v>5476</v>
      </c>
      <c r="D83" s="1">
        <v>44896</v>
      </c>
      <c r="E83">
        <v>4</v>
      </c>
    </row>
    <row r="84" spans="1:5" x14ac:dyDescent="0.35">
      <c r="A84" t="s">
        <v>18</v>
      </c>
      <c r="B84" t="s">
        <v>7</v>
      </c>
      <c r="C84">
        <v>8890</v>
      </c>
      <c r="D84" s="1">
        <v>44857</v>
      </c>
      <c r="E84">
        <v>4</v>
      </c>
    </row>
    <row r="85" spans="1:5" x14ac:dyDescent="0.35">
      <c r="A85" t="s">
        <v>10</v>
      </c>
      <c r="B85" t="s">
        <v>16</v>
      </c>
      <c r="C85">
        <v>6464</v>
      </c>
      <c r="D85" s="1">
        <v>44886</v>
      </c>
      <c r="E85">
        <v>4</v>
      </c>
    </row>
    <row r="86" spans="1:5" x14ac:dyDescent="0.35">
      <c r="A86" t="s">
        <v>17</v>
      </c>
      <c r="B86" t="s">
        <v>16</v>
      </c>
      <c r="C86">
        <v>6273</v>
      </c>
      <c r="D86" s="1">
        <v>44862</v>
      </c>
      <c r="E86">
        <v>4</v>
      </c>
    </row>
    <row r="87" spans="1:5" x14ac:dyDescent="0.35">
      <c r="A87" t="s">
        <v>6</v>
      </c>
      <c r="B87" t="s">
        <v>9</v>
      </c>
      <c r="C87">
        <v>8042</v>
      </c>
      <c r="D87" s="1">
        <v>44893</v>
      </c>
      <c r="E87">
        <v>4</v>
      </c>
    </row>
    <row r="88" spans="1:5" x14ac:dyDescent="0.35">
      <c r="A88" t="s">
        <v>6</v>
      </c>
      <c r="B88" t="s">
        <v>9</v>
      </c>
      <c r="C88">
        <v>8697</v>
      </c>
      <c r="D88" s="1">
        <v>44877</v>
      </c>
      <c r="E88">
        <v>4</v>
      </c>
    </row>
    <row r="89" spans="1:5" x14ac:dyDescent="0.35">
      <c r="A89" t="s">
        <v>18</v>
      </c>
      <c r="B89" t="s">
        <v>13</v>
      </c>
      <c r="C89">
        <v>7114</v>
      </c>
      <c r="D89" s="1">
        <v>44885</v>
      </c>
      <c r="E89">
        <v>4</v>
      </c>
    </row>
    <row r="90" spans="1:5" x14ac:dyDescent="0.35">
      <c r="A90" t="s">
        <v>10</v>
      </c>
      <c r="B90" t="s">
        <v>16</v>
      </c>
      <c r="C90">
        <v>4399</v>
      </c>
      <c r="D90" s="1">
        <v>44884</v>
      </c>
      <c r="E90">
        <v>4</v>
      </c>
    </row>
    <row r="91" spans="1:5" x14ac:dyDescent="0.35">
      <c r="A91" t="s">
        <v>6</v>
      </c>
      <c r="B91" t="s">
        <v>9</v>
      </c>
      <c r="C91">
        <v>4554</v>
      </c>
      <c r="D91" s="1">
        <v>44854</v>
      </c>
      <c r="E91">
        <v>4</v>
      </c>
    </row>
    <row r="92" spans="1:5" x14ac:dyDescent="0.35">
      <c r="A92" t="s">
        <v>12</v>
      </c>
      <c r="B92" t="s">
        <v>11</v>
      </c>
      <c r="C92">
        <v>9181</v>
      </c>
      <c r="D92" s="1">
        <v>44879</v>
      </c>
      <c r="E92">
        <v>4</v>
      </c>
    </row>
    <row r="93" spans="1:5" x14ac:dyDescent="0.35">
      <c r="A93" t="s">
        <v>14</v>
      </c>
      <c r="B93" t="s">
        <v>9</v>
      </c>
      <c r="C93">
        <v>4209</v>
      </c>
      <c r="D93" s="1">
        <v>44906</v>
      </c>
      <c r="E93">
        <v>4</v>
      </c>
    </row>
    <row r="94" spans="1:5" x14ac:dyDescent="0.35">
      <c r="A94" t="s">
        <v>12</v>
      </c>
      <c r="B94" t="s">
        <v>13</v>
      </c>
      <c r="C94">
        <v>3472</v>
      </c>
      <c r="D94" s="1">
        <v>44853</v>
      </c>
      <c r="E94">
        <v>4</v>
      </c>
    </row>
    <row r="95" spans="1:5" x14ac:dyDescent="0.35">
      <c r="A95" t="s">
        <v>12</v>
      </c>
      <c r="B95" t="s">
        <v>16</v>
      </c>
      <c r="C95">
        <v>4868</v>
      </c>
      <c r="D95" s="1">
        <v>44847</v>
      </c>
      <c r="E95">
        <v>4</v>
      </c>
    </row>
    <row r="96" spans="1:5" x14ac:dyDescent="0.35">
      <c r="A96" t="s">
        <v>18</v>
      </c>
      <c r="B96" t="s">
        <v>13</v>
      </c>
      <c r="C96">
        <v>5839</v>
      </c>
      <c r="D96" s="1">
        <v>44855</v>
      </c>
      <c r="E96">
        <v>4</v>
      </c>
    </row>
    <row r="97" spans="1:5" x14ac:dyDescent="0.35">
      <c r="A97" t="s">
        <v>8</v>
      </c>
      <c r="B97" t="s">
        <v>13</v>
      </c>
      <c r="C97">
        <v>8845</v>
      </c>
      <c r="D97" s="1">
        <v>44860</v>
      </c>
      <c r="E97">
        <v>4</v>
      </c>
    </row>
    <row r="98" spans="1:5" x14ac:dyDescent="0.35">
      <c r="A98" t="s">
        <v>10</v>
      </c>
      <c r="B98" t="s">
        <v>9</v>
      </c>
      <c r="C98">
        <v>1462</v>
      </c>
      <c r="D98" s="1">
        <v>44901</v>
      </c>
      <c r="E98">
        <v>4</v>
      </c>
    </row>
    <row r="99" spans="1:5" x14ac:dyDescent="0.35">
      <c r="A99" t="s">
        <v>18</v>
      </c>
      <c r="B99" t="s">
        <v>16</v>
      </c>
      <c r="C99">
        <v>3663</v>
      </c>
      <c r="D99" s="1">
        <v>44875</v>
      </c>
      <c r="E99">
        <v>4</v>
      </c>
    </row>
    <row r="100" spans="1:5" x14ac:dyDescent="0.35">
      <c r="A100" t="s">
        <v>14</v>
      </c>
      <c r="B100" t="s">
        <v>11</v>
      </c>
      <c r="C100">
        <v>7548</v>
      </c>
      <c r="D100" s="1">
        <v>44845</v>
      </c>
      <c r="E100">
        <v>4</v>
      </c>
    </row>
    <row r="101" spans="1:5" x14ac:dyDescent="0.35">
      <c r="A101" t="s">
        <v>8</v>
      </c>
      <c r="B101" t="s">
        <v>19</v>
      </c>
      <c r="C101">
        <v>2543</v>
      </c>
      <c r="D101" s="1">
        <v>44899</v>
      </c>
      <c r="E101">
        <v>4</v>
      </c>
    </row>
  </sheetData>
  <autoFilter ref="A2:E101" xr:uid="{00000000-0009-0000-0000-000004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Rough_Sales_Assignment</vt:lpstr>
      <vt:lpstr>Sales by Category</vt:lpstr>
      <vt:lpstr>Sales per Order</vt:lpstr>
      <vt:lpstr>Categories sold by Employees</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2024-01-24T04:24:56Z</dcterms:created>
  <dcterms:modified xsi:type="dcterms:W3CDTF">2024-01-26T00:26:36Z</dcterms:modified>
</cp:coreProperties>
</file>