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Руслан\Desktop\Рита\"/>
    </mc:Choice>
  </mc:AlternateContent>
  <bookViews>
    <workbookView xWindow="0" yWindow="0" windowWidth="21570" windowHeight="8055" firstSheet="6" activeTab="11"/>
  </bookViews>
  <sheets>
    <sheet name="Описательная статистика" sheetId="1" r:id="rId1"/>
    <sheet name="Стьюдент" sheetId="2" r:id="rId2"/>
    <sheet name="Корреляция" sheetId="3" r:id="rId3"/>
    <sheet name="Корреляция С-П" sheetId="4" r:id="rId4"/>
    <sheet name="База" sheetId="6" r:id="rId5"/>
    <sheet name="Доценты" sheetId="8" r:id="rId6"/>
    <sheet name="До пенсионный возраст" sheetId="9" r:id="rId7"/>
    <sheet name="Матем+Информ" sheetId="10" r:id="rId8"/>
    <sheet name="Алфавит" sheetId="11" r:id="rId9"/>
    <sheet name="Дополнение Анкетой" sheetId="12" r:id="rId10"/>
    <sheet name="Баллы анкетирования до 50" sheetId="13" r:id="rId11"/>
    <sheet name="Баллы анкетирования после 50" sheetId="14" r:id="rId12"/>
  </sheets>
  <definedNames>
    <definedName name="_xlnm._FilterDatabase" localSheetId="8" hidden="1">Алфавит!$A$1:$I$8</definedName>
    <definedName name="_xlnm._FilterDatabase" localSheetId="4" hidden="1">База!$A$1:$I$8</definedName>
    <definedName name="_xlnm._FilterDatabase" localSheetId="10" hidden="1">'Баллы анкетирования до 50'!$A$1:$J$8</definedName>
    <definedName name="_xlnm._FilterDatabase" localSheetId="11" hidden="1">'Баллы анкетирования после 50'!$A$1:$J$8</definedName>
    <definedName name="_xlnm._FilterDatabase" localSheetId="6" hidden="1">'До пенсионный возраст'!$A$1:$I$8</definedName>
    <definedName name="_xlnm._FilterDatabase" localSheetId="9" hidden="1">'Дополнение Анкетой'!$A$1:$J$1</definedName>
    <definedName name="_xlnm._FilterDatabase" localSheetId="5" hidden="1">Доценты!$A$1:$I$8</definedName>
    <definedName name="_xlnm._FilterDatabase" localSheetId="7" hidden="1">'Матем+Информ'!$A$1:$I$8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4" l="1"/>
  <c r="J9" i="13"/>
  <c r="I9" i="8"/>
  <c r="B8" i="4"/>
  <c r="A9" i="3"/>
  <c r="B14" i="2"/>
  <c r="B12" i="2"/>
  <c r="B11" i="2"/>
  <c r="C10" i="2"/>
  <c r="B10" i="2"/>
  <c r="C9" i="2"/>
  <c r="B9" i="2"/>
  <c r="B12" i="1"/>
  <c r="B11" i="1"/>
  <c r="C10" i="1"/>
  <c r="B10" i="1"/>
  <c r="C9" i="1"/>
  <c r="B9" i="1"/>
</calcChain>
</file>

<file path=xl/sharedStrings.xml><?xml version="1.0" encoding="utf-8"?>
<sst xmlns="http://schemas.openxmlformats.org/spreadsheetml/2006/main" count="480" uniqueCount="58">
  <si>
    <t>Контроль</t>
  </si>
  <si>
    <t>Исследование</t>
  </si>
  <si>
    <t>Нижняя граница</t>
  </si>
  <si>
    <t>Верхняя граница</t>
  </si>
  <si>
    <t>Диапозон Контроля</t>
  </si>
  <si>
    <t>Выходит за рамки диапозона</t>
  </si>
  <si>
    <t>ЧСС</t>
  </si>
  <si>
    <t>ЧД</t>
  </si>
  <si>
    <t>Годы</t>
  </si>
  <si>
    <t>Рождаемость</t>
  </si>
  <si>
    <t>Смертность</t>
  </si>
  <si>
    <t>Вывод: наблюдается снижение естественного прироста за счёт снижения рождаемости.</t>
  </si>
  <si>
    <t>№ п/п</t>
  </si>
  <si>
    <t xml:space="preserve">Фамилия </t>
  </si>
  <si>
    <t>Имя</t>
  </si>
  <si>
    <t>Отчество</t>
  </si>
  <si>
    <t>Дата рождения</t>
  </si>
  <si>
    <t>Должность</t>
  </si>
  <si>
    <t>Дисциплина</t>
  </si>
  <si>
    <t>Телефон</t>
  </si>
  <si>
    <t>Зар. Плата</t>
  </si>
  <si>
    <t>Истомин</t>
  </si>
  <si>
    <t>Миронов</t>
  </si>
  <si>
    <t>Гришин</t>
  </si>
  <si>
    <t>Сергеева</t>
  </si>
  <si>
    <t>Емец</t>
  </si>
  <si>
    <t>Игнатьева</t>
  </si>
  <si>
    <t>Ремир</t>
  </si>
  <si>
    <t>Павел</t>
  </si>
  <si>
    <t>Евгений</t>
  </si>
  <si>
    <t>Ольга</t>
  </si>
  <si>
    <t>Татьяна</t>
  </si>
  <si>
    <t>Алексей</t>
  </si>
  <si>
    <t>Евгеньевич</t>
  </si>
  <si>
    <t>Юрьевич</t>
  </si>
  <si>
    <t>Сергеевич</t>
  </si>
  <si>
    <t>Ивановна</t>
  </si>
  <si>
    <t>Павловна</t>
  </si>
  <si>
    <t>Николаевич</t>
  </si>
  <si>
    <t>Доцент</t>
  </si>
  <si>
    <t>Профессор</t>
  </si>
  <si>
    <t>Ассистент</t>
  </si>
  <si>
    <t>Информатика</t>
  </si>
  <si>
    <t>Экономика</t>
  </si>
  <si>
    <t>Математика</t>
  </si>
  <si>
    <t>Физика</t>
  </si>
  <si>
    <t>910-44-68</t>
  </si>
  <si>
    <t>912-21-40</t>
  </si>
  <si>
    <t>960-23-65</t>
  </si>
  <si>
    <t>934-85-69</t>
  </si>
  <si>
    <t>966-75-33</t>
  </si>
  <si>
    <t>910-36-98</t>
  </si>
  <si>
    <t>8500 р.</t>
  </si>
  <si>
    <t>12000 р.</t>
  </si>
  <si>
    <t>7600 р.</t>
  </si>
  <si>
    <t>4500 р.</t>
  </si>
  <si>
    <t>7900 р.</t>
  </si>
  <si>
    <t>Анкета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</si>
</sst>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Рождаемость и смертность по годам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'Корреляция С-П'!$B$1</c:f>
              <c:strCache>
                <c:ptCount val="1"/>
                <c:pt idx="0">
                  <c:v>Рождаемость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'Корреляция С-П'!$A$2:$A$7</c:f>
              <c:numCache>
                <c:formatCode>General</c:formatCode>
                <c:ptCount val="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</c:numCache>
            </c:numRef>
          </c:cat>
          <c:val>
            <c:numRef>
              <c:f>'Корреляция С-П'!$B$2:$B$7</c:f>
              <c:numCache>
                <c:formatCode>General</c:formatCode>
                <c:ptCount val="6"/>
                <c:pt idx="0">
                  <c:v>9.3000000000000007</c:v>
                </c:pt>
                <c:pt idx="1">
                  <c:v>7.4</c:v>
                </c:pt>
                <c:pt idx="2">
                  <c:v>6.6</c:v>
                </c:pt>
                <c:pt idx="3">
                  <c:v>7.1</c:v>
                </c:pt>
                <c:pt idx="4">
                  <c:v>7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F-4A83-A0E8-B2543DE04946}"/>
            </c:ext>
          </c:extLst>
        </c:ser>
        <c:ser>
          <c:idx val="1"/>
          <c:order val="1"/>
          <c:tx>
            <c:strRef>
              <c:f>'Корреляция С-П'!$C$1</c:f>
              <c:strCache>
                <c:ptCount val="1"/>
                <c:pt idx="0">
                  <c:v>Смертность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'Корреляция С-П'!$A$2:$A$7</c:f>
              <c:numCache>
                <c:formatCode>General</c:formatCode>
                <c:ptCount val="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</c:numCache>
            </c:numRef>
          </c:cat>
          <c:val>
            <c:numRef>
              <c:f>'Корреляция С-П'!$C$2:$C$7</c:f>
              <c:numCache>
                <c:formatCode>General</c:formatCode>
                <c:ptCount val="6"/>
                <c:pt idx="0">
                  <c:v>12.5</c:v>
                </c:pt>
                <c:pt idx="1">
                  <c:v>13.5</c:v>
                </c:pt>
                <c:pt idx="2">
                  <c:v>17.399999999999999</c:v>
                </c:pt>
                <c:pt idx="3">
                  <c:v>17.2</c:v>
                </c:pt>
                <c:pt idx="4">
                  <c:v>15.9</c:v>
                </c:pt>
                <c:pt idx="5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F-4A83-A0E8-B2543DE0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41448"/>
        <c:axId val="460944400"/>
      </c:barChart>
      <c:catAx>
        <c:axId val="46094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944400"/>
        <c:crosses val="autoZero"/>
        <c:auto val="1"/>
        <c:lblAlgn val="ctr"/>
        <c:lblOffset val="100"/>
        <c:noMultiLvlLbl val="0"/>
      </c:catAx>
      <c:valAx>
        <c:axId val="4609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94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180975</xdr:rowOff>
    </xdr:from>
    <xdr:to>
      <xdr:col>11</xdr:col>
      <xdr:colOff>304800</xdr:colOff>
      <xdr:row>15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" sqref="D1"/>
    </sheetView>
  </sheetViews>
  <sheetFormatPr defaultRowHeight="15" x14ac:dyDescent="0.25"/>
  <cols>
    <col min="1" max="1" width="16.42578125" bestFit="1" customWidth="1"/>
    <col min="2" max="2" width="9.7109375" bestFit="1" customWidth="1"/>
    <col min="3" max="3" width="14.28515625" bestFit="1" customWidth="1"/>
    <col min="4" max="4" width="28" bestFit="1" customWidth="1"/>
  </cols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B2">
        <v>162</v>
      </c>
      <c r="C2">
        <v>135</v>
      </c>
      <c r="D2" t="s">
        <v>5</v>
      </c>
    </row>
    <row r="3" spans="1:4" x14ac:dyDescent="0.25">
      <c r="B3">
        <v>156</v>
      </c>
      <c r="C3">
        <v>126</v>
      </c>
    </row>
    <row r="4" spans="1:4" x14ac:dyDescent="0.25">
      <c r="B4">
        <v>144</v>
      </c>
      <c r="C4">
        <v>115</v>
      </c>
    </row>
    <row r="5" spans="1:4" x14ac:dyDescent="0.25">
      <c r="B5">
        <v>137</v>
      </c>
      <c r="C5">
        <v>140</v>
      </c>
    </row>
    <row r="6" spans="1:4" x14ac:dyDescent="0.25">
      <c r="B6">
        <v>125</v>
      </c>
      <c r="C6">
        <v>121</v>
      </c>
    </row>
    <row r="7" spans="1:4" x14ac:dyDescent="0.25">
      <c r="B7">
        <v>145</v>
      </c>
      <c r="C7">
        <v>112</v>
      </c>
    </row>
    <row r="8" spans="1:4" x14ac:dyDescent="0.25">
      <c r="B8">
        <v>151</v>
      </c>
      <c r="C8">
        <v>130</v>
      </c>
    </row>
    <row r="9" spans="1:4" x14ac:dyDescent="0.25">
      <c r="B9">
        <f>AVERAGE(B2:B8)</f>
        <v>145.71428571428572</v>
      </c>
      <c r="C9">
        <f>AVERAGE(C2:C8)</f>
        <v>125.57142857142857</v>
      </c>
    </row>
    <row r="10" spans="1:4" x14ac:dyDescent="0.25">
      <c r="B10">
        <f>_xlfn.STDEV.S(B2:B8)</f>
        <v>12.297889869326982</v>
      </c>
      <c r="C10">
        <f>_xlfn.STDEV.S(C2:C8)</f>
        <v>10.277112805600979</v>
      </c>
    </row>
    <row r="11" spans="1:4" x14ac:dyDescent="0.25">
      <c r="A11" t="s">
        <v>2</v>
      </c>
      <c r="B11">
        <f>B9-3*B10</f>
        <v>108.82061610630478</v>
      </c>
    </row>
    <row r="12" spans="1:4" x14ac:dyDescent="0.25">
      <c r="A12" t="s">
        <v>3</v>
      </c>
      <c r="B12">
        <f>B9+3*B10</f>
        <v>182.60795532226666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1"/>
    </sheetView>
  </sheetViews>
  <sheetFormatPr defaultRowHeight="15" x14ac:dyDescent="0.25"/>
  <cols>
    <col min="1" max="1" width="6.85546875" bestFit="1" customWidth="1"/>
    <col min="2" max="2" width="10.8554687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140625" bestFit="1" customWidth="1"/>
  </cols>
  <sheetData>
    <row r="1" spans="1:10" ht="15.7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57</v>
      </c>
    </row>
    <row r="2" spans="1:10" ht="15.75" x14ac:dyDescent="0.25">
      <c r="A2" s="1">
        <v>1</v>
      </c>
      <c r="B2" s="1" t="s">
        <v>21</v>
      </c>
      <c r="C2" s="1" t="s">
        <v>27</v>
      </c>
      <c r="D2" s="1" t="s">
        <v>33</v>
      </c>
      <c r="E2" s="2">
        <v>20020</v>
      </c>
      <c r="F2" s="1" t="s">
        <v>39</v>
      </c>
      <c r="G2" s="1" t="s">
        <v>42</v>
      </c>
      <c r="H2" s="1" t="s">
        <v>46</v>
      </c>
      <c r="I2" s="1" t="s">
        <v>52</v>
      </c>
      <c r="J2">
        <v>10</v>
      </c>
    </row>
    <row r="3" spans="1:10" ht="15.75" x14ac:dyDescent="0.25">
      <c r="A3" s="1">
        <v>2</v>
      </c>
      <c r="B3" s="1" t="s">
        <v>22</v>
      </c>
      <c r="C3" s="1" t="s">
        <v>28</v>
      </c>
      <c r="D3" s="1" t="s">
        <v>34</v>
      </c>
      <c r="E3" s="2">
        <v>14817</v>
      </c>
      <c r="F3" s="1" t="s">
        <v>40</v>
      </c>
      <c r="G3" s="1" t="s">
        <v>43</v>
      </c>
      <c r="H3" s="1" t="s">
        <v>47</v>
      </c>
      <c r="I3" s="1" t="s">
        <v>53</v>
      </c>
      <c r="J3">
        <v>25</v>
      </c>
    </row>
    <row r="4" spans="1:10" ht="15.75" x14ac:dyDescent="0.25">
      <c r="A4" s="1">
        <v>3</v>
      </c>
      <c r="B4" s="1" t="s">
        <v>23</v>
      </c>
      <c r="C4" s="1" t="s">
        <v>29</v>
      </c>
      <c r="D4" s="1" t="s">
        <v>35</v>
      </c>
      <c r="E4" s="2">
        <v>24811</v>
      </c>
      <c r="F4" s="1" t="s">
        <v>39</v>
      </c>
      <c r="G4" s="1" t="s">
        <v>44</v>
      </c>
      <c r="H4" s="1" t="s">
        <v>48</v>
      </c>
      <c r="I4" s="1" t="s">
        <v>54</v>
      </c>
      <c r="J4">
        <v>46</v>
      </c>
    </row>
    <row r="5" spans="1:10" ht="15.75" x14ac:dyDescent="0.25">
      <c r="A5" s="1">
        <v>4</v>
      </c>
      <c r="B5" s="1" t="s">
        <v>24</v>
      </c>
      <c r="C5" s="1" t="s">
        <v>30</v>
      </c>
      <c r="D5" s="1" t="s">
        <v>36</v>
      </c>
      <c r="E5" s="2">
        <v>26341</v>
      </c>
      <c r="F5" s="1" t="s">
        <v>41</v>
      </c>
      <c r="G5" s="1" t="s">
        <v>44</v>
      </c>
      <c r="H5" s="1" t="s">
        <v>49</v>
      </c>
      <c r="I5" s="1" t="s">
        <v>55</v>
      </c>
      <c r="J5">
        <v>39</v>
      </c>
    </row>
    <row r="6" spans="1:10" ht="15.75" x14ac:dyDescent="0.25">
      <c r="A6" s="1">
        <v>5</v>
      </c>
      <c r="B6" s="1" t="s">
        <v>25</v>
      </c>
      <c r="C6" s="1" t="s">
        <v>31</v>
      </c>
      <c r="D6" s="1" t="s">
        <v>36</v>
      </c>
      <c r="E6" s="2">
        <v>18675</v>
      </c>
      <c r="F6" s="1" t="s">
        <v>39</v>
      </c>
      <c r="G6" s="1" t="s">
        <v>43</v>
      </c>
      <c r="H6" s="1" t="s">
        <v>50</v>
      </c>
      <c r="I6" s="1" t="s">
        <v>52</v>
      </c>
      <c r="J6">
        <v>58</v>
      </c>
    </row>
    <row r="7" spans="1:10" ht="15.75" x14ac:dyDescent="0.25">
      <c r="A7" s="1">
        <v>6</v>
      </c>
      <c r="B7" s="1" t="s">
        <v>26</v>
      </c>
      <c r="C7" s="1" t="s">
        <v>31</v>
      </c>
      <c r="D7" s="1" t="s">
        <v>37</v>
      </c>
      <c r="E7" s="2">
        <v>24257</v>
      </c>
      <c r="F7" s="1" t="s">
        <v>39</v>
      </c>
      <c r="G7" s="1" t="s">
        <v>42</v>
      </c>
      <c r="H7" s="1" t="s">
        <v>51</v>
      </c>
      <c r="I7" s="1" t="s">
        <v>56</v>
      </c>
      <c r="J7">
        <v>82</v>
      </c>
    </row>
    <row r="8" spans="1:10" ht="15.75" x14ac:dyDescent="0.25">
      <c r="A8" s="1">
        <v>7</v>
      </c>
      <c r="B8" s="1" t="s">
        <v>22</v>
      </c>
      <c r="C8" s="1" t="s">
        <v>32</v>
      </c>
      <c r="D8" s="1" t="s">
        <v>38</v>
      </c>
      <c r="E8" s="2">
        <v>17744</v>
      </c>
      <c r="F8" s="1" t="s">
        <v>39</v>
      </c>
      <c r="G8" s="1" t="s">
        <v>45</v>
      </c>
      <c r="H8" s="1" t="s">
        <v>50</v>
      </c>
      <c r="I8" s="1" t="s">
        <v>52</v>
      </c>
      <c r="J8">
        <v>91</v>
      </c>
    </row>
  </sheetData>
  <autoFilter ref="A1:J1"/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"/>
  <sheetViews>
    <sheetView workbookViewId="0">
      <selection activeCell="J10" sqref="J10"/>
    </sheetView>
  </sheetViews>
  <sheetFormatPr defaultRowHeight="15" x14ac:dyDescent="0.25"/>
  <cols>
    <col min="1" max="1" width="6.85546875" bestFit="1" customWidth="1"/>
    <col min="2" max="2" width="10.8554687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140625" bestFit="1" customWidth="1"/>
  </cols>
  <sheetData>
    <row r="1" spans="1:10" ht="15.7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57</v>
      </c>
    </row>
    <row r="2" spans="1:10" ht="15.75" x14ac:dyDescent="0.25">
      <c r="A2" s="1">
        <v>1</v>
      </c>
      <c r="B2" s="1" t="s">
        <v>21</v>
      </c>
      <c r="C2" s="1" t="s">
        <v>27</v>
      </c>
      <c r="D2" s="1" t="s">
        <v>33</v>
      </c>
      <c r="E2" s="2">
        <v>20020</v>
      </c>
      <c r="F2" s="1" t="s">
        <v>39</v>
      </c>
      <c r="G2" s="1" t="s">
        <v>42</v>
      </c>
      <c r="H2" s="1" t="s">
        <v>46</v>
      </c>
      <c r="I2" s="1" t="s">
        <v>52</v>
      </c>
      <c r="J2">
        <v>10</v>
      </c>
    </row>
    <row r="3" spans="1:10" ht="15.75" x14ac:dyDescent="0.25">
      <c r="A3" s="1">
        <v>2</v>
      </c>
      <c r="B3" s="1" t="s">
        <v>22</v>
      </c>
      <c r="C3" s="1" t="s">
        <v>28</v>
      </c>
      <c r="D3" s="1" t="s">
        <v>34</v>
      </c>
      <c r="E3" s="2">
        <v>14817</v>
      </c>
      <c r="F3" s="1" t="s">
        <v>40</v>
      </c>
      <c r="G3" s="1" t="s">
        <v>43</v>
      </c>
      <c r="H3" s="1" t="s">
        <v>47</v>
      </c>
      <c r="I3" s="1" t="s">
        <v>53</v>
      </c>
      <c r="J3">
        <v>25</v>
      </c>
    </row>
    <row r="4" spans="1:10" ht="15.75" x14ac:dyDescent="0.25">
      <c r="A4" s="1">
        <v>3</v>
      </c>
      <c r="B4" s="1" t="s">
        <v>23</v>
      </c>
      <c r="C4" s="1" t="s">
        <v>29</v>
      </c>
      <c r="D4" s="1" t="s">
        <v>35</v>
      </c>
      <c r="E4" s="2">
        <v>24811</v>
      </c>
      <c r="F4" s="1" t="s">
        <v>39</v>
      </c>
      <c r="G4" s="1" t="s">
        <v>44</v>
      </c>
      <c r="H4" s="1" t="s">
        <v>48</v>
      </c>
      <c r="I4" s="1" t="s">
        <v>54</v>
      </c>
      <c r="J4">
        <v>46</v>
      </c>
    </row>
    <row r="5" spans="1:10" ht="15.75" x14ac:dyDescent="0.25">
      <c r="A5" s="1">
        <v>4</v>
      </c>
      <c r="B5" s="1" t="s">
        <v>24</v>
      </c>
      <c r="C5" s="1" t="s">
        <v>30</v>
      </c>
      <c r="D5" s="1" t="s">
        <v>36</v>
      </c>
      <c r="E5" s="2">
        <v>26341</v>
      </c>
      <c r="F5" s="1" t="s">
        <v>41</v>
      </c>
      <c r="G5" s="1" t="s">
        <v>44</v>
      </c>
      <c r="H5" s="1" t="s">
        <v>49</v>
      </c>
      <c r="I5" s="1" t="s">
        <v>55</v>
      </c>
      <c r="J5">
        <v>39</v>
      </c>
    </row>
    <row r="6" spans="1:10" ht="15.75" hidden="1" x14ac:dyDescent="0.25">
      <c r="A6" s="1">
        <v>5</v>
      </c>
      <c r="B6" s="1" t="s">
        <v>25</v>
      </c>
      <c r="C6" s="1" t="s">
        <v>31</v>
      </c>
      <c r="D6" s="1" t="s">
        <v>36</v>
      </c>
      <c r="E6" s="2">
        <v>18675</v>
      </c>
      <c r="F6" s="1" t="s">
        <v>39</v>
      </c>
      <c r="G6" s="1" t="s">
        <v>43</v>
      </c>
      <c r="H6" s="1" t="s">
        <v>50</v>
      </c>
      <c r="I6" s="1" t="s">
        <v>52</v>
      </c>
      <c r="J6">
        <v>58</v>
      </c>
    </row>
    <row r="7" spans="1:10" ht="15.75" hidden="1" x14ac:dyDescent="0.25">
      <c r="A7" s="1">
        <v>6</v>
      </c>
      <c r="B7" s="1" t="s">
        <v>26</v>
      </c>
      <c r="C7" s="1" t="s">
        <v>31</v>
      </c>
      <c r="D7" s="1" t="s">
        <v>37</v>
      </c>
      <c r="E7" s="2">
        <v>24257</v>
      </c>
      <c r="F7" s="1" t="s">
        <v>39</v>
      </c>
      <c r="G7" s="1" t="s">
        <v>42</v>
      </c>
      <c r="H7" s="1" t="s">
        <v>51</v>
      </c>
      <c r="I7" s="1" t="s">
        <v>56</v>
      </c>
      <c r="J7">
        <v>82</v>
      </c>
    </row>
    <row r="8" spans="1:10" ht="15.75" hidden="1" x14ac:dyDescent="0.25">
      <c r="A8" s="1">
        <v>7</v>
      </c>
      <c r="B8" s="1" t="s">
        <v>22</v>
      </c>
      <c r="C8" s="1" t="s">
        <v>32</v>
      </c>
      <c r="D8" s="1" t="s">
        <v>38</v>
      </c>
      <c r="E8" s="2">
        <v>17744</v>
      </c>
      <c r="F8" s="1" t="s">
        <v>39</v>
      </c>
      <c r="G8" s="1" t="s">
        <v>45</v>
      </c>
      <c r="H8" s="1" t="s">
        <v>50</v>
      </c>
      <c r="I8" s="1" t="s">
        <v>52</v>
      </c>
      <c r="J8">
        <v>91</v>
      </c>
    </row>
    <row r="9" spans="1:10" x14ac:dyDescent="0.25">
      <c r="J9">
        <f>AVERAGE(J2:J5)</f>
        <v>30</v>
      </c>
    </row>
  </sheetData>
  <autoFilter ref="A1:J8">
    <filterColumn colId="9">
      <customFilters>
        <customFilter operator="lessThan" val="50"/>
      </customFilters>
    </filterColumn>
  </autoFilter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"/>
  <sheetViews>
    <sheetView tabSelected="1" workbookViewId="0">
      <selection activeCell="J10" sqref="J10"/>
    </sheetView>
  </sheetViews>
  <sheetFormatPr defaultRowHeight="15" x14ac:dyDescent="0.25"/>
  <cols>
    <col min="1" max="1" width="6.85546875" bestFit="1" customWidth="1"/>
    <col min="2" max="2" width="10.8554687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140625" bestFit="1" customWidth="1"/>
  </cols>
  <sheetData>
    <row r="1" spans="1:10" ht="15.7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57</v>
      </c>
    </row>
    <row r="2" spans="1:10" ht="15.75" hidden="1" x14ac:dyDescent="0.25">
      <c r="A2" s="1">
        <v>1</v>
      </c>
      <c r="B2" s="1" t="s">
        <v>21</v>
      </c>
      <c r="C2" s="1" t="s">
        <v>27</v>
      </c>
      <c r="D2" s="1" t="s">
        <v>33</v>
      </c>
      <c r="E2" s="2">
        <v>20020</v>
      </c>
      <c r="F2" s="1" t="s">
        <v>39</v>
      </c>
      <c r="G2" s="1" t="s">
        <v>42</v>
      </c>
      <c r="H2" s="1" t="s">
        <v>46</v>
      </c>
      <c r="I2" s="1" t="s">
        <v>52</v>
      </c>
      <c r="J2">
        <v>10</v>
      </c>
    </row>
    <row r="3" spans="1:10" ht="15.75" hidden="1" x14ac:dyDescent="0.25">
      <c r="A3" s="1">
        <v>2</v>
      </c>
      <c r="B3" s="1" t="s">
        <v>22</v>
      </c>
      <c r="C3" s="1" t="s">
        <v>28</v>
      </c>
      <c r="D3" s="1" t="s">
        <v>34</v>
      </c>
      <c r="E3" s="2">
        <v>14817</v>
      </c>
      <c r="F3" s="1" t="s">
        <v>40</v>
      </c>
      <c r="G3" s="1" t="s">
        <v>43</v>
      </c>
      <c r="H3" s="1" t="s">
        <v>47</v>
      </c>
      <c r="I3" s="1" t="s">
        <v>53</v>
      </c>
      <c r="J3">
        <v>25</v>
      </c>
    </row>
    <row r="4" spans="1:10" ht="15.75" hidden="1" x14ac:dyDescent="0.25">
      <c r="A4" s="1">
        <v>3</v>
      </c>
      <c r="B4" s="1" t="s">
        <v>23</v>
      </c>
      <c r="C4" s="1" t="s">
        <v>29</v>
      </c>
      <c r="D4" s="1" t="s">
        <v>35</v>
      </c>
      <c r="E4" s="2">
        <v>24811</v>
      </c>
      <c r="F4" s="1" t="s">
        <v>39</v>
      </c>
      <c r="G4" s="1" t="s">
        <v>44</v>
      </c>
      <c r="H4" s="1" t="s">
        <v>48</v>
      </c>
      <c r="I4" s="1" t="s">
        <v>54</v>
      </c>
      <c r="J4">
        <v>46</v>
      </c>
    </row>
    <row r="5" spans="1:10" ht="15.75" hidden="1" x14ac:dyDescent="0.25">
      <c r="A5" s="1">
        <v>4</v>
      </c>
      <c r="B5" s="1" t="s">
        <v>24</v>
      </c>
      <c r="C5" s="1" t="s">
        <v>30</v>
      </c>
      <c r="D5" s="1" t="s">
        <v>36</v>
      </c>
      <c r="E5" s="2">
        <v>26341</v>
      </c>
      <c r="F5" s="1" t="s">
        <v>41</v>
      </c>
      <c r="G5" s="1" t="s">
        <v>44</v>
      </c>
      <c r="H5" s="1" t="s">
        <v>49</v>
      </c>
      <c r="I5" s="1" t="s">
        <v>55</v>
      </c>
      <c r="J5">
        <v>39</v>
      </c>
    </row>
    <row r="6" spans="1:10" ht="15.75" x14ac:dyDescent="0.25">
      <c r="A6" s="1">
        <v>5</v>
      </c>
      <c r="B6" s="1" t="s">
        <v>25</v>
      </c>
      <c r="C6" s="1" t="s">
        <v>31</v>
      </c>
      <c r="D6" s="1" t="s">
        <v>36</v>
      </c>
      <c r="E6" s="2">
        <v>18675</v>
      </c>
      <c r="F6" s="1" t="s">
        <v>39</v>
      </c>
      <c r="G6" s="1" t="s">
        <v>43</v>
      </c>
      <c r="H6" s="1" t="s">
        <v>50</v>
      </c>
      <c r="I6" s="1" t="s">
        <v>52</v>
      </c>
      <c r="J6">
        <v>58</v>
      </c>
    </row>
    <row r="7" spans="1:10" ht="15.75" x14ac:dyDescent="0.25">
      <c r="A7" s="1">
        <v>6</v>
      </c>
      <c r="B7" s="1" t="s">
        <v>26</v>
      </c>
      <c r="C7" s="1" t="s">
        <v>31</v>
      </c>
      <c r="D7" s="1" t="s">
        <v>37</v>
      </c>
      <c r="E7" s="2">
        <v>24257</v>
      </c>
      <c r="F7" s="1" t="s">
        <v>39</v>
      </c>
      <c r="G7" s="1" t="s">
        <v>42</v>
      </c>
      <c r="H7" s="1" t="s">
        <v>51</v>
      </c>
      <c r="I7" s="1" t="s">
        <v>56</v>
      </c>
      <c r="J7">
        <v>82</v>
      </c>
    </row>
    <row r="8" spans="1:10" ht="15.75" x14ac:dyDescent="0.25">
      <c r="A8" s="1">
        <v>7</v>
      </c>
      <c r="B8" s="1" t="s">
        <v>22</v>
      </c>
      <c r="C8" s="1" t="s">
        <v>32</v>
      </c>
      <c r="D8" s="1" t="s">
        <v>38</v>
      </c>
      <c r="E8" s="2">
        <v>17744</v>
      </c>
      <c r="F8" s="1" t="s">
        <v>39</v>
      </c>
      <c r="G8" s="1" t="s">
        <v>45</v>
      </c>
      <c r="H8" s="1" t="s">
        <v>50</v>
      </c>
      <c r="I8" s="1" t="s">
        <v>52</v>
      </c>
      <c r="J8">
        <v>91</v>
      </c>
    </row>
    <row r="9" spans="1:10" x14ac:dyDescent="0.25">
      <c r="J9">
        <f>AVERAGE(J6:J8)</f>
        <v>77</v>
      </c>
    </row>
  </sheetData>
  <autoFilter ref="A1:J8">
    <filterColumn colId="9">
      <customFilters>
        <customFilter operator="greaterThan" val="50"/>
      </customFilters>
    </filterColumn>
  </autoFilter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4" sqref="B14"/>
    </sheetView>
  </sheetViews>
  <sheetFormatPr defaultRowHeight="15" x14ac:dyDescent="0.25"/>
  <cols>
    <col min="1" max="1" width="16.42578125" bestFit="1" customWidth="1"/>
    <col min="2" max="2" width="12" bestFit="1" customWidth="1"/>
    <col min="3" max="3" width="14.28515625" bestFit="1" customWidth="1"/>
    <col min="4" max="4" width="28" bestFit="1" customWidth="1"/>
  </cols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B2">
        <v>162</v>
      </c>
      <c r="C2">
        <v>135</v>
      </c>
      <c r="D2" t="s">
        <v>5</v>
      </c>
    </row>
    <row r="3" spans="1:4" x14ac:dyDescent="0.25">
      <c r="B3">
        <v>156</v>
      </c>
      <c r="C3">
        <v>126</v>
      </c>
    </row>
    <row r="4" spans="1:4" x14ac:dyDescent="0.25">
      <c r="B4">
        <v>144</v>
      </c>
      <c r="C4">
        <v>115</v>
      </c>
    </row>
    <row r="5" spans="1:4" x14ac:dyDescent="0.25">
      <c r="B5">
        <v>137</v>
      </c>
      <c r="C5">
        <v>140</v>
      </c>
    </row>
    <row r="6" spans="1:4" x14ac:dyDescent="0.25">
      <c r="B6">
        <v>125</v>
      </c>
      <c r="C6">
        <v>121</v>
      </c>
    </row>
    <row r="7" spans="1:4" x14ac:dyDescent="0.25">
      <c r="B7">
        <v>145</v>
      </c>
      <c r="C7">
        <v>112</v>
      </c>
    </row>
    <row r="8" spans="1:4" x14ac:dyDescent="0.25">
      <c r="B8">
        <v>151</v>
      </c>
      <c r="C8">
        <v>130</v>
      </c>
    </row>
    <row r="9" spans="1:4" x14ac:dyDescent="0.25">
      <c r="B9">
        <f>AVERAGE(B2:B8)</f>
        <v>145.71428571428572</v>
      </c>
      <c r="C9">
        <f>AVERAGE(C2:C8)</f>
        <v>125.57142857142857</v>
      </c>
    </row>
    <row r="10" spans="1:4" x14ac:dyDescent="0.25">
      <c r="B10">
        <f>_xlfn.STDEV.S(B2:B8)</f>
        <v>12.297889869326982</v>
      </c>
      <c r="C10">
        <f>_xlfn.STDEV.S(C2:C8)</f>
        <v>10.277112805600979</v>
      </c>
    </row>
    <row r="11" spans="1:4" x14ac:dyDescent="0.25">
      <c r="A11" t="s">
        <v>2</v>
      </c>
      <c r="B11">
        <f>B9-3*B10</f>
        <v>108.82061610630478</v>
      </c>
    </row>
    <row r="12" spans="1:4" x14ac:dyDescent="0.25">
      <c r="A12" t="s">
        <v>3</v>
      </c>
      <c r="B12">
        <f>B9+3*B10</f>
        <v>182.60795532226666</v>
      </c>
    </row>
    <row r="14" spans="1:4" x14ac:dyDescent="0.25">
      <c r="B14">
        <f>TTEST(B2:B8,C2:C8,2,3)</f>
        <v>6.2954133498356532E-3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120</v>
      </c>
      <c r="B2">
        <v>20</v>
      </c>
    </row>
    <row r="3" spans="1:2" x14ac:dyDescent="0.25">
      <c r="A3">
        <v>84</v>
      </c>
      <c r="B3">
        <v>15</v>
      </c>
    </row>
    <row r="4" spans="1:2" x14ac:dyDescent="0.25">
      <c r="A4">
        <v>105</v>
      </c>
      <c r="B4">
        <v>18</v>
      </c>
    </row>
    <row r="5" spans="1:2" x14ac:dyDescent="0.25">
      <c r="A5">
        <v>92</v>
      </c>
      <c r="B5">
        <v>16</v>
      </c>
    </row>
    <row r="6" spans="1:2" x14ac:dyDescent="0.25">
      <c r="A6">
        <v>113</v>
      </c>
      <c r="B6">
        <v>19</v>
      </c>
    </row>
    <row r="7" spans="1:2" x14ac:dyDescent="0.25">
      <c r="A7">
        <v>90</v>
      </c>
      <c r="B7">
        <v>16</v>
      </c>
    </row>
    <row r="8" spans="1:2" x14ac:dyDescent="0.25">
      <c r="A8">
        <v>80</v>
      </c>
      <c r="B8">
        <v>15</v>
      </c>
    </row>
    <row r="9" spans="1:2" x14ac:dyDescent="0.25">
      <c r="A9">
        <f>CORREL(A2:A8,B2:B8)</f>
        <v>0.9954934582073407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9" sqref="I19"/>
    </sheetView>
  </sheetViews>
  <sheetFormatPr defaultRowHeight="15" x14ac:dyDescent="0.25"/>
  <cols>
    <col min="2" max="2" width="13.42578125" bestFit="1" customWidth="1"/>
    <col min="3" max="3" width="11.710937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1991</v>
      </c>
      <c r="B2">
        <v>9.3000000000000007</v>
      </c>
      <c r="C2">
        <v>12.5</v>
      </c>
    </row>
    <row r="3" spans="1:3" x14ac:dyDescent="0.25">
      <c r="A3">
        <v>1992</v>
      </c>
      <c r="B3">
        <v>7.4</v>
      </c>
      <c r="C3">
        <v>13.5</v>
      </c>
    </row>
    <row r="4" spans="1:3" x14ac:dyDescent="0.25">
      <c r="A4">
        <v>1993</v>
      </c>
      <c r="B4">
        <v>6.6</v>
      </c>
      <c r="C4">
        <v>17.399999999999999</v>
      </c>
    </row>
    <row r="5" spans="1:3" x14ac:dyDescent="0.25">
      <c r="A5">
        <v>1994</v>
      </c>
      <c r="B5">
        <v>7.1</v>
      </c>
      <c r="C5">
        <v>17.2</v>
      </c>
    </row>
    <row r="6" spans="1:3" x14ac:dyDescent="0.25">
      <c r="A6">
        <v>1995</v>
      </c>
      <c r="B6">
        <v>7</v>
      </c>
      <c r="C6">
        <v>15.9</v>
      </c>
    </row>
    <row r="7" spans="1:3" x14ac:dyDescent="0.25">
      <c r="A7">
        <v>1996</v>
      </c>
      <c r="B7">
        <v>6.6</v>
      </c>
      <c r="C7">
        <v>14.2</v>
      </c>
    </row>
    <row r="8" spans="1:3" x14ac:dyDescent="0.25">
      <c r="B8">
        <f>CORREL(B2:B7,C2:C7)</f>
        <v>-0.68455997756595466</v>
      </c>
    </row>
    <row r="17" spans="5:5" x14ac:dyDescent="0.25">
      <c r="E17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1"/>
    </sheetView>
  </sheetViews>
  <sheetFormatPr defaultRowHeight="15" x14ac:dyDescent="0.25"/>
  <cols>
    <col min="1" max="1" width="6.85546875" bestFit="1" customWidth="1"/>
    <col min="2" max="2" width="10.8554687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140625" bestFit="1" customWidth="1"/>
  </cols>
  <sheetData>
    <row r="1" spans="1:9" ht="15.7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ht="15.75" x14ac:dyDescent="0.25">
      <c r="A2" s="1">
        <v>1</v>
      </c>
      <c r="B2" s="1" t="s">
        <v>21</v>
      </c>
      <c r="C2" s="1" t="s">
        <v>27</v>
      </c>
      <c r="D2" s="1" t="s">
        <v>33</v>
      </c>
      <c r="E2" s="2">
        <v>20020</v>
      </c>
      <c r="F2" s="1" t="s">
        <v>39</v>
      </c>
      <c r="G2" s="1" t="s">
        <v>42</v>
      </c>
      <c r="H2" s="1" t="s">
        <v>46</v>
      </c>
      <c r="I2" s="1" t="s">
        <v>52</v>
      </c>
    </row>
    <row r="3" spans="1:9" ht="15.75" x14ac:dyDescent="0.25">
      <c r="A3" s="1">
        <v>2</v>
      </c>
      <c r="B3" s="1" t="s">
        <v>22</v>
      </c>
      <c r="C3" s="1" t="s">
        <v>28</v>
      </c>
      <c r="D3" s="1" t="s">
        <v>34</v>
      </c>
      <c r="E3" s="2">
        <v>14817</v>
      </c>
      <c r="F3" s="1" t="s">
        <v>40</v>
      </c>
      <c r="G3" s="1" t="s">
        <v>43</v>
      </c>
      <c r="H3" s="1" t="s">
        <v>47</v>
      </c>
      <c r="I3" s="1" t="s">
        <v>53</v>
      </c>
    </row>
    <row r="4" spans="1:9" ht="15.75" x14ac:dyDescent="0.25">
      <c r="A4" s="1">
        <v>3</v>
      </c>
      <c r="B4" s="1" t="s">
        <v>23</v>
      </c>
      <c r="C4" s="1" t="s">
        <v>29</v>
      </c>
      <c r="D4" s="1" t="s">
        <v>35</v>
      </c>
      <c r="E4" s="2">
        <v>24811</v>
      </c>
      <c r="F4" s="1" t="s">
        <v>39</v>
      </c>
      <c r="G4" s="1" t="s">
        <v>44</v>
      </c>
      <c r="H4" s="1" t="s">
        <v>48</v>
      </c>
      <c r="I4" s="1" t="s">
        <v>54</v>
      </c>
    </row>
    <row r="5" spans="1:9" ht="15.75" x14ac:dyDescent="0.25">
      <c r="A5" s="1">
        <v>4</v>
      </c>
      <c r="B5" s="1" t="s">
        <v>24</v>
      </c>
      <c r="C5" s="1" t="s">
        <v>30</v>
      </c>
      <c r="D5" s="1" t="s">
        <v>36</v>
      </c>
      <c r="E5" s="2">
        <v>26341</v>
      </c>
      <c r="F5" s="1" t="s">
        <v>41</v>
      </c>
      <c r="G5" s="1" t="s">
        <v>44</v>
      </c>
      <c r="H5" s="1" t="s">
        <v>49</v>
      </c>
      <c r="I5" s="1" t="s">
        <v>55</v>
      </c>
    </row>
    <row r="6" spans="1:9" ht="15.75" x14ac:dyDescent="0.25">
      <c r="A6" s="1">
        <v>5</v>
      </c>
      <c r="B6" s="1" t="s">
        <v>25</v>
      </c>
      <c r="C6" s="1" t="s">
        <v>31</v>
      </c>
      <c r="D6" s="1" t="s">
        <v>36</v>
      </c>
      <c r="E6" s="2">
        <v>18675</v>
      </c>
      <c r="F6" s="1" t="s">
        <v>39</v>
      </c>
      <c r="G6" s="1" t="s">
        <v>43</v>
      </c>
      <c r="H6" s="1" t="s">
        <v>50</v>
      </c>
      <c r="I6" s="1" t="s">
        <v>52</v>
      </c>
    </row>
    <row r="7" spans="1:9" ht="15.75" x14ac:dyDescent="0.25">
      <c r="A7" s="1">
        <v>6</v>
      </c>
      <c r="B7" s="1" t="s">
        <v>26</v>
      </c>
      <c r="C7" s="1" t="s">
        <v>31</v>
      </c>
      <c r="D7" s="1" t="s">
        <v>37</v>
      </c>
      <c r="E7" s="2">
        <v>24257</v>
      </c>
      <c r="F7" s="1" t="s">
        <v>39</v>
      </c>
      <c r="G7" s="1" t="s">
        <v>42</v>
      </c>
      <c r="H7" s="1" t="s">
        <v>51</v>
      </c>
      <c r="I7" s="1" t="s">
        <v>56</v>
      </c>
    </row>
    <row r="8" spans="1:9" ht="15.75" x14ac:dyDescent="0.25">
      <c r="A8" s="1">
        <v>7</v>
      </c>
      <c r="B8" s="1" t="s">
        <v>22</v>
      </c>
      <c r="C8" s="1" t="s">
        <v>32</v>
      </c>
      <c r="D8" s="1" t="s">
        <v>38</v>
      </c>
      <c r="E8" s="2">
        <v>17744</v>
      </c>
      <c r="F8" s="1" t="s">
        <v>39</v>
      </c>
      <c r="G8" s="1" t="s">
        <v>45</v>
      </c>
      <c r="H8" s="1" t="s">
        <v>50</v>
      </c>
      <c r="I8" s="1" t="s">
        <v>52</v>
      </c>
    </row>
  </sheetData>
  <autoFilter ref="A1:I8"/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"/>
  <sheetViews>
    <sheetView workbookViewId="0">
      <selection activeCell="I10" sqref="I10"/>
    </sheetView>
  </sheetViews>
  <sheetFormatPr defaultRowHeight="15" x14ac:dyDescent="0.25"/>
  <cols>
    <col min="1" max="1" width="6.85546875" bestFit="1" customWidth="1"/>
    <col min="2" max="2" width="10.8554687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140625" bestFit="1" customWidth="1"/>
  </cols>
  <sheetData>
    <row r="1" spans="1:9" ht="15.7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ht="15.75" x14ac:dyDescent="0.25">
      <c r="A2" s="1">
        <v>1</v>
      </c>
      <c r="B2" s="1" t="s">
        <v>21</v>
      </c>
      <c r="C2" s="1" t="s">
        <v>27</v>
      </c>
      <c r="D2" s="1" t="s">
        <v>33</v>
      </c>
      <c r="E2" s="2">
        <v>20020</v>
      </c>
      <c r="F2" s="1" t="s">
        <v>39</v>
      </c>
      <c r="G2" s="1" t="s">
        <v>42</v>
      </c>
      <c r="H2" s="1" t="s">
        <v>46</v>
      </c>
      <c r="I2" s="1">
        <v>8500</v>
      </c>
    </row>
    <row r="3" spans="1:9" ht="15.75" hidden="1" x14ac:dyDescent="0.25">
      <c r="A3" s="1">
        <v>2</v>
      </c>
      <c r="B3" s="1" t="s">
        <v>22</v>
      </c>
      <c r="C3" s="1" t="s">
        <v>28</v>
      </c>
      <c r="D3" s="1" t="s">
        <v>34</v>
      </c>
      <c r="E3" s="2">
        <v>14817</v>
      </c>
      <c r="F3" s="1" t="s">
        <v>40</v>
      </c>
      <c r="G3" s="1" t="s">
        <v>43</v>
      </c>
      <c r="H3" s="1" t="s">
        <v>47</v>
      </c>
      <c r="I3" s="1" t="s">
        <v>53</v>
      </c>
    </row>
    <row r="4" spans="1:9" ht="15.75" x14ac:dyDescent="0.25">
      <c r="A4" s="1">
        <v>3</v>
      </c>
      <c r="B4" s="1" t="s">
        <v>23</v>
      </c>
      <c r="C4" s="1" t="s">
        <v>29</v>
      </c>
      <c r="D4" s="1" t="s">
        <v>35</v>
      </c>
      <c r="E4" s="2">
        <v>24811</v>
      </c>
      <c r="F4" s="1" t="s">
        <v>39</v>
      </c>
      <c r="G4" s="1" t="s">
        <v>44</v>
      </c>
      <c r="H4" s="1" t="s">
        <v>48</v>
      </c>
      <c r="I4" s="1">
        <v>7600</v>
      </c>
    </row>
    <row r="5" spans="1:9" ht="15.75" hidden="1" x14ac:dyDescent="0.25">
      <c r="A5" s="1">
        <v>4</v>
      </c>
      <c r="B5" s="1" t="s">
        <v>24</v>
      </c>
      <c r="C5" s="1" t="s">
        <v>30</v>
      </c>
      <c r="D5" s="1" t="s">
        <v>36</v>
      </c>
      <c r="E5" s="2">
        <v>26341</v>
      </c>
      <c r="F5" s="1" t="s">
        <v>41</v>
      </c>
      <c r="G5" s="1" t="s">
        <v>44</v>
      </c>
      <c r="H5" s="1" t="s">
        <v>49</v>
      </c>
      <c r="I5" s="1" t="s">
        <v>55</v>
      </c>
    </row>
    <row r="6" spans="1:9" ht="15.75" x14ac:dyDescent="0.25">
      <c r="A6" s="1">
        <v>5</v>
      </c>
      <c r="B6" s="1" t="s">
        <v>25</v>
      </c>
      <c r="C6" s="1" t="s">
        <v>31</v>
      </c>
      <c r="D6" s="1" t="s">
        <v>36</v>
      </c>
      <c r="E6" s="2">
        <v>18675</v>
      </c>
      <c r="F6" s="1" t="s">
        <v>39</v>
      </c>
      <c r="G6" s="1" t="s">
        <v>43</v>
      </c>
      <c r="H6" s="1" t="s">
        <v>50</v>
      </c>
      <c r="I6" s="1">
        <v>8500</v>
      </c>
    </row>
    <row r="7" spans="1:9" ht="15.75" x14ac:dyDescent="0.25">
      <c r="A7" s="1">
        <v>6</v>
      </c>
      <c r="B7" s="1" t="s">
        <v>26</v>
      </c>
      <c r="C7" s="1" t="s">
        <v>31</v>
      </c>
      <c r="D7" s="1" t="s">
        <v>37</v>
      </c>
      <c r="E7" s="2">
        <v>24257</v>
      </c>
      <c r="F7" s="1" t="s">
        <v>39</v>
      </c>
      <c r="G7" s="1" t="s">
        <v>42</v>
      </c>
      <c r="H7" s="1" t="s">
        <v>51</v>
      </c>
      <c r="I7" s="1">
        <v>7900</v>
      </c>
    </row>
    <row r="8" spans="1:9" ht="15.75" x14ac:dyDescent="0.25">
      <c r="A8" s="1">
        <v>7</v>
      </c>
      <c r="B8" s="1" t="s">
        <v>22</v>
      </c>
      <c r="C8" s="1" t="s">
        <v>32</v>
      </c>
      <c r="D8" s="1" t="s">
        <v>38</v>
      </c>
      <c r="E8" s="2">
        <v>17744</v>
      </c>
      <c r="F8" s="1" t="s">
        <v>39</v>
      </c>
      <c r="G8" s="1" t="s">
        <v>45</v>
      </c>
      <c r="H8" s="1" t="s">
        <v>50</v>
      </c>
      <c r="I8" s="3">
        <v>8500</v>
      </c>
    </row>
    <row r="9" spans="1:9" x14ac:dyDescent="0.25">
      <c r="I9">
        <f>AVERAGE(I2:I8)</f>
        <v>8200</v>
      </c>
    </row>
  </sheetData>
  <autoFilter ref="A1:I8">
    <filterColumn colId="5">
      <filters>
        <filter val="Доцент"/>
      </filters>
    </filterColumn>
  </autoFilter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"/>
  <sheetViews>
    <sheetView workbookViewId="0">
      <selection sqref="A1:I1"/>
    </sheetView>
  </sheetViews>
  <sheetFormatPr defaultRowHeight="15" x14ac:dyDescent="0.25"/>
  <cols>
    <col min="1" max="1" width="6.85546875" bestFit="1" customWidth="1"/>
    <col min="2" max="2" width="10.8554687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140625" bestFit="1" customWidth="1"/>
  </cols>
  <sheetData>
    <row r="1" spans="1:9" ht="15.7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ht="15.75" x14ac:dyDescent="0.25">
      <c r="A2" s="1">
        <v>1</v>
      </c>
      <c r="B2" s="1" t="s">
        <v>21</v>
      </c>
      <c r="C2" s="1" t="s">
        <v>27</v>
      </c>
      <c r="D2" s="1" t="s">
        <v>33</v>
      </c>
      <c r="E2" s="2">
        <v>20020</v>
      </c>
      <c r="F2" s="1" t="s">
        <v>39</v>
      </c>
      <c r="G2" s="1" t="s">
        <v>42</v>
      </c>
      <c r="H2" s="1" t="s">
        <v>46</v>
      </c>
      <c r="I2" s="1" t="s">
        <v>52</v>
      </c>
    </row>
    <row r="3" spans="1:9" ht="15.75" hidden="1" x14ac:dyDescent="0.25">
      <c r="A3" s="1">
        <v>2</v>
      </c>
      <c r="B3" s="1" t="s">
        <v>22</v>
      </c>
      <c r="C3" s="1" t="s">
        <v>28</v>
      </c>
      <c r="D3" s="1" t="s">
        <v>34</v>
      </c>
      <c r="E3" s="2">
        <v>14817</v>
      </c>
      <c r="F3" s="1" t="s">
        <v>40</v>
      </c>
      <c r="G3" s="1" t="s">
        <v>43</v>
      </c>
      <c r="H3" s="1" t="s">
        <v>47</v>
      </c>
      <c r="I3" s="1" t="s">
        <v>53</v>
      </c>
    </row>
    <row r="4" spans="1:9" ht="15.75" x14ac:dyDescent="0.25">
      <c r="A4" s="1">
        <v>3</v>
      </c>
      <c r="B4" s="1" t="s">
        <v>23</v>
      </c>
      <c r="C4" s="1" t="s">
        <v>29</v>
      </c>
      <c r="D4" s="1" t="s">
        <v>35</v>
      </c>
      <c r="E4" s="2">
        <v>24811</v>
      </c>
      <c r="F4" s="1" t="s">
        <v>39</v>
      </c>
      <c r="G4" s="1" t="s">
        <v>44</v>
      </c>
      <c r="H4" s="1" t="s">
        <v>48</v>
      </c>
      <c r="I4" s="1" t="s">
        <v>54</v>
      </c>
    </row>
    <row r="5" spans="1:9" ht="15.75" x14ac:dyDescent="0.25">
      <c r="A5" s="1">
        <v>4</v>
      </c>
      <c r="B5" s="1" t="s">
        <v>24</v>
      </c>
      <c r="C5" s="1" t="s">
        <v>30</v>
      </c>
      <c r="D5" s="1" t="s">
        <v>36</v>
      </c>
      <c r="E5" s="2">
        <v>26341</v>
      </c>
      <c r="F5" s="1" t="s">
        <v>41</v>
      </c>
      <c r="G5" s="1" t="s">
        <v>44</v>
      </c>
      <c r="H5" s="1" t="s">
        <v>49</v>
      </c>
      <c r="I5" s="1" t="s">
        <v>55</v>
      </c>
    </row>
    <row r="6" spans="1:9" ht="15.75" hidden="1" x14ac:dyDescent="0.25">
      <c r="A6" s="1">
        <v>5</v>
      </c>
      <c r="B6" s="1" t="s">
        <v>25</v>
      </c>
      <c r="C6" s="1" t="s">
        <v>31</v>
      </c>
      <c r="D6" s="1" t="s">
        <v>36</v>
      </c>
      <c r="E6" s="2">
        <v>18675</v>
      </c>
      <c r="F6" s="1" t="s">
        <v>39</v>
      </c>
      <c r="G6" s="1" t="s">
        <v>43</v>
      </c>
      <c r="H6" s="1" t="s">
        <v>50</v>
      </c>
      <c r="I6" s="1" t="s">
        <v>52</v>
      </c>
    </row>
    <row r="7" spans="1:9" ht="15.75" x14ac:dyDescent="0.25">
      <c r="A7" s="1">
        <v>6</v>
      </c>
      <c r="B7" s="1" t="s">
        <v>26</v>
      </c>
      <c r="C7" s="1" t="s">
        <v>31</v>
      </c>
      <c r="D7" s="1" t="s">
        <v>37</v>
      </c>
      <c r="E7" s="2">
        <v>24257</v>
      </c>
      <c r="F7" s="1" t="s">
        <v>39</v>
      </c>
      <c r="G7" s="1" t="s">
        <v>42</v>
      </c>
      <c r="H7" s="1" t="s">
        <v>51</v>
      </c>
      <c r="I7" s="1" t="s">
        <v>56</v>
      </c>
    </row>
    <row r="8" spans="1:9" ht="15.75" hidden="1" x14ac:dyDescent="0.25">
      <c r="A8" s="1">
        <v>7</v>
      </c>
      <c r="B8" s="1" t="s">
        <v>22</v>
      </c>
      <c r="C8" s="1" t="s">
        <v>32</v>
      </c>
      <c r="D8" s="1" t="s">
        <v>38</v>
      </c>
      <c r="E8" s="2">
        <v>17744</v>
      </c>
      <c r="F8" s="1" t="s">
        <v>39</v>
      </c>
      <c r="G8" s="1" t="s">
        <v>45</v>
      </c>
      <c r="H8" s="1" t="s">
        <v>50</v>
      </c>
      <c r="I8" s="1" t="s">
        <v>52</v>
      </c>
    </row>
  </sheetData>
  <autoFilter ref="A1:I8">
    <filterColumn colId="4">
      <customFilters>
        <customFilter operator="greaterThan" val="18675"/>
      </customFilters>
    </filterColumn>
  </autoFilter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"/>
  <sheetViews>
    <sheetView workbookViewId="0">
      <selection sqref="A1:I1"/>
    </sheetView>
  </sheetViews>
  <sheetFormatPr defaultRowHeight="15" x14ac:dyDescent="0.25"/>
  <cols>
    <col min="1" max="1" width="6.85546875" bestFit="1" customWidth="1"/>
    <col min="2" max="2" width="10.8554687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140625" bestFit="1" customWidth="1"/>
  </cols>
  <sheetData>
    <row r="1" spans="1:9" ht="15.7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ht="15.75" x14ac:dyDescent="0.25">
      <c r="A2" s="1">
        <v>1</v>
      </c>
      <c r="B2" s="1" t="s">
        <v>21</v>
      </c>
      <c r="C2" s="1" t="s">
        <v>27</v>
      </c>
      <c r="D2" s="1" t="s">
        <v>33</v>
      </c>
      <c r="E2" s="2">
        <v>20020</v>
      </c>
      <c r="F2" s="1" t="s">
        <v>39</v>
      </c>
      <c r="G2" s="1" t="s">
        <v>42</v>
      </c>
      <c r="H2" s="1" t="s">
        <v>46</v>
      </c>
      <c r="I2" s="1" t="s">
        <v>52</v>
      </c>
    </row>
    <row r="3" spans="1:9" ht="15.75" hidden="1" x14ac:dyDescent="0.25">
      <c r="A3" s="1">
        <v>2</v>
      </c>
      <c r="B3" s="1" t="s">
        <v>22</v>
      </c>
      <c r="C3" s="1" t="s">
        <v>28</v>
      </c>
      <c r="D3" s="1" t="s">
        <v>34</v>
      </c>
      <c r="E3" s="2">
        <v>14817</v>
      </c>
      <c r="F3" s="1" t="s">
        <v>40</v>
      </c>
      <c r="G3" s="1" t="s">
        <v>43</v>
      </c>
      <c r="H3" s="1" t="s">
        <v>47</v>
      </c>
      <c r="I3" s="1" t="s">
        <v>53</v>
      </c>
    </row>
    <row r="4" spans="1:9" ht="15.75" x14ac:dyDescent="0.25">
      <c r="A4" s="1">
        <v>3</v>
      </c>
      <c r="B4" s="1" t="s">
        <v>23</v>
      </c>
      <c r="C4" s="1" t="s">
        <v>29</v>
      </c>
      <c r="D4" s="1" t="s">
        <v>35</v>
      </c>
      <c r="E4" s="2">
        <v>24811</v>
      </c>
      <c r="F4" s="1" t="s">
        <v>39</v>
      </c>
      <c r="G4" s="1" t="s">
        <v>44</v>
      </c>
      <c r="H4" s="1" t="s">
        <v>48</v>
      </c>
      <c r="I4" s="1" t="s">
        <v>54</v>
      </c>
    </row>
    <row r="5" spans="1:9" ht="15.75" x14ac:dyDescent="0.25">
      <c r="A5" s="1">
        <v>4</v>
      </c>
      <c r="B5" s="1" t="s">
        <v>24</v>
      </c>
      <c r="C5" s="1" t="s">
        <v>30</v>
      </c>
      <c r="D5" s="1" t="s">
        <v>36</v>
      </c>
      <c r="E5" s="2">
        <v>26341</v>
      </c>
      <c r="F5" s="1" t="s">
        <v>41</v>
      </c>
      <c r="G5" s="1" t="s">
        <v>44</v>
      </c>
      <c r="H5" s="1" t="s">
        <v>49</v>
      </c>
      <c r="I5" s="1" t="s">
        <v>55</v>
      </c>
    </row>
    <row r="6" spans="1:9" ht="15.75" hidden="1" x14ac:dyDescent="0.25">
      <c r="A6" s="1">
        <v>5</v>
      </c>
      <c r="B6" s="1" t="s">
        <v>25</v>
      </c>
      <c r="C6" s="1" t="s">
        <v>31</v>
      </c>
      <c r="D6" s="1" t="s">
        <v>36</v>
      </c>
      <c r="E6" s="2">
        <v>18675</v>
      </c>
      <c r="F6" s="1" t="s">
        <v>39</v>
      </c>
      <c r="G6" s="1" t="s">
        <v>43</v>
      </c>
      <c r="H6" s="1" t="s">
        <v>50</v>
      </c>
      <c r="I6" s="1" t="s">
        <v>52</v>
      </c>
    </row>
    <row r="7" spans="1:9" ht="15.75" x14ac:dyDescent="0.25">
      <c r="A7" s="1">
        <v>6</v>
      </c>
      <c r="B7" s="1" t="s">
        <v>26</v>
      </c>
      <c r="C7" s="1" t="s">
        <v>31</v>
      </c>
      <c r="D7" s="1" t="s">
        <v>37</v>
      </c>
      <c r="E7" s="2">
        <v>24257</v>
      </c>
      <c r="F7" s="1" t="s">
        <v>39</v>
      </c>
      <c r="G7" s="1" t="s">
        <v>42</v>
      </c>
      <c r="H7" s="1" t="s">
        <v>51</v>
      </c>
      <c r="I7" s="1" t="s">
        <v>56</v>
      </c>
    </row>
    <row r="8" spans="1:9" ht="15.75" hidden="1" x14ac:dyDescent="0.25">
      <c r="A8" s="1">
        <v>7</v>
      </c>
      <c r="B8" s="1" t="s">
        <v>22</v>
      </c>
      <c r="C8" s="1" t="s">
        <v>32</v>
      </c>
      <c r="D8" s="1" t="s">
        <v>38</v>
      </c>
      <c r="E8" s="2">
        <v>17744</v>
      </c>
      <c r="F8" s="1" t="s">
        <v>39</v>
      </c>
      <c r="G8" s="1" t="s">
        <v>45</v>
      </c>
      <c r="H8" s="1" t="s">
        <v>50</v>
      </c>
      <c r="I8" s="1" t="s">
        <v>52</v>
      </c>
    </row>
  </sheetData>
  <autoFilter ref="A1:I8">
    <filterColumn colId="6">
      <filters>
        <filter val="Информатика"/>
        <filter val="Математика"/>
      </filters>
    </filterColumn>
  </autoFilter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1"/>
    </sheetView>
  </sheetViews>
  <sheetFormatPr defaultRowHeight="15" x14ac:dyDescent="0.25"/>
  <cols>
    <col min="1" max="1" width="6.85546875" bestFit="1" customWidth="1"/>
    <col min="2" max="2" width="10.8554687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140625" bestFit="1" customWidth="1"/>
  </cols>
  <sheetData>
    <row r="1" spans="1:9" ht="15.7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ht="15.75" x14ac:dyDescent="0.25">
      <c r="A2" s="1">
        <v>3</v>
      </c>
      <c r="B2" s="1" t="s">
        <v>23</v>
      </c>
      <c r="C2" s="1" t="s">
        <v>29</v>
      </c>
      <c r="D2" s="1" t="s">
        <v>35</v>
      </c>
      <c r="E2" s="2">
        <v>24811</v>
      </c>
      <c r="F2" s="1" t="s">
        <v>39</v>
      </c>
      <c r="G2" s="1" t="s">
        <v>44</v>
      </c>
      <c r="H2" s="1" t="s">
        <v>48</v>
      </c>
      <c r="I2" s="1" t="s">
        <v>54</v>
      </c>
    </row>
    <row r="3" spans="1:9" ht="15.75" x14ac:dyDescent="0.25">
      <c r="A3" s="1">
        <v>5</v>
      </c>
      <c r="B3" s="1" t="s">
        <v>25</v>
      </c>
      <c r="C3" s="1" t="s">
        <v>31</v>
      </c>
      <c r="D3" s="1" t="s">
        <v>36</v>
      </c>
      <c r="E3" s="2">
        <v>18675</v>
      </c>
      <c r="F3" s="1" t="s">
        <v>39</v>
      </c>
      <c r="G3" s="1" t="s">
        <v>43</v>
      </c>
      <c r="H3" s="1" t="s">
        <v>50</v>
      </c>
      <c r="I3" s="1" t="s">
        <v>52</v>
      </c>
    </row>
    <row r="4" spans="1:9" ht="15.75" x14ac:dyDescent="0.25">
      <c r="A4" s="1">
        <v>6</v>
      </c>
      <c r="B4" s="1" t="s">
        <v>26</v>
      </c>
      <c r="C4" s="1" t="s">
        <v>31</v>
      </c>
      <c r="D4" s="1" t="s">
        <v>37</v>
      </c>
      <c r="E4" s="2">
        <v>24257</v>
      </c>
      <c r="F4" s="1" t="s">
        <v>39</v>
      </c>
      <c r="G4" s="1" t="s">
        <v>42</v>
      </c>
      <c r="H4" s="1" t="s">
        <v>51</v>
      </c>
      <c r="I4" s="1" t="s">
        <v>56</v>
      </c>
    </row>
    <row r="5" spans="1:9" ht="15.75" x14ac:dyDescent="0.25">
      <c r="A5" s="1">
        <v>1</v>
      </c>
      <c r="B5" s="1" t="s">
        <v>21</v>
      </c>
      <c r="C5" s="1" t="s">
        <v>27</v>
      </c>
      <c r="D5" s="1" t="s">
        <v>33</v>
      </c>
      <c r="E5" s="2">
        <v>20020</v>
      </c>
      <c r="F5" s="1" t="s">
        <v>39</v>
      </c>
      <c r="G5" s="1" t="s">
        <v>42</v>
      </c>
      <c r="H5" s="1" t="s">
        <v>46</v>
      </c>
      <c r="I5" s="1" t="s">
        <v>52</v>
      </c>
    </row>
    <row r="6" spans="1:9" ht="15.75" x14ac:dyDescent="0.25">
      <c r="A6" s="1">
        <v>2</v>
      </c>
      <c r="B6" s="1" t="s">
        <v>22</v>
      </c>
      <c r="C6" s="1" t="s">
        <v>28</v>
      </c>
      <c r="D6" s="1" t="s">
        <v>34</v>
      </c>
      <c r="E6" s="2">
        <v>14817</v>
      </c>
      <c r="F6" s="1" t="s">
        <v>40</v>
      </c>
      <c r="G6" s="1" t="s">
        <v>43</v>
      </c>
      <c r="H6" s="1" t="s">
        <v>47</v>
      </c>
      <c r="I6" s="1" t="s">
        <v>53</v>
      </c>
    </row>
    <row r="7" spans="1:9" ht="15.75" x14ac:dyDescent="0.25">
      <c r="A7" s="1">
        <v>7</v>
      </c>
      <c r="B7" s="1" t="s">
        <v>22</v>
      </c>
      <c r="C7" s="1" t="s">
        <v>32</v>
      </c>
      <c r="D7" s="1" t="s">
        <v>38</v>
      </c>
      <c r="E7" s="2">
        <v>17744</v>
      </c>
      <c r="F7" s="1" t="s">
        <v>39</v>
      </c>
      <c r="G7" s="1" t="s">
        <v>45</v>
      </c>
      <c r="H7" s="1" t="s">
        <v>50</v>
      </c>
      <c r="I7" s="1" t="s">
        <v>52</v>
      </c>
    </row>
    <row r="8" spans="1:9" ht="15.75" x14ac:dyDescent="0.25">
      <c r="A8" s="1">
        <v>4</v>
      </c>
      <c r="B8" s="1" t="s">
        <v>24</v>
      </c>
      <c r="C8" s="1" t="s">
        <v>30</v>
      </c>
      <c r="D8" s="1" t="s">
        <v>36</v>
      </c>
      <c r="E8" s="2">
        <v>26341</v>
      </c>
      <c r="F8" s="1" t="s">
        <v>41</v>
      </c>
      <c r="G8" s="1" t="s">
        <v>44</v>
      </c>
      <c r="H8" s="1" t="s">
        <v>49</v>
      </c>
      <c r="I8" s="1" t="s">
        <v>55</v>
      </c>
    </row>
  </sheetData>
  <autoFilter ref="A1:I8">
    <sortState ref="A2:I8">
      <sortCondition ref="B1:B8"/>
    </sortState>
  </autoFilter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Описательная статистика</vt:lpstr>
      <vt:lpstr>Стьюдент</vt:lpstr>
      <vt:lpstr>Корреляция</vt:lpstr>
      <vt:lpstr>Корреляция С-П</vt:lpstr>
      <vt:lpstr>База</vt:lpstr>
      <vt:lpstr>Доценты</vt:lpstr>
      <vt:lpstr>До пенсионный возраст</vt:lpstr>
      <vt:lpstr>Матем+Информ</vt:lpstr>
      <vt:lpstr>Алфавит</vt:lpstr>
      <vt:lpstr>Дополнение Анкетой</vt:lpstr>
      <vt:lpstr>Баллы анкетирования до 50</vt:lpstr>
      <vt:lpstr>Баллы анкетирования после 50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Руслан</cp:lastModifiedBy>
  <dcterms:created xsi:type="dcterms:W3CDTF">2020-11-11T04:24:22Z</dcterms:created>
  <dcterms:modified xsi:type="dcterms:W3CDTF">2020-11-11T11:33:02Z</dcterms:modified>
</cp:coreProperties>
</file>