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ungeltd-my.sharepoint.com/personal/oleg_voropaev_bunge_com/Documents/Desktop/Netology/Диплом/"/>
    </mc:Choice>
  </mc:AlternateContent>
  <xr:revisionPtr revIDLastSave="519" documentId="11_23F921ED5D638983BF736411AFB0C61E7452B395" xr6:coauthVersionLast="47" xr6:coauthVersionMax="47" xr10:uidLastSave="{310B8CFF-5C84-491A-8124-7F45D08392C7}"/>
  <bookViews>
    <workbookView xWindow="-110" yWindow="-110" windowWidth="19420" windowHeight="10420" xr2:uid="{00000000-000D-0000-FFFF-FFFF00000000}"/>
  </bookViews>
  <sheets>
    <sheet name="compare" sheetId="3" r:id="rId1"/>
    <sheet name="total" sheetId="1" r:id="rId2"/>
    <sheet name="phase" sheetId="2" r:id="rId3"/>
  </sheets>
  <definedNames>
    <definedName name="_xlnm._FilterDatabase" localSheetId="0" hidden="1">compare!$A$2:$I$54</definedName>
    <definedName name="_xlnm._FilterDatabase" localSheetId="2" hidden="1">phase!$A$1:$C$51</definedName>
    <definedName name="_xlnm._FilterDatabase" localSheetId="1" hidden="1">total!$A$1:$C$51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3" l="1"/>
  <c r="I54" i="3"/>
  <c r="F4" i="3"/>
  <c r="F6" i="3"/>
  <c r="F7" i="3"/>
  <c r="F8" i="3"/>
  <c r="F9" i="3"/>
  <c r="F10" i="3"/>
  <c r="F11" i="3"/>
  <c r="F12" i="3"/>
  <c r="F13" i="3"/>
  <c r="F1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6" i="3"/>
  <c r="F37" i="3"/>
  <c r="F39" i="3"/>
  <c r="F40" i="3"/>
  <c r="F41" i="3"/>
  <c r="F42" i="3"/>
  <c r="F43" i="3"/>
  <c r="F44" i="3"/>
  <c r="F46" i="3"/>
  <c r="F47" i="3"/>
  <c r="F48" i="3"/>
  <c r="F50" i="3"/>
  <c r="F51" i="3"/>
  <c r="F52" i="3"/>
  <c r="C4" i="3"/>
  <c r="C6" i="3"/>
  <c r="C7" i="3"/>
  <c r="C8" i="3"/>
  <c r="C9" i="3"/>
  <c r="C10" i="3"/>
  <c r="C11" i="3"/>
  <c r="C12" i="3"/>
  <c r="C13" i="3"/>
  <c r="C14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6" i="3"/>
  <c r="C37" i="3"/>
  <c r="C39" i="3"/>
  <c r="C40" i="3"/>
  <c r="C41" i="3"/>
  <c r="C42" i="3"/>
  <c r="C43" i="3"/>
  <c r="C44" i="3"/>
  <c r="C46" i="3"/>
  <c r="C47" i="3"/>
  <c r="C48" i="3"/>
  <c r="C50" i="3"/>
  <c r="C51" i="3"/>
  <c r="C52" i="3"/>
  <c r="G4" i="3"/>
  <c r="G6" i="3"/>
  <c r="G7" i="3"/>
  <c r="G8" i="3"/>
  <c r="G9" i="3"/>
  <c r="G10" i="3"/>
  <c r="G11" i="3"/>
  <c r="G12" i="3"/>
  <c r="G13" i="3"/>
  <c r="G1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6" i="3"/>
  <c r="G37" i="3"/>
  <c r="G39" i="3"/>
  <c r="G40" i="3"/>
  <c r="G41" i="3"/>
  <c r="G42" i="3"/>
  <c r="G43" i="3"/>
  <c r="G44" i="3"/>
  <c r="G46" i="3"/>
  <c r="G47" i="3"/>
  <c r="G48" i="3"/>
  <c r="G50" i="3"/>
  <c r="G51" i="3"/>
  <c r="G52" i="3"/>
  <c r="D4" i="3"/>
  <c r="D6" i="3"/>
  <c r="D7" i="3"/>
  <c r="D8" i="3"/>
  <c r="D9" i="3"/>
  <c r="D10" i="3"/>
  <c r="D11" i="3"/>
  <c r="D12" i="3"/>
  <c r="D13" i="3"/>
  <c r="D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6" i="3"/>
  <c r="D37" i="3"/>
  <c r="D39" i="3"/>
  <c r="D40" i="3"/>
  <c r="D41" i="3"/>
  <c r="D42" i="3"/>
  <c r="D43" i="3"/>
  <c r="D44" i="3"/>
  <c r="D46" i="3"/>
  <c r="D47" i="3"/>
  <c r="D48" i="3"/>
  <c r="D50" i="3"/>
  <c r="D51" i="3"/>
  <c r="D52" i="3"/>
  <c r="E16" i="3" l="1"/>
  <c r="D3" i="3" l="1"/>
  <c r="E54" i="3"/>
  <c r="H51" i="3" l="1"/>
  <c r="H44" i="3"/>
  <c r="H34" i="3"/>
  <c r="H26" i="3"/>
  <c r="H18" i="3"/>
  <c r="H9" i="3"/>
  <c r="H48" i="3"/>
  <c r="H37" i="3"/>
  <c r="H28" i="3"/>
  <c r="H11" i="3"/>
  <c r="H7" i="3"/>
  <c r="H39" i="3"/>
  <c r="H21" i="3"/>
  <c r="H12" i="3"/>
  <c r="H41" i="3"/>
  <c r="H31" i="3"/>
  <c r="H23" i="3"/>
  <c r="H14" i="3"/>
  <c r="H6" i="3"/>
  <c r="H29" i="3"/>
  <c r="E48" i="3"/>
  <c r="E39" i="3"/>
  <c r="E29" i="3"/>
  <c r="E37" i="3"/>
  <c r="E28" i="3"/>
  <c r="E20" i="3"/>
  <c r="E11" i="3"/>
  <c r="I46" i="3"/>
  <c r="I36" i="3"/>
  <c r="I27" i="3"/>
  <c r="I19" i="3"/>
  <c r="I10" i="3"/>
  <c r="I40" i="3"/>
  <c r="I30" i="3"/>
  <c r="I22" i="3"/>
  <c r="I13" i="3"/>
  <c r="I4" i="3"/>
  <c r="E43" i="3"/>
  <c r="E33" i="3"/>
  <c r="E25" i="3"/>
  <c r="E17" i="3"/>
  <c r="E8" i="3"/>
  <c r="H27" i="3"/>
  <c r="H19" i="3"/>
  <c r="E44" i="3"/>
  <c r="E18" i="3"/>
  <c r="E52" i="3"/>
  <c r="E42" i="3"/>
  <c r="E32" i="3"/>
  <c r="E24" i="3"/>
  <c r="E7" i="3"/>
  <c r="I50" i="3"/>
  <c r="I43" i="3"/>
  <c r="I33" i="3"/>
  <c r="I25" i="3"/>
  <c r="I17" i="3"/>
  <c r="I8" i="3"/>
  <c r="E26" i="3"/>
  <c r="E9" i="3"/>
  <c r="E51" i="3"/>
  <c r="E41" i="3"/>
  <c r="E31" i="3"/>
  <c r="E23" i="3"/>
  <c r="E14" i="3"/>
  <c r="I6" i="3"/>
  <c r="H20" i="3"/>
  <c r="H10" i="3"/>
  <c r="E34" i="3"/>
  <c r="E50" i="3"/>
  <c r="E40" i="3"/>
  <c r="E30" i="3"/>
  <c r="E22" i="3"/>
  <c r="E13" i="3"/>
  <c r="E4" i="3"/>
  <c r="I42" i="3"/>
  <c r="I32" i="3"/>
  <c r="I24" i="3"/>
  <c r="I20" i="3"/>
  <c r="I16" i="3"/>
  <c r="I11" i="3"/>
  <c r="I41" i="3"/>
  <c r="E21" i="3"/>
  <c r="E12" i="3"/>
  <c r="I31" i="3"/>
  <c r="I52" i="3"/>
  <c r="H46" i="3"/>
  <c r="I23" i="3"/>
  <c r="E46" i="3"/>
  <c r="E36" i="3"/>
  <c r="E27" i="3"/>
  <c r="E19" i="3"/>
  <c r="E10" i="3"/>
  <c r="H36" i="3"/>
  <c r="I14" i="3"/>
  <c r="E6" i="3"/>
  <c r="H43" i="3"/>
  <c r="H33" i="3"/>
  <c r="H25" i="3"/>
  <c r="H17" i="3"/>
  <c r="H8" i="3"/>
  <c r="I48" i="3"/>
  <c r="I39" i="3"/>
  <c r="I29" i="3"/>
  <c r="I21" i="3"/>
  <c r="I12" i="3"/>
  <c r="I51" i="3"/>
  <c r="H42" i="3"/>
  <c r="H32" i="3"/>
  <c r="H24" i="3"/>
  <c r="H16" i="3"/>
  <c r="I37" i="3"/>
  <c r="I28" i="3"/>
  <c r="H52" i="3"/>
  <c r="H40" i="3"/>
  <c r="H30" i="3"/>
  <c r="H22" i="3"/>
  <c r="H13" i="3"/>
  <c r="H4" i="3"/>
  <c r="I44" i="3"/>
  <c r="I34" i="3"/>
  <c r="I26" i="3"/>
  <c r="I18" i="3"/>
  <c r="I9" i="3"/>
  <c r="H50" i="3"/>
  <c r="I7" i="3"/>
  <c r="D53" i="3"/>
  <c r="G3" i="3"/>
  <c r="G53" i="3" s="1"/>
  <c r="F3" i="3"/>
  <c r="C3" i="3"/>
  <c r="E3" i="3" s="1"/>
  <c r="I3" i="3" l="1"/>
  <c r="C53" i="3"/>
  <c r="E53" i="3" s="1"/>
  <c r="F53" i="3"/>
  <c r="H3" i="3"/>
  <c r="I53" i="3" l="1"/>
  <c r="H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Oleg Voropaev</author>
  </authors>
  <commentList>
    <comment ref="A1" authorId="0" shapeId="0" xr:uid="{0F0B538C-1BC4-42D4-8FD8-91936E9D1749}">
      <text>
        <r>
          <rPr>
            <b/>
            <sz val="9"/>
            <color indexed="81"/>
            <rFont val="Tahoma"/>
            <family val="2"/>
            <charset val="204"/>
          </rPr>
          <t>Oleg Voropaev:</t>
        </r>
        <r>
          <rPr>
            <sz val="9"/>
            <color indexed="81"/>
            <rFont val="Tahoma"/>
            <family val="2"/>
            <charset val="204"/>
          </rPr>
          <t xml:space="preserve">
результаты модели CatBoost (default)</t>
        </r>
      </text>
    </comment>
  </commentList>
</comments>
</file>

<file path=xl/sharedStrings.xml><?xml version="1.0" encoding="utf-8"?>
<sst xmlns="http://schemas.openxmlformats.org/spreadsheetml/2006/main" count="236" uniqueCount="127">
  <si>
    <t>region_id</t>
  </si>
  <si>
    <t>rmse_test</t>
  </si>
  <si>
    <t>rmse_val</t>
  </si>
  <si>
    <t>601</t>
  </si>
  <si>
    <t>806</t>
  </si>
  <si>
    <t>808</t>
  </si>
  <si>
    <t>909</t>
  </si>
  <si>
    <t>811</t>
  </si>
  <si>
    <t>516</t>
  </si>
  <si>
    <t>520</t>
  </si>
  <si>
    <t>924</t>
  </si>
  <si>
    <t>625</t>
  </si>
  <si>
    <t>726</t>
  </si>
  <si>
    <t>827</t>
  </si>
  <si>
    <t>829</t>
  </si>
  <si>
    <t>832</t>
  </si>
  <si>
    <t>335</t>
  </si>
  <si>
    <t>637</t>
  </si>
  <si>
    <t>638</t>
  </si>
  <si>
    <t>339</t>
  </si>
  <si>
    <t>840</t>
  </si>
  <si>
    <t>341</t>
  </si>
  <si>
    <t>143</t>
  </si>
  <si>
    <t>945</t>
  </si>
  <si>
    <t>347</t>
  </si>
  <si>
    <t>550</t>
  </si>
  <si>
    <t>951</t>
  </si>
  <si>
    <t>954</t>
  </si>
  <si>
    <t>356</t>
  </si>
  <si>
    <t>558</t>
  </si>
  <si>
    <t>359</t>
  </si>
  <si>
    <t>962</t>
  </si>
  <si>
    <t>863</t>
  </si>
  <si>
    <t>364</t>
  </si>
  <si>
    <t>366</t>
  </si>
  <si>
    <t>768</t>
  </si>
  <si>
    <t>872</t>
  </si>
  <si>
    <t>875</t>
  </si>
  <si>
    <t>776</t>
  </si>
  <si>
    <t>378</t>
  </si>
  <si>
    <t>781</t>
  </si>
  <si>
    <t>383</t>
  </si>
  <si>
    <t>102</t>
  </si>
  <si>
    <t>807</t>
  </si>
  <si>
    <t>113</t>
  </si>
  <si>
    <t>818</t>
  </si>
  <si>
    <t>621</t>
  </si>
  <si>
    <t>646</t>
  </si>
  <si>
    <t>661</t>
  </si>
  <si>
    <t>780</t>
  </si>
  <si>
    <t>377</t>
  </si>
  <si>
    <t>179</t>
  </si>
  <si>
    <t>571</t>
  </si>
  <si>
    <t>total</t>
  </si>
  <si>
    <t>phase</t>
  </si>
  <si>
    <t>diff</t>
  </si>
  <si>
    <t>Average</t>
  </si>
  <si>
    <t>total test vs. val</t>
  </si>
  <si>
    <t>All regions (all data)</t>
  </si>
  <si>
    <t>Region name</t>
  </si>
  <si>
    <t>Среднее</t>
  </si>
  <si>
    <t>Алтайский край</t>
  </si>
  <si>
    <t>Белгородская область</t>
  </si>
  <si>
    <t>Владимирская область</t>
  </si>
  <si>
    <t>Волгоградская область</t>
  </si>
  <si>
    <t>Воронежская область</t>
  </si>
  <si>
    <t>Кабардино-Балкарская республика</t>
  </si>
  <si>
    <t>Карачаево-Черкесская республика</t>
  </si>
  <si>
    <t>Краснодарский край</t>
  </si>
  <si>
    <t>Красноярский край</t>
  </si>
  <si>
    <t>Курганская область</t>
  </si>
  <si>
    <t>Курская область</t>
  </si>
  <si>
    <t>Липецкая область</t>
  </si>
  <si>
    <t>Московская область</t>
  </si>
  <si>
    <t>Нижегородская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</si>
  <si>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</si>
  <si>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</si>
  <si>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</si>
  <si>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</si>
  <si>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</si>
  <si>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Приморский край</t>
  </si>
  <si>
    <t>Республика Адыгея</t>
  </si>
  <si>
    <t>Республика Башкортостан</t>
  </si>
  <si>
    <t>Республика Ингушетия</t>
  </si>
  <si>
    <t>Республика Калмыкия</t>
  </si>
  <si>
    <t>Республика Крым</t>
  </si>
  <si>
    <t>Республика Мордовия</t>
  </si>
  <si>
    <t>Республика Северная Осетия - Алания</t>
  </si>
  <si>
    <t>Республика Татарстан</t>
  </si>
  <si>
    <t>Ростовская область</t>
  </si>
  <si>
    <t>Рязанская область</t>
  </si>
  <si>
    <t>Самарская область</t>
  </si>
  <si>
    <t>Саратовская область</t>
  </si>
  <si>
    <t>Свердловская область</t>
  </si>
  <si>
    <t>Тамбовская область</t>
  </si>
  <si>
    <t>Тульская область</t>
  </si>
  <si>
    <t>Тюменская область</t>
  </si>
  <si>
    <t>Ульяновская область</t>
  </si>
  <si>
    <t>Челябинская область</t>
  </si>
  <si>
    <t>Чувашская республика</t>
  </si>
  <si>
    <t>Амурская область</t>
  </si>
  <si>
    <t>Брянская область</t>
  </si>
  <si>
    <t>Забайкальский край</t>
  </si>
  <si>
    <t>Калужская область</t>
  </si>
  <si>
    <t>Кемеровская область</t>
  </si>
  <si>
    <t>Республика Алтай</t>
  </si>
  <si>
    <t>Республика Хакасия</t>
  </si>
  <si>
    <t>Ханты-Мансийский автономный округ - Югра</t>
  </si>
  <si>
    <t>Удмуртская республика</t>
  </si>
  <si>
    <t>Хабаровский край</t>
  </si>
  <si>
    <t>Ставропольский край</t>
  </si>
  <si>
    <t>Обучение на всех регионах 
(модель CatBoost Regressor )</t>
  </si>
  <si>
    <r>
      <rPr>
        <b/>
        <i/>
        <sz val="11"/>
        <color rgb="FFFFC000"/>
        <rFont val="Calibri"/>
        <family val="2"/>
        <charset val="204"/>
        <scheme val="minor"/>
      </rPr>
      <t>Phase</t>
    </r>
    <r>
      <rPr>
        <sz val="11"/>
        <color rgb="FFFFC000"/>
        <rFont val="Calibri"/>
        <family val="2"/>
        <scheme val="minor"/>
      </rPr>
      <t xml:space="preserve"> - набор данных с агрегацией параметров по фазам развития растений (5 фаз) + итоговыми данными по всему сезону (238 переменных).</t>
    </r>
  </si>
  <si>
    <r>
      <rPr>
        <b/>
        <i/>
        <sz val="11"/>
        <color rgb="FFFFC000"/>
        <rFont val="Calibri"/>
        <family val="2"/>
        <charset val="204"/>
        <scheme val="minor"/>
      </rPr>
      <t>Val</t>
    </r>
    <r>
      <rPr>
        <sz val="11"/>
        <color rgb="FFFFC000"/>
        <rFont val="Calibri"/>
        <family val="2"/>
        <scheme val="minor"/>
      </rPr>
      <t xml:space="preserve"> - набор данных за 2021 год.</t>
    </r>
  </si>
  <si>
    <t>5. Общие результаты обучения модели:</t>
  </si>
  <si>
    <r>
      <rPr>
        <b/>
        <i/>
        <sz val="11"/>
        <color rgb="FFFFC000"/>
        <rFont val="Calibri"/>
        <family val="2"/>
        <charset val="204"/>
        <scheme val="minor"/>
      </rPr>
      <t>Total</t>
    </r>
    <r>
      <rPr>
        <sz val="11"/>
        <color rgb="FFFFC000"/>
        <rFont val="Calibri"/>
        <family val="2"/>
        <scheme val="minor"/>
      </rPr>
      <t xml:space="preserve"> - набор данных с итоговыми параметрами по всему сезону (всего 48 переменных);</t>
    </r>
  </si>
  <si>
    <r>
      <t xml:space="preserve">3. Для оценки качества модели использовалась метрика </t>
    </r>
    <r>
      <rPr>
        <b/>
        <i/>
        <sz val="11"/>
        <color rgb="FFFFC000"/>
        <rFont val="Calibri"/>
        <family val="2"/>
        <charset val="204"/>
        <scheme val="minor"/>
      </rPr>
      <t>RMSE</t>
    </r>
    <r>
      <rPr>
        <sz val="11"/>
        <color rgb="FFFFC000"/>
        <rFont val="Calibri"/>
        <family val="2"/>
        <scheme val="minor"/>
      </rPr>
      <t>.</t>
    </r>
  </si>
  <si>
    <t>4. Валидация результатов обучения модели проводилась на двух наборах (test и val):</t>
  </si>
  <si>
    <r>
      <rPr>
        <b/>
        <i/>
        <sz val="11"/>
        <color rgb="FFFFC000"/>
        <rFont val="Calibri"/>
        <family val="2"/>
        <charset val="204"/>
        <scheme val="minor"/>
      </rPr>
      <t xml:space="preserve">Test </t>
    </r>
    <r>
      <rPr>
        <sz val="11"/>
        <color rgb="FFFFC000"/>
        <rFont val="Calibri"/>
        <family val="2"/>
        <scheme val="minor"/>
      </rPr>
      <t>- набор был получен при разбиении данных на train и test  (90%/10%). Наборы train и test не включают данные за 2021 год;</t>
    </r>
  </si>
  <si>
    <r>
      <t xml:space="preserve">5.1 Модель показывает </t>
    </r>
    <r>
      <rPr>
        <b/>
        <i/>
        <sz val="11"/>
        <color rgb="FFFFC000"/>
        <rFont val="Calibri"/>
        <family val="2"/>
        <charset val="204"/>
        <scheme val="minor"/>
      </rPr>
      <t>лучшие</t>
    </r>
    <r>
      <rPr>
        <sz val="11"/>
        <color rgb="FFFFC000"/>
        <rFont val="Calibri"/>
        <family val="2"/>
        <charset val="204"/>
        <scheme val="minor"/>
      </rPr>
      <t xml:space="preserve"> результаты на наборе данных total (значение ошибки меньше), чем на phase ;</t>
    </r>
  </si>
  <si>
    <r>
      <t xml:space="preserve">5.2 Значение RMSE </t>
    </r>
    <r>
      <rPr>
        <i/>
        <sz val="11"/>
        <color rgb="FFFFC000"/>
        <rFont val="Calibri"/>
        <family val="2"/>
        <charset val="204"/>
        <scheme val="minor"/>
      </rPr>
      <t xml:space="preserve">на наборе val </t>
    </r>
    <r>
      <rPr>
        <b/>
        <i/>
        <sz val="11"/>
        <color rgb="FFFFC000"/>
        <rFont val="Calibri"/>
        <family val="2"/>
        <charset val="204"/>
        <scheme val="minor"/>
      </rPr>
      <t xml:space="preserve">хуже </t>
    </r>
    <r>
      <rPr>
        <sz val="11"/>
        <color rgb="FFFFC000"/>
        <rFont val="Calibri"/>
        <family val="2"/>
        <charset val="204"/>
        <scheme val="minor"/>
      </rPr>
      <t>(ошибка выше), чем на test;</t>
    </r>
  </si>
  <si>
    <r>
      <t xml:space="preserve">Таким образом, модель показывает более лучшие результаты при обучении на наборе </t>
    </r>
    <r>
      <rPr>
        <b/>
        <i/>
        <sz val="11"/>
        <color rgb="FFFFC000"/>
        <rFont val="Calibri"/>
        <family val="2"/>
        <charset val="204"/>
        <scheme val="minor"/>
      </rPr>
      <t xml:space="preserve">total </t>
    </r>
    <r>
      <rPr>
        <sz val="11"/>
        <color rgb="FFFFC000"/>
        <rFont val="Calibri"/>
        <family val="2"/>
        <scheme val="minor"/>
      </rPr>
      <t>и  на каждом регионе в отдельности.</t>
    </r>
  </si>
  <si>
    <t>Проблемным моментов являетсято то, что результаты валидации на данных за 2021 год (набор val) гораздо хуже чем на test (возможно сказывается недостаток данных в наборе val).</t>
  </si>
  <si>
    <t>Комментарий по итогам обучения модели CatBoost (params default):</t>
  </si>
  <si>
    <t>2. Обучение модели проводилось как на общем наборе данных, так и по каждому региону отдельно.</t>
  </si>
  <si>
    <t>1. Обучение модели производилось на двух наборах с разными переменными (total и phase):</t>
  </si>
  <si>
    <r>
      <t xml:space="preserve">5.3 Значение ошибки по регионам (усредненные значения RMSE по всем регионам) </t>
    </r>
    <r>
      <rPr>
        <b/>
        <i/>
        <sz val="11"/>
        <color rgb="FFFFC000"/>
        <rFont val="Calibri"/>
        <family val="2"/>
        <charset val="204"/>
        <scheme val="minor"/>
      </rPr>
      <t>меньше</t>
    </r>
    <r>
      <rPr>
        <sz val="11"/>
        <color rgb="FFFFC000"/>
        <rFont val="Calibri"/>
        <family val="2"/>
        <scheme val="minor"/>
      </rPr>
      <t>, чем при обучении модели на общем датасете, + более 70% имеют значения ниже средней</t>
    </r>
    <r>
      <rPr>
        <sz val="11"/>
        <color rgb="FFFFC000"/>
        <rFont val="Calibri"/>
        <family val="2"/>
        <charset val="204"/>
        <scheme val="minor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</si>
</sst>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C000"/>
      <name val="Calibri"/>
      <family val="2"/>
      <charset val="204"/>
      <scheme val="minor"/>
    </font>
    <font>
      <b/>
      <i/>
      <sz val="11"/>
      <color rgb="FFFFC000"/>
      <name val="Calibri"/>
      <family val="2"/>
      <charset val="204"/>
      <scheme val="minor"/>
    </font>
    <font>
      <i/>
      <sz val="11"/>
      <color rgb="FFFFC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3" fillId="2" borderId="0" xfId="0" applyFont="1" applyFill="1"/>
    <xf numFmtId="164" fontId="3" fillId="2" borderId="1" xfId="0" applyNumberFormat="1" applyFont="1" applyFill="1" applyBorder="1"/>
    <xf numFmtId="164" fontId="4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/>
    <xf numFmtId="0" fontId="7" fillId="2" borderId="0" xfId="0" applyFont="1" applyFill="1" applyAlignment="1">
      <alignment horizontal="left" indent="1"/>
    </xf>
    <xf numFmtId="0" fontId="3" fillId="2" borderId="0" xfId="0" applyFont="1" applyFill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theme="1"/>
        </patternFill>
      </fill>
    </dxf>
    <dxf>
      <font>
        <color rgb="FF006100"/>
      </font>
      <fill>
        <patternFill>
          <bgColor theme="1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006100"/>
      </font>
      <fill>
        <patternFill>
          <bgColor theme="1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0061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D384-E6B4-4F7A-B14D-EA754A405172}">
  <dimension ref="A1:I70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RowHeight="14.5" x14ac:dyDescent="0.35"/>
  <cols>
    <col min="1" max="1" width="34.453125" style="5" customWidth="1"/>
    <col min="2" max="2" width="10.6328125" style="5" customWidth="1"/>
    <col min="3" max="8" width="11.6328125" style="5" customWidth="1"/>
    <col min="9" max="16384" width="8.7265625" style="5"/>
  </cols>
  <sheetData>
    <row r="1" spans="1:9" ht="14.5" customHeight="1" x14ac:dyDescent="0.35">
      <c r="A1" s="18" t="s">
        <v>59</v>
      </c>
      <c r="B1" s="18" t="s">
        <v>0</v>
      </c>
      <c r="C1" s="9" t="s">
        <v>1</v>
      </c>
      <c r="D1" s="10"/>
      <c r="E1" s="11"/>
      <c r="F1" s="9" t="s">
        <v>2</v>
      </c>
      <c r="G1" s="10"/>
      <c r="H1" s="11"/>
      <c r="I1" s="18" t="s">
        <v>57</v>
      </c>
    </row>
    <row r="2" spans="1:9" x14ac:dyDescent="0.35">
      <c r="A2" s="19"/>
      <c r="B2" s="19"/>
      <c r="C2" s="8" t="s">
        <v>53</v>
      </c>
      <c r="D2" s="8" t="s">
        <v>54</v>
      </c>
      <c r="E2" s="8" t="s">
        <v>55</v>
      </c>
      <c r="F2" s="8" t="s">
        <v>53</v>
      </c>
      <c r="G2" s="8" t="s">
        <v>54</v>
      </c>
      <c r="H2" s="8" t="s">
        <v>55</v>
      </c>
      <c r="I2" s="19"/>
    </row>
    <row r="3" spans="1:9" x14ac:dyDescent="0.35">
      <c r="A3" s="2" t="s">
        <v>61</v>
      </c>
      <c r="B3" s="2" t="s">
        <v>3</v>
      </c>
      <c r="C3" s="6">
        <f>VLOOKUP($B3,total!$A$1:$C$51,2,0)</f>
        <v>1.3849411897620709</v>
      </c>
      <c r="D3" s="6">
        <f>VLOOKUP($B3,phase!$A$1:$C$51,2,0)</f>
        <v>1.6253044032150421</v>
      </c>
      <c r="E3" s="7">
        <f>C3-D3</f>
        <v>-0.24036321345297118</v>
      </c>
      <c r="F3" s="6">
        <f>VLOOKUP($B3,total!$A$1:$C$51,3,0)</f>
        <v>3.029707261096386</v>
      </c>
      <c r="G3" s="6">
        <f>VLOOKUP($B3,phase!$A$1:$C$51,3,0)</f>
        <v>3.1232027016229371</v>
      </c>
      <c r="H3" s="7">
        <f>F3-G3</f>
        <v>-9.3495440526551121E-2</v>
      </c>
      <c r="I3" s="7">
        <f>F3-C3</f>
        <v>1.6447660713343151</v>
      </c>
    </row>
    <row r="4" spans="1:9" x14ac:dyDescent="0.35">
      <c r="A4" s="2" t="s">
        <v>62</v>
      </c>
      <c r="B4" s="2" t="s">
        <v>4</v>
      </c>
      <c r="C4" s="6">
        <f>VLOOKUP($B4,total!$A$1:$C$51,2,0)</f>
        <v>1.5412315471803559</v>
      </c>
      <c r="D4" s="6">
        <f>VLOOKUP($B4,phase!$A$1:$C$51,2,0)</f>
        <v>2.195365397532016</v>
      </c>
      <c r="E4" s="7">
        <f t="shared" ref="E4:E52" si="0">C4-D4</f>
        <v>-0.65413385035166005</v>
      </c>
      <c r="F4" s="6">
        <f>VLOOKUP($B4,total!$A$1:$C$51,3,0)</f>
        <v>7.4177749592673994</v>
      </c>
      <c r="G4" s="6">
        <f>VLOOKUP($B4,phase!$A$1:$C$51,3,0)</f>
        <v>5.6653604112071738</v>
      </c>
      <c r="H4" s="7">
        <f t="shared" ref="H4:H52" si="1">F4-G4</f>
        <v>1.7524145480602256</v>
      </c>
      <c r="I4" s="7">
        <f t="shared" ref="I4:I52" si="2">F4-C4</f>
        <v>5.8765434120870434</v>
      </c>
    </row>
    <row r="5" spans="1:9" x14ac:dyDescent="0.35">
      <c r="A5" s="2" t="s">
        <v>63</v>
      </c>
      <c r="B5" s="2" t="s">
        <v>5</v>
      </c>
      <c r="C5" s="6"/>
      <c r="D5" s="6"/>
      <c r="E5" s="7"/>
      <c r="F5" s="6"/>
      <c r="G5" s="6"/>
      <c r="H5" s="7"/>
      <c r="I5" s="7"/>
    </row>
    <row r="6" spans="1:9" x14ac:dyDescent="0.35">
      <c r="A6" s="2" t="s">
        <v>64</v>
      </c>
      <c r="B6" s="2" t="s">
        <v>6</v>
      </c>
      <c r="C6" s="6">
        <f>VLOOKUP($B6,total!$A$1:$C$51,2,0)</f>
        <v>1.3821604180241169</v>
      </c>
      <c r="D6" s="6">
        <f>VLOOKUP($B6,phase!$A$1:$C$51,2,0)</f>
        <v>1.400647040965846</v>
      </c>
      <c r="E6" s="7">
        <f t="shared" si="0"/>
        <v>-1.8486622941729092E-2</v>
      </c>
      <c r="F6" s="6">
        <f>VLOOKUP($B6,total!$A$1:$C$51,3,0)</f>
        <v>2.547353592815643</v>
      </c>
      <c r="G6" s="6">
        <f>VLOOKUP($B6,phase!$A$1:$C$51,3,0)</f>
        <v>2.7940922761986631</v>
      </c>
      <c r="H6" s="7">
        <f t="shared" si="1"/>
        <v>-0.24673868338302007</v>
      </c>
      <c r="I6" s="7">
        <f t="shared" si="2"/>
        <v>1.1651931747915261</v>
      </c>
    </row>
    <row r="7" spans="1:9" x14ac:dyDescent="0.35">
      <c r="A7" s="2" t="s">
        <v>65</v>
      </c>
      <c r="B7" s="2" t="s">
        <v>7</v>
      </c>
      <c r="C7" s="6">
        <f>VLOOKUP($B7,total!$A$1:$C$51,2,0)</f>
        <v>1.1583106788833859</v>
      </c>
      <c r="D7" s="6">
        <f>VLOOKUP($B7,phase!$A$1:$C$51,2,0)</f>
        <v>1.144084492313429</v>
      </c>
      <c r="E7" s="7">
        <f t="shared" si="0"/>
        <v>1.4226186569956889E-2</v>
      </c>
      <c r="F7" s="6">
        <f>VLOOKUP($B7,total!$A$1:$C$51,3,0)</f>
        <v>5.3854473689101114</v>
      </c>
      <c r="G7" s="6">
        <f>VLOOKUP($B7,phase!$A$1:$C$51,3,0)</f>
        <v>4.7344964959750806</v>
      </c>
      <c r="H7" s="7">
        <f t="shared" si="1"/>
        <v>0.65095087293503084</v>
      </c>
      <c r="I7" s="7">
        <f t="shared" si="2"/>
        <v>4.2271366900267253</v>
      </c>
    </row>
    <row r="8" spans="1:9" x14ac:dyDescent="0.35">
      <c r="A8" s="2" t="s">
        <v>66</v>
      </c>
      <c r="B8" s="2" t="s">
        <v>8</v>
      </c>
      <c r="C8" s="6">
        <f>VLOOKUP($B8,total!$A$1:$C$51,2,0)</f>
        <v>3.6930155170617152</v>
      </c>
      <c r="D8" s="6">
        <f>VLOOKUP($B8,phase!$A$1:$C$51,2,0)</f>
        <v>4.3902980211185554</v>
      </c>
      <c r="E8" s="7">
        <f t="shared" si="0"/>
        <v>-0.69728250405684022</v>
      </c>
      <c r="F8" s="6">
        <f>VLOOKUP($B8,total!$A$1:$C$51,3,0)</f>
        <v>4.0545625144727522</v>
      </c>
      <c r="G8" s="6">
        <f>VLOOKUP($B8,phase!$A$1:$C$51,3,0)</f>
        <v>3.7053740945786502</v>
      </c>
      <c r="H8" s="7">
        <f t="shared" si="1"/>
        <v>0.34918841989410199</v>
      </c>
      <c r="I8" s="7">
        <f t="shared" si="2"/>
        <v>0.36154699741103702</v>
      </c>
    </row>
    <row r="9" spans="1:9" x14ac:dyDescent="0.35">
      <c r="A9" s="2" t="s">
        <v>67</v>
      </c>
      <c r="B9" s="2" t="s">
        <v>9</v>
      </c>
      <c r="C9" s="6">
        <f>VLOOKUP($B9,total!$A$1:$C$51,2,0)</f>
        <v>5.0663158032355744</v>
      </c>
      <c r="D9" s="6">
        <f>VLOOKUP($B9,phase!$A$1:$C$51,2,0)</f>
        <v>5.139469449082477</v>
      </c>
      <c r="E9" s="7">
        <f t="shared" si="0"/>
        <v>-7.3153645846902648E-2</v>
      </c>
      <c r="F9" s="6">
        <f>VLOOKUP($B9,total!$A$1:$C$51,3,0)</f>
        <v>3.433007121153322</v>
      </c>
      <c r="G9" s="6">
        <f>VLOOKUP($B9,phase!$A$1:$C$51,3,0)</f>
        <v>3.4083163716372109</v>
      </c>
      <c r="H9" s="7">
        <f t="shared" si="1"/>
        <v>2.4690749516111055E-2</v>
      </c>
      <c r="I9" s="7">
        <f t="shared" si="2"/>
        <v>-1.6333086820822524</v>
      </c>
    </row>
    <row r="10" spans="1:9" x14ac:dyDescent="0.35">
      <c r="A10" s="2" t="s">
        <v>68</v>
      </c>
      <c r="B10" s="2" t="s">
        <v>10</v>
      </c>
      <c r="C10" s="6">
        <f>VLOOKUP($B10,total!$A$1:$C$51,2,0)</f>
        <v>2.1690452450229052</v>
      </c>
      <c r="D10" s="6">
        <f>VLOOKUP($B10,phase!$A$1:$C$51,2,0)</f>
        <v>2.0383285854145048</v>
      </c>
      <c r="E10" s="7">
        <f t="shared" si="0"/>
        <v>0.1307166596084004</v>
      </c>
      <c r="F10" s="6">
        <f>VLOOKUP($B10,total!$A$1:$C$51,3,0)</f>
        <v>4.3405862527385786</v>
      </c>
      <c r="G10" s="6">
        <f>VLOOKUP($B10,phase!$A$1:$C$51,3,0)</f>
        <v>3.8284258254534409</v>
      </c>
      <c r="H10" s="7">
        <f t="shared" si="1"/>
        <v>0.51216042728513766</v>
      </c>
      <c r="I10" s="7">
        <f t="shared" si="2"/>
        <v>2.1715410077156734</v>
      </c>
    </row>
    <row r="11" spans="1:9" x14ac:dyDescent="0.35">
      <c r="A11" s="2" t="s">
        <v>69</v>
      </c>
      <c r="B11" s="2" t="s">
        <v>11</v>
      </c>
      <c r="C11" s="6">
        <f>VLOOKUP($B11,total!$A$1:$C$51,2,0)</f>
        <v>6.9288774178649719</v>
      </c>
      <c r="D11" s="6">
        <f>VLOOKUP($B11,phase!$A$1:$C$51,2,0)</f>
        <v>8.5932158175909166</v>
      </c>
      <c r="E11" s="7">
        <f t="shared" si="0"/>
        <v>-1.6643383997259447</v>
      </c>
      <c r="F11" s="6">
        <f>VLOOKUP($B11,total!$A$1:$C$51,3,0)</f>
        <v>4.823337819462588</v>
      </c>
      <c r="G11" s="6">
        <f>VLOOKUP($B11,phase!$A$1:$C$51,3,0)</f>
        <v>2.4984137506583171</v>
      </c>
      <c r="H11" s="7">
        <f t="shared" si="1"/>
        <v>2.3249240688042709</v>
      </c>
      <c r="I11" s="7">
        <f t="shared" si="2"/>
        <v>-2.1055395984023839</v>
      </c>
    </row>
    <row r="12" spans="1:9" x14ac:dyDescent="0.35">
      <c r="A12" s="2" t="s">
        <v>70</v>
      </c>
      <c r="B12" s="2" t="s">
        <v>12</v>
      </c>
      <c r="C12" s="6">
        <f>VLOOKUP($B12,total!$A$1:$C$51,2,0)</f>
        <v>1.457800953753482</v>
      </c>
      <c r="D12" s="6">
        <f>VLOOKUP($B12,phase!$A$1:$C$51,2,0)</f>
        <v>1.3191844826031001</v>
      </c>
      <c r="E12" s="7">
        <f t="shared" si="0"/>
        <v>0.13861647115038189</v>
      </c>
      <c r="F12" s="6">
        <f>VLOOKUP($B12,total!$A$1:$C$51,3,0)</f>
        <v>2.310416502283748</v>
      </c>
      <c r="G12" s="6">
        <f>VLOOKUP($B12,phase!$A$1:$C$51,3,0)</f>
        <v>2.413069966956682</v>
      </c>
      <c r="H12" s="7">
        <f t="shared" si="1"/>
        <v>-0.10265346467293401</v>
      </c>
      <c r="I12" s="7">
        <f t="shared" si="2"/>
        <v>0.852615548530266</v>
      </c>
    </row>
    <row r="13" spans="1:9" x14ac:dyDescent="0.35">
      <c r="A13" s="2" t="s">
        <v>71</v>
      </c>
      <c r="B13" s="2" t="s">
        <v>13</v>
      </c>
      <c r="C13" s="6">
        <f>VLOOKUP($B13,total!$A$1:$C$51,2,0)</f>
        <v>1.8526637075934129</v>
      </c>
      <c r="D13" s="6">
        <f>VLOOKUP($B13,phase!$A$1:$C$51,2,0)</f>
        <v>1.9335402101437269</v>
      </c>
      <c r="E13" s="7">
        <f t="shared" si="0"/>
        <v>-8.0876502550313978E-2</v>
      </c>
      <c r="F13" s="6">
        <f>VLOOKUP($B13,total!$A$1:$C$51,3,0)</f>
        <v>6.8179456162411718</v>
      </c>
      <c r="G13" s="6">
        <f>VLOOKUP($B13,phase!$A$1:$C$51,3,0)</f>
        <v>6.2777926860536057</v>
      </c>
      <c r="H13" s="7">
        <f t="shared" si="1"/>
        <v>0.54015293018756605</v>
      </c>
      <c r="I13" s="7">
        <f t="shared" si="2"/>
        <v>4.9652819086477589</v>
      </c>
    </row>
    <row r="14" spans="1:9" x14ac:dyDescent="0.35">
      <c r="A14" s="2" t="s">
        <v>72</v>
      </c>
      <c r="B14" s="2" t="s">
        <v>14</v>
      </c>
      <c r="C14" s="6">
        <f>VLOOKUP($B14,total!$A$1:$C$51,2,0)</f>
        <v>1.8133048411468931</v>
      </c>
      <c r="D14" s="6">
        <f>VLOOKUP($B14,phase!$A$1:$C$51,2,0)</f>
        <v>1.6049641915422821</v>
      </c>
      <c r="E14" s="7">
        <f t="shared" si="0"/>
        <v>0.20834064960461096</v>
      </c>
      <c r="F14" s="6">
        <f>VLOOKUP($B14,total!$A$1:$C$51,3,0)</f>
        <v>3.6925889051719891</v>
      </c>
      <c r="G14" s="6">
        <f>VLOOKUP($B14,phase!$A$1:$C$51,3,0)</f>
        <v>3.7714918161977748</v>
      </c>
      <c r="H14" s="7">
        <f t="shared" si="1"/>
        <v>-7.8902911025785727E-2</v>
      </c>
      <c r="I14" s="7">
        <f t="shared" si="2"/>
        <v>1.8792840640250961</v>
      </c>
    </row>
    <row r="15" spans="1:9" x14ac:dyDescent="0.35">
      <c r="A15" s="2" t="s">
        <v>73</v>
      </c>
      <c r="B15" s="2" t="s">
        <v>15</v>
      </c>
      <c r="C15" s="6"/>
      <c r="D15" s="6"/>
      <c r="E15" s="7"/>
      <c r="F15" s="6"/>
      <c r="G15" s="6"/>
      <c r="H15" s="7"/>
      <c r="I15" s="7"/>
    </row>
    <row r="16" spans="1:9" x14ac:dyDescent="0.35">
      <c r="A16" s="2" t="s">
        <v>74</v>
      </c>
      <c r="B16" s="2" t="s">
        <v>16</v>
      </c>
      <c r="C16" s="6">
        <f>VLOOKUP($B16,total!$A$1:$C$51,2,0)</f>
        <v>3.548869535763346</v>
      </c>
      <c r="D16" s="6">
        <f>VLOOKUP($B16,phase!$A$1:$C$51,2,0)</f>
        <v>1.0855064231414371</v>
      </c>
      <c r="E16" s="7">
        <f>C16-D16</f>
        <v>2.4633631126219089</v>
      </c>
      <c r="F16" s="6">
        <f>VLOOKUP($B16,total!$A$1:$C$51,3,0)</f>
        <v>9.6538258997884192</v>
      </c>
      <c r="G16" s="6">
        <f>VLOOKUP($B16,phase!$A$1:$C$51,3,0)</f>
        <v>8.7722252317570213</v>
      </c>
      <c r="H16" s="7">
        <f t="shared" si="1"/>
        <v>0.88160066803139792</v>
      </c>
      <c r="I16" s="7">
        <f t="shared" si="2"/>
        <v>6.1049563640250728</v>
      </c>
    </row>
    <row r="17" spans="1:9" x14ac:dyDescent="0.35">
      <c r="A17" s="2" t="s">
        <v>75</v>
      </c>
      <c r="B17" s="2" t="s">
        <v>17</v>
      </c>
      <c r="C17" s="6">
        <f>VLOOKUP($B17,total!$A$1:$C$51,2,0)</f>
        <v>0.54134386647623023</v>
      </c>
      <c r="D17" s="6">
        <f>VLOOKUP($B17,phase!$A$1:$C$51,2,0)</f>
        <v>0.74090584159476158</v>
      </c>
      <c r="E17" s="7">
        <f t="shared" si="0"/>
        <v>-0.19956197511853135</v>
      </c>
      <c r="F17" s="6">
        <f>VLOOKUP($B17,total!$A$1:$C$51,3,0)</f>
        <v>4.6399162347982017</v>
      </c>
      <c r="G17" s="6">
        <f>VLOOKUP($B17,phase!$A$1:$C$51,3,0)</f>
        <v>4.7703327199009813</v>
      </c>
      <c r="H17" s="7">
        <f t="shared" si="1"/>
        <v>-0.13041648510277959</v>
      </c>
      <c r="I17" s="7">
        <f t="shared" si="2"/>
        <v>4.098572368321971</v>
      </c>
    </row>
    <row r="18" spans="1:9" x14ac:dyDescent="0.35">
      <c r="A18" s="2" t="s">
        <v>76</v>
      </c>
      <c r="B18" s="2" t="s">
        <v>18</v>
      </c>
      <c r="C18" s="6">
        <f>VLOOKUP($B18,total!$A$1:$C$51,2,0)</f>
        <v>2.0195996797780662</v>
      </c>
      <c r="D18" s="6">
        <f>VLOOKUP($B18,phase!$A$1:$C$51,2,0)</f>
        <v>1.4988794392608951</v>
      </c>
      <c r="E18" s="7">
        <f t="shared" si="0"/>
        <v>0.52072024051717114</v>
      </c>
      <c r="F18" s="6">
        <f>VLOOKUP($B18,total!$A$1:$C$51,3,0)</f>
        <v>3.2796756593021388</v>
      </c>
      <c r="G18" s="6">
        <f>VLOOKUP($B18,phase!$A$1:$C$51,3,0)</f>
        <v>3.3473610771623208</v>
      </c>
      <c r="H18" s="7">
        <f t="shared" si="1"/>
        <v>-6.7685417860182007E-2</v>
      </c>
      <c r="I18" s="7">
        <f t="shared" si="2"/>
        <v>1.2600759795240726</v>
      </c>
    </row>
    <row r="19" spans="1:9" x14ac:dyDescent="0.35">
      <c r="A19" s="2" t="s">
        <v>77</v>
      </c>
      <c r="B19" s="2" t="s">
        <v>19</v>
      </c>
      <c r="C19" s="6">
        <f>VLOOKUP($B19,total!$A$1:$C$51,2,0)</f>
        <v>1.0367716329888901</v>
      </c>
      <c r="D19" s="6">
        <f>VLOOKUP($B19,phase!$A$1:$C$51,2,0)</f>
        <v>1.277745945737518</v>
      </c>
      <c r="E19" s="7">
        <f t="shared" si="0"/>
        <v>-0.24097431274862791</v>
      </c>
      <c r="F19" s="6">
        <f>VLOOKUP($B19,total!$A$1:$C$51,3,0)</f>
        <v>2.4982668606040561</v>
      </c>
      <c r="G19" s="6">
        <f>VLOOKUP($B19,phase!$A$1:$C$51,3,0)</f>
        <v>2.6062568896289728</v>
      </c>
      <c r="H19" s="7">
        <f t="shared" si="1"/>
        <v>-0.10799002902491672</v>
      </c>
      <c r="I19" s="7">
        <f t="shared" si="2"/>
        <v>1.461495227615166</v>
      </c>
    </row>
    <row r="20" spans="1:9" x14ac:dyDescent="0.35">
      <c r="A20" s="2" t="s">
        <v>78</v>
      </c>
      <c r="B20" s="2" t="s">
        <v>20</v>
      </c>
      <c r="C20" s="6">
        <f>VLOOKUP($B20,total!$A$1:$C$51,2,0)</f>
        <v>2.2087017779281179</v>
      </c>
      <c r="D20" s="6">
        <f>VLOOKUP($B20,phase!$A$1:$C$51,2,0)</f>
        <v>1.5779001352658579</v>
      </c>
      <c r="E20" s="7">
        <f t="shared" si="0"/>
        <v>0.63080164266226002</v>
      </c>
      <c r="F20" s="6">
        <f>VLOOKUP($B20,total!$A$1:$C$51,3,0)</f>
        <v>6.4923739418552078</v>
      </c>
      <c r="G20" s="6">
        <f>VLOOKUP($B20,phase!$A$1:$C$51,3,0)</f>
        <v>6.5189428116282002</v>
      </c>
      <c r="H20" s="7">
        <f t="shared" si="1"/>
        <v>-2.6568869772992443E-2</v>
      </c>
      <c r="I20" s="7">
        <f t="shared" si="2"/>
        <v>4.2836721639270898</v>
      </c>
    </row>
    <row r="21" spans="1:9" x14ac:dyDescent="0.35">
      <c r="A21" s="2" t="s">
        <v>79</v>
      </c>
      <c r="B21" s="2" t="s">
        <v>21</v>
      </c>
      <c r="C21" s="6">
        <f>VLOOKUP($B21,total!$A$1:$C$51,2,0)</f>
        <v>1.757270311213788</v>
      </c>
      <c r="D21" s="6">
        <f>VLOOKUP($B21,phase!$A$1:$C$51,2,0)</f>
        <v>1.5050770566768401</v>
      </c>
      <c r="E21" s="7">
        <f t="shared" si="0"/>
        <v>0.25219325453694785</v>
      </c>
      <c r="F21" s="6">
        <f>VLOOKUP($B21,total!$A$1:$C$51,3,0)</f>
        <v>3.8781472893486848</v>
      </c>
      <c r="G21" s="6">
        <f>VLOOKUP($B21,phase!$A$1:$C$51,3,0)</f>
        <v>3.974247464673486</v>
      </c>
      <c r="H21" s="7">
        <f t="shared" si="1"/>
        <v>-9.6100175324801196E-2</v>
      </c>
      <c r="I21" s="7">
        <f t="shared" si="2"/>
        <v>2.1208769781348966</v>
      </c>
    </row>
    <row r="22" spans="1:9" x14ac:dyDescent="0.35">
      <c r="A22" s="2" t="s">
        <v>80</v>
      </c>
      <c r="B22" s="2" t="s">
        <v>22</v>
      </c>
      <c r="C22" s="6">
        <f>VLOOKUP($B22,total!$A$1:$C$51,2,0)</f>
        <v>0.6784740600997955</v>
      </c>
      <c r="D22" s="6">
        <f>VLOOKUP($B22,phase!$A$1:$C$51,2,0)</f>
        <v>1.1070176429518841</v>
      </c>
      <c r="E22" s="7">
        <f t="shared" si="0"/>
        <v>-0.4285435828520886</v>
      </c>
      <c r="F22" s="6">
        <f>VLOOKUP($B22,total!$A$1:$C$51,3,0)</f>
        <v>2.199219962850004</v>
      </c>
      <c r="G22" s="6">
        <f>VLOOKUP($B22,phase!$A$1:$C$51,3,0)</f>
        <v>1.8233226693560951</v>
      </c>
      <c r="H22" s="7">
        <f t="shared" si="1"/>
        <v>0.37589729349390888</v>
      </c>
      <c r="I22" s="7">
        <f t="shared" si="2"/>
        <v>1.5207459027502086</v>
      </c>
    </row>
    <row r="23" spans="1:9" x14ac:dyDescent="0.35">
      <c r="A23" s="2" t="s">
        <v>81</v>
      </c>
      <c r="B23" s="2" t="s">
        <v>23</v>
      </c>
      <c r="C23" s="6">
        <f>VLOOKUP($B23,total!$A$1:$C$51,2,0)</f>
        <v>2.0943408149428131</v>
      </c>
      <c r="D23" s="6">
        <f>VLOOKUP($B23,phase!$A$1:$C$51,2,0)</f>
        <v>3.8377594545715761</v>
      </c>
      <c r="E23" s="7">
        <f t="shared" si="0"/>
        <v>-1.743418639628763</v>
      </c>
      <c r="F23" s="6">
        <f>VLOOKUP($B23,total!$A$1:$C$51,3,0)</f>
        <v>3.8960143185200891</v>
      </c>
      <c r="G23" s="6">
        <f>VLOOKUP($B23,phase!$A$1:$C$51,3,0)</f>
        <v>3.6754105446762009</v>
      </c>
      <c r="H23" s="7">
        <f t="shared" si="1"/>
        <v>0.22060377384388818</v>
      </c>
      <c r="I23" s="7">
        <f t="shared" si="2"/>
        <v>1.801673503577276</v>
      </c>
    </row>
    <row r="24" spans="1:9" x14ac:dyDescent="0.35">
      <c r="A24" s="2" t="s">
        <v>82</v>
      </c>
      <c r="B24" s="2" t="s">
        <v>24</v>
      </c>
      <c r="C24" s="6">
        <f>VLOOKUP($B24,total!$A$1:$C$51,2,0)</f>
        <v>1.5426398270068069</v>
      </c>
      <c r="D24" s="6">
        <f>VLOOKUP($B24,phase!$A$1:$C$51,2,0)</f>
        <v>1.774388715960558</v>
      </c>
      <c r="E24" s="7">
        <f t="shared" si="0"/>
        <v>-0.23174888895375112</v>
      </c>
      <c r="F24" s="6">
        <f>VLOOKUP($B24,total!$A$1:$C$51,3,0)</f>
        <v>3.80375686746219</v>
      </c>
      <c r="G24" s="6">
        <f>VLOOKUP($B24,phase!$A$1:$C$51,3,0)</f>
        <v>3.8798742704726061</v>
      </c>
      <c r="H24" s="7">
        <f t="shared" si="1"/>
        <v>-7.611740301041614E-2</v>
      </c>
      <c r="I24" s="7">
        <f t="shared" si="2"/>
        <v>2.2611170404553831</v>
      </c>
    </row>
    <row r="25" spans="1:9" x14ac:dyDescent="0.35">
      <c r="A25" s="2" t="s">
        <v>83</v>
      </c>
      <c r="B25" s="2" t="s">
        <v>25</v>
      </c>
      <c r="C25" s="6">
        <f>VLOOKUP($B25,total!$A$1:$C$51,2,0)</f>
        <v>2.4470767670317888</v>
      </c>
      <c r="D25" s="6">
        <f>VLOOKUP($B25,phase!$A$1:$C$51,2,0)</f>
        <v>2.1831486402210909</v>
      </c>
      <c r="E25" s="7">
        <f t="shared" si="0"/>
        <v>0.26392812681069788</v>
      </c>
      <c r="F25" s="6">
        <f>VLOOKUP($B25,total!$A$1:$C$51,3,0)</f>
        <v>0.82471142603399661</v>
      </c>
      <c r="G25" s="6">
        <f>VLOOKUP($B25,phase!$A$1:$C$51,3,0)</f>
        <v>1.274869175350392</v>
      </c>
      <c r="H25" s="7">
        <f t="shared" si="1"/>
        <v>-0.45015774931639541</v>
      </c>
      <c r="I25" s="7">
        <f t="shared" si="2"/>
        <v>-1.6223653409977921</v>
      </c>
    </row>
    <row r="26" spans="1:9" x14ac:dyDescent="0.35">
      <c r="A26" s="2" t="s">
        <v>84</v>
      </c>
      <c r="B26" s="2" t="s">
        <v>26</v>
      </c>
      <c r="C26" s="6">
        <f>VLOOKUP($B26,total!$A$1:$C$51,2,0)</f>
        <v>2.5444181936868708</v>
      </c>
      <c r="D26" s="6">
        <f>VLOOKUP($B26,phase!$A$1:$C$51,2,0)</f>
        <v>2.212908743897557</v>
      </c>
      <c r="E26" s="7">
        <f t="shared" si="0"/>
        <v>0.33150944978931385</v>
      </c>
      <c r="F26" s="6">
        <f>VLOOKUP($B26,total!$A$1:$C$51,3,0)</f>
        <v>3.4948549163340128</v>
      </c>
      <c r="G26" s="6">
        <f>VLOOKUP($B26,phase!$A$1:$C$51,3,0)</f>
        <v>3.320159305266428</v>
      </c>
      <c r="H26" s="7">
        <f t="shared" si="1"/>
        <v>0.1746956110675848</v>
      </c>
      <c r="I26" s="7">
        <f t="shared" si="2"/>
        <v>0.95043672264714196</v>
      </c>
    </row>
    <row r="27" spans="1:9" x14ac:dyDescent="0.35">
      <c r="A27" s="2" t="s">
        <v>85</v>
      </c>
      <c r="B27" s="2" t="s">
        <v>27</v>
      </c>
      <c r="C27" s="6">
        <f>VLOOKUP($B27,total!$A$1:$C$51,2,0)</f>
        <v>1.5696315377549499</v>
      </c>
      <c r="D27" s="6">
        <f>VLOOKUP($B27,phase!$A$1:$C$51,2,0)</f>
        <v>1.1569593944443179</v>
      </c>
      <c r="E27" s="7">
        <f t="shared" si="0"/>
        <v>0.41267214331063196</v>
      </c>
      <c r="F27" s="6">
        <f>VLOOKUP($B27,total!$A$1:$C$51,3,0)</f>
        <v>3.208446686729034</v>
      </c>
      <c r="G27" s="6">
        <f>VLOOKUP($B27,phase!$A$1:$C$51,3,0)</f>
        <v>3.3708598795398248</v>
      </c>
      <c r="H27" s="7">
        <f t="shared" si="1"/>
        <v>-0.16241319281079081</v>
      </c>
      <c r="I27" s="7">
        <f t="shared" si="2"/>
        <v>1.6388151489740841</v>
      </c>
    </row>
    <row r="28" spans="1:9" x14ac:dyDescent="0.35">
      <c r="A28" s="2" t="s">
        <v>86</v>
      </c>
      <c r="B28" s="2" t="s">
        <v>28</v>
      </c>
      <c r="C28" s="6">
        <f>VLOOKUP($B28,total!$A$1:$C$51,2,0)</f>
        <v>0.61632432965920458</v>
      </c>
      <c r="D28" s="6">
        <f>VLOOKUP($B28,phase!$A$1:$C$51,2,0)</f>
        <v>1.830527481485668</v>
      </c>
      <c r="E28" s="7">
        <f t="shared" si="0"/>
        <v>-1.2142031518264633</v>
      </c>
      <c r="F28" s="6">
        <f>VLOOKUP($B28,total!$A$1:$C$51,3,0)</f>
        <v>3.8279835228620911</v>
      </c>
      <c r="G28" s="6">
        <f>VLOOKUP($B28,phase!$A$1:$C$51,3,0)</f>
        <v>4.0608897378546001</v>
      </c>
      <c r="H28" s="7">
        <f t="shared" si="1"/>
        <v>-0.23290621499250896</v>
      </c>
      <c r="I28" s="7">
        <f t="shared" si="2"/>
        <v>3.2116591932028866</v>
      </c>
    </row>
    <row r="29" spans="1:9" x14ac:dyDescent="0.35">
      <c r="A29" s="2" t="s">
        <v>87</v>
      </c>
      <c r="B29" s="2" t="s">
        <v>29</v>
      </c>
      <c r="C29" s="6">
        <f>VLOOKUP($B29,total!$A$1:$C$51,2,0)</f>
        <v>6.2684324734406189</v>
      </c>
      <c r="D29" s="6">
        <f>VLOOKUP($B29,phase!$A$1:$C$51,2,0)</f>
        <v>5.1517211195405306</v>
      </c>
      <c r="E29" s="7">
        <f t="shared" si="0"/>
        <v>1.1167113539000884</v>
      </c>
      <c r="F29" s="6">
        <f>VLOOKUP($B29,total!$A$1:$C$51,3,0)</f>
        <v>3.2568211299933578</v>
      </c>
      <c r="G29" s="6">
        <f>VLOOKUP($B29,phase!$A$1:$C$51,3,0)</f>
        <v>3.1317178902382259</v>
      </c>
      <c r="H29" s="7">
        <f t="shared" si="1"/>
        <v>0.12510323975513193</v>
      </c>
      <c r="I29" s="7">
        <f t="shared" si="2"/>
        <v>-3.0116113434472611</v>
      </c>
    </row>
    <row r="30" spans="1:9" x14ac:dyDescent="0.35">
      <c r="A30" s="2" t="s">
        <v>88</v>
      </c>
      <c r="B30" s="2" t="s">
        <v>30</v>
      </c>
      <c r="C30" s="6">
        <f>VLOOKUP($B30,total!$A$1:$C$51,2,0)</f>
        <v>2.510885926274081</v>
      </c>
      <c r="D30" s="6">
        <f>VLOOKUP($B30,phase!$A$1:$C$51,2,0)</f>
        <v>3.1278426892348699</v>
      </c>
      <c r="E30" s="7">
        <f t="shared" si="0"/>
        <v>-0.61695676296078883</v>
      </c>
      <c r="F30" s="6">
        <f>VLOOKUP($B30,total!$A$1:$C$51,3,0)</f>
        <v>4.7152395261529394</v>
      </c>
      <c r="G30" s="6">
        <f>VLOOKUP($B30,phase!$A$1:$C$51,3,0)</f>
        <v>4.2838725073319948</v>
      </c>
      <c r="H30" s="7">
        <f t="shared" si="1"/>
        <v>0.43136701882094464</v>
      </c>
      <c r="I30" s="7">
        <f t="shared" si="2"/>
        <v>2.2043535998788584</v>
      </c>
    </row>
    <row r="31" spans="1:9" x14ac:dyDescent="0.35">
      <c r="A31" s="2" t="s">
        <v>89</v>
      </c>
      <c r="B31" s="2" t="s">
        <v>31</v>
      </c>
      <c r="C31" s="6">
        <f>VLOOKUP($B31,total!$A$1:$C$51,2,0)</f>
        <v>2.2485971981329689</v>
      </c>
      <c r="D31" s="6">
        <f>VLOOKUP($B31,phase!$A$1:$C$51,2,0)</f>
        <v>1.9455905526077339</v>
      </c>
      <c r="E31" s="7">
        <f t="shared" si="0"/>
        <v>0.30300664552523493</v>
      </c>
      <c r="F31" s="6">
        <f>VLOOKUP($B31,total!$A$1:$C$51,3,0)</f>
        <v>3.0710295432322221</v>
      </c>
      <c r="G31" s="6">
        <f>VLOOKUP($B31,phase!$A$1:$C$51,3,0)</f>
        <v>3.0749480556029511</v>
      </c>
      <c r="H31" s="7">
        <f t="shared" si="1"/>
        <v>-3.9185123707290437E-3</v>
      </c>
      <c r="I31" s="7">
        <f t="shared" si="2"/>
        <v>0.82243234509925323</v>
      </c>
    </row>
    <row r="32" spans="1:9" x14ac:dyDescent="0.35">
      <c r="A32" s="2" t="s">
        <v>90</v>
      </c>
      <c r="B32" s="2" t="s">
        <v>32</v>
      </c>
      <c r="C32" s="6">
        <f>VLOOKUP($B32,total!$A$1:$C$51,2,0)</f>
        <v>2.236656380111496</v>
      </c>
      <c r="D32" s="6">
        <f>VLOOKUP($B32,phase!$A$1:$C$51,2,0)</f>
        <v>1.3798785296715219</v>
      </c>
      <c r="E32" s="7">
        <f t="shared" si="0"/>
        <v>0.85677785043997412</v>
      </c>
      <c r="F32" s="6">
        <f>VLOOKUP($B32,total!$A$1:$C$51,3,0)</f>
        <v>5.4681908260742533</v>
      </c>
      <c r="G32" s="6">
        <f>VLOOKUP($B32,phase!$A$1:$C$51,3,0)</f>
        <v>5.5108749767905811</v>
      </c>
      <c r="H32" s="7">
        <f t="shared" si="1"/>
        <v>-4.2684150716327807E-2</v>
      </c>
      <c r="I32" s="7">
        <f t="shared" si="2"/>
        <v>3.2315344459627573</v>
      </c>
    </row>
    <row r="33" spans="1:9" x14ac:dyDescent="0.35">
      <c r="A33" s="2" t="s">
        <v>91</v>
      </c>
      <c r="B33" s="2" t="s">
        <v>33</v>
      </c>
      <c r="C33" s="6">
        <f>VLOOKUP($B33,total!$A$1:$C$51,2,0)</f>
        <v>1.2469815349316</v>
      </c>
      <c r="D33" s="6">
        <f>VLOOKUP($B33,phase!$A$1:$C$51,2,0)</f>
        <v>1.0417400816988061</v>
      </c>
      <c r="E33" s="7">
        <f t="shared" si="0"/>
        <v>0.20524145323279397</v>
      </c>
      <c r="F33" s="6">
        <f>VLOOKUP($B33,total!$A$1:$C$51,3,0)</f>
        <v>2.691891347736429</v>
      </c>
      <c r="G33" s="6">
        <f>VLOOKUP($B33,phase!$A$1:$C$51,3,0)</f>
        <v>2.8926336486451998</v>
      </c>
      <c r="H33" s="7">
        <f t="shared" si="1"/>
        <v>-0.20074230090877077</v>
      </c>
      <c r="I33" s="7">
        <f t="shared" si="2"/>
        <v>1.444909812804829</v>
      </c>
    </row>
    <row r="34" spans="1:9" x14ac:dyDescent="0.35">
      <c r="A34" s="2" t="s">
        <v>92</v>
      </c>
      <c r="B34" s="2" t="s">
        <v>34</v>
      </c>
      <c r="C34" s="6">
        <f>VLOOKUP($B34,total!$A$1:$C$51,2,0)</f>
        <v>1.4838195286438549</v>
      </c>
      <c r="D34" s="6">
        <f>VLOOKUP($B34,phase!$A$1:$C$51,2,0)</f>
        <v>1.130581466632206</v>
      </c>
      <c r="E34" s="7">
        <f t="shared" si="0"/>
        <v>0.35323806201164887</v>
      </c>
      <c r="F34" s="6">
        <f>VLOOKUP($B34,total!$A$1:$C$51,3,0)</f>
        <v>3.2519035681226041</v>
      </c>
      <c r="G34" s="6">
        <f>VLOOKUP($B34,phase!$A$1:$C$51,3,0)</f>
        <v>2.8670757554613751</v>
      </c>
      <c r="H34" s="7">
        <f t="shared" si="1"/>
        <v>0.38482781266122901</v>
      </c>
      <c r="I34" s="7">
        <f t="shared" si="2"/>
        <v>1.7680840394787491</v>
      </c>
    </row>
    <row r="35" spans="1:9" x14ac:dyDescent="0.35">
      <c r="A35" s="2" t="s">
        <v>93</v>
      </c>
      <c r="B35" s="2" t="s">
        <v>35</v>
      </c>
      <c r="C35" s="6"/>
      <c r="D35" s="6"/>
      <c r="E35" s="7"/>
      <c r="F35" s="6"/>
      <c r="G35" s="6"/>
      <c r="H35" s="7"/>
      <c r="I35" s="7"/>
    </row>
    <row r="36" spans="1:9" x14ac:dyDescent="0.35">
      <c r="A36" s="2" t="s">
        <v>94</v>
      </c>
      <c r="B36" s="2" t="s">
        <v>36</v>
      </c>
      <c r="C36" s="6">
        <f>VLOOKUP($B36,total!$A$1:$C$51,2,0)</f>
        <v>1.3263923326590901</v>
      </c>
      <c r="D36" s="6">
        <f>VLOOKUP($B36,phase!$A$1:$C$51,2,0)</f>
        <v>1.3451666655933929</v>
      </c>
      <c r="E36" s="7">
        <f t="shared" si="0"/>
        <v>-1.8774332934302862E-2</v>
      </c>
      <c r="F36" s="6">
        <f>VLOOKUP($B36,total!$A$1:$C$51,3,0)</f>
        <v>2.6451977940120752</v>
      </c>
      <c r="G36" s="6">
        <f>VLOOKUP($B36,phase!$A$1:$C$51,3,0)</f>
        <v>2.952127249376828</v>
      </c>
      <c r="H36" s="7">
        <f t="shared" si="1"/>
        <v>-0.3069294553647528</v>
      </c>
      <c r="I36" s="7">
        <f t="shared" si="2"/>
        <v>1.3188054613529852</v>
      </c>
    </row>
    <row r="37" spans="1:9" x14ac:dyDescent="0.35">
      <c r="A37" s="2" t="s">
        <v>95</v>
      </c>
      <c r="B37" s="2" t="s">
        <v>37</v>
      </c>
      <c r="C37" s="6">
        <f>VLOOKUP($B37,total!$A$1:$C$51,2,0)</f>
        <v>1.7954521137140831</v>
      </c>
      <c r="D37" s="6">
        <f>VLOOKUP($B37,phase!$A$1:$C$51,2,0)</f>
        <v>2.583012205008421</v>
      </c>
      <c r="E37" s="7">
        <f t="shared" si="0"/>
        <v>-0.78756009129433791</v>
      </c>
      <c r="F37" s="6">
        <f>VLOOKUP($B37,total!$A$1:$C$51,3,0)</f>
        <v>9.912207139782625</v>
      </c>
      <c r="G37" s="6">
        <f>VLOOKUP($B37,phase!$A$1:$C$51,3,0)</f>
        <v>10.013931496947031</v>
      </c>
      <c r="H37" s="7">
        <f t="shared" si="1"/>
        <v>-0.10172435716440553</v>
      </c>
      <c r="I37" s="7">
        <f t="shared" si="2"/>
        <v>8.1167550260685424</v>
      </c>
    </row>
    <row r="38" spans="1:9" x14ac:dyDescent="0.35">
      <c r="A38" s="2" t="s">
        <v>96</v>
      </c>
      <c r="B38" s="2" t="s">
        <v>38</v>
      </c>
      <c r="C38" s="6"/>
      <c r="D38" s="6"/>
      <c r="E38" s="7"/>
      <c r="F38" s="6"/>
      <c r="G38" s="6"/>
      <c r="H38" s="7"/>
      <c r="I38" s="7"/>
    </row>
    <row r="39" spans="1:9" x14ac:dyDescent="0.35">
      <c r="A39" s="2" t="s">
        <v>97</v>
      </c>
      <c r="B39" s="2" t="s">
        <v>39</v>
      </c>
      <c r="C39" s="6">
        <f>VLOOKUP($B39,total!$A$1:$C$51,2,0)</f>
        <v>1.1708511132374151</v>
      </c>
      <c r="D39" s="6">
        <f>VLOOKUP($B39,phase!$A$1:$C$51,2,0)</f>
        <v>1.1574336295210721</v>
      </c>
      <c r="E39" s="7">
        <f t="shared" si="0"/>
        <v>1.3417483716342993E-2</v>
      </c>
      <c r="F39" s="6">
        <f>VLOOKUP($B39,total!$A$1:$C$51,3,0)</f>
        <v>2.7928514075512312</v>
      </c>
      <c r="G39" s="6">
        <f>VLOOKUP($B39,phase!$A$1:$C$51,3,0)</f>
        <v>2.6889607027470679</v>
      </c>
      <c r="H39" s="7">
        <f t="shared" si="1"/>
        <v>0.10389070480416329</v>
      </c>
      <c r="I39" s="7">
        <f t="shared" si="2"/>
        <v>1.6220002943138161</v>
      </c>
    </row>
    <row r="40" spans="1:9" x14ac:dyDescent="0.35">
      <c r="A40" s="2" t="s">
        <v>98</v>
      </c>
      <c r="B40" s="2" t="s">
        <v>40</v>
      </c>
      <c r="C40" s="6">
        <f>VLOOKUP($B40,total!$A$1:$C$51,2,0)</f>
        <v>1.748078478767463</v>
      </c>
      <c r="D40" s="6">
        <f>VLOOKUP($B40,phase!$A$1:$C$51,2,0)</f>
        <v>2.5621665780735938</v>
      </c>
      <c r="E40" s="7">
        <f t="shared" si="0"/>
        <v>-0.8140880993061308</v>
      </c>
      <c r="F40" s="6">
        <f>VLOOKUP($B40,total!$A$1:$C$51,3,0)</f>
        <v>2.5550917674088018</v>
      </c>
      <c r="G40" s="6">
        <f>VLOOKUP($B40,phase!$A$1:$C$51,3,0)</f>
        <v>2.444165702389844</v>
      </c>
      <c r="H40" s="7">
        <f t="shared" si="1"/>
        <v>0.11092606501895785</v>
      </c>
      <c r="I40" s="7">
        <f t="shared" si="2"/>
        <v>0.80701328864133881</v>
      </c>
    </row>
    <row r="41" spans="1:9" x14ac:dyDescent="0.35">
      <c r="A41" s="2" t="s">
        <v>99</v>
      </c>
      <c r="B41" s="2" t="s">
        <v>41</v>
      </c>
      <c r="C41" s="6">
        <f>VLOOKUP($B41,total!$A$1:$C$51,2,0)</f>
        <v>1.735166116236259</v>
      </c>
      <c r="D41" s="6">
        <f>VLOOKUP($B41,phase!$A$1:$C$51,2,0)</f>
        <v>2.3080520450701658</v>
      </c>
      <c r="E41" s="7">
        <f t="shared" si="0"/>
        <v>-0.57288592883390677</v>
      </c>
      <c r="F41" s="6">
        <f>VLOOKUP($B41,total!$A$1:$C$51,3,0)</f>
        <v>5.2502367027498007</v>
      </c>
      <c r="G41" s="6">
        <f>VLOOKUP($B41,phase!$A$1:$C$51,3,0)</f>
        <v>4.8634281390589109</v>
      </c>
      <c r="H41" s="7">
        <f t="shared" si="1"/>
        <v>0.38680856369088978</v>
      </c>
      <c r="I41" s="7">
        <f t="shared" si="2"/>
        <v>3.5150705865135414</v>
      </c>
    </row>
    <row r="42" spans="1:9" x14ac:dyDescent="0.35">
      <c r="A42" s="2" t="s">
        <v>100</v>
      </c>
      <c r="B42" s="2" t="s">
        <v>42</v>
      </c>
      <c r="C42" s="6">
        <f>VLOOKUP($B42,total!$A$1:$C$51,2,0)</f>
        <v>2.2412501293235629</v>
      </c>
      <c r="D42" s="6">
        <f>VLOOKUP($B42,phase!$A$1:$C$51,2,0)</f>
        <v>1.6355362557642139</v>
      </c>
      <c r="E42" s="7">
        <f t="shared" si="0"/>
        <v>0.60571387355934903</v>
      </c>
      <c r="F42" s="6">
        <f>VLOOKUP($B42,total!$A$1:$C$51,3,0)</f>
        <v>6.7150466467159493</v>
      </c>
      <c r="G42" s="6">
        <f>VLOOKUP($B42,phase!$A$1:$C$51,3,0)</f>
        <v>4.5942940732013469</v>
      </c>
      <c r="H42" s="7">
        <f t="shared" si="1"/>
        <v>2.1207525735146024</v>
      </c>
      <c r="I42" s="7">
        <f t="shared" si="2"/>
        <v>4.4737965173923868</v>
      </c>
    </row>
    <row r="43" spans="1:9" x14ac:dyDescent="0.35">
      <c r="A43" s="2" t="s">
        <v>101</v>
      </c>
      <c r="B43" s="2" t="s">
        <v>43</v>
      </c>
      <c r="C43" s="6">
        <f>VLOOKUP($B43,total!$A$1:$C$51,2,0)</f>
        <v>9.0208218697282128</v>
      </c>
      <c r="D43" s="6">
        <f>VLOOKUP($B43,phase!$A$1:$C$51,2,0)</f>
        <v>10.696065150240409</v>
      </c>
      <c r="E43" s="7">
        <f t="shared" si="0"/>
        <v>-1.6752432805121966</v>
      </c>
      <c r="F43" s="6">
        <f>VLOOKUP($B43,total!$A$1:$C$51,3,0)</f>
        <v>5.5502814246980989</v>
      </c>
      <c r="G43" s="6">
        <f>VLOOKUP($B43,phase!$A$1:$C$51,3,0)</f>
        <v>5.8959556423632051</v>
      </c>
      <c r="H43" s="7">
        <f t="shared" si="1"/>
        <v>-0.3456742176651062</v>
      </c>
      <c r="I43" s="7">
        <f t="shared" si="2"/>
        <v>-3.4705404450301138</v>
      </c>
    </row>
    <row r="44" spans="1:9" x14ac:dyDescent="0.35">
      <c r="A44" s="2" t="s">
        <v>102</v>
      </c>
      <c r="B44" s="2" t="s">
        <v>44</v>
      </c>
      <c r="C44" s="6">
        <f>VLOOKUP($B44,total!$A$1:$C$51,2,0)</f>
        <v>0.46409115842017551</v>
      </c>
      <c r="D44" s="6">
        <f>VLOOKUP($B44,phase!$A$1:$C$51,2,0)</f>
        <v>0.37923362754031231</v>
      </c>
      <c r="E44" s="7">
        <f t="shared" si="0"/>
        <v>8.4857530879863197E-2</v>
      </c>
      <c r="F44" s="6">
        <f>VLOOKUP($B44,total!$A$1:$C$51,3,0)</f>
        <v>9.1469897136061462</v>
      </c>
      <c r="G44" s="6">
        <f>VLOOKUP($B44,phase!$A$1:$C$51,3,0)</f>
        <v>9.2385159674813071</v>
      </c>
      <c r="H44" s="7">
        <f t="shared" si="1"/>
        <v>-9.152625387516089E-2</v>
      </c>
      <c r="I44" s="7">
        <f t="shared" si="2"/>
        <v>8.6828985551859699</v>
      </c>
    </row>
    <row r="45" spans="1:9" x14ac:dyDescent="0.35">
      <c r="A45" s="2" t="s">
        <v>103</v>
      </c>
      <c r="B45" s="2" t="s">
        <v>45</v>
      </c>
      <c r="C45" s="6"/>
      <c r="D45" s="6"/>
      <c r="E45" s="7"/>
      <c r="F45" s="6"/>
      <c r="G45" s="6"/>
      <c r="H45" s="7"/>
      <c r="I45" s="7"/>
    </row>
    <row r="46" spans="1:9" x14ac:dyDescent="0.35">
      <c r="A46" s="2" t="s">
        <v>104</v>
      </c>
      <c r="B46" s="2" t="s">
        <v>46</v>
      </c>
      <c r="C46" s="6">
        <f>VLOOKUP($B46,total!$A$1:$C$51,2,0)</f>
        <v>3.7283334359808178</v>
      </c>
      <c r="D46" s="6">
        <f>VLOOKUP($B46,phase!$A$1:$C$51,2,0)</f>
        <v>3.5795919918056929</v>
      </c>
      <c r="E46" s="7">
        <f t="shared" si="0"/>
        <v>0.14874144417512492</v>
      </c>
      <c r="F46" s="6">
        <f>VLOOKUP($B46,total!$A$1:$C$51,3,0)</f>
        <v>1.113208115310071</v>
      </c>
      <c r="G46" s="6">
        <f>VLOOKUP($B46,phase!$A$1:$C$51,3,0)</f>
        <v>1.0530895496989541</v>
      </c>
      <c r="H46" s="7">
        <f t="shared" si="1"/>
        <v>6.0118565611116948E-2</v>
      </c>
      <c r="I46" s="7">
        <f t="shared" si="2"/>
        <v>-2.6151253206707468</v>
      </c>
    </row>
    <row r="47" spans="1:9" x14ac:dyDescent="0.35">
      <c r="A47" s="2" t="s">
        <v>105</v>
      </c>
      <c r="B47" s="2" t="s">
        <v>47</v>
      </c>
      <c r="C47" s="6">
        <f>VLOOKUP($B47,total!$A$1:$C$51,2,0)</f>
        <v>3.356100869533889</v>
      </c>
      <c r="D47" s="6">
        <f>VLOOKUP($B47,phase!$A$1:$C$51,2,0)</f>
        <v>0.38140023774818588</v>
      </c>
      <c r="E47" s="7"/>
      <c r="F47" s="6">
        <f>VLOOKUP($B47,total!$A$1:$C$51,3,0)</f>
        <v>0</v>
      </c>
      <c r="G47" s="6">
        <f>VLOOKUP($B47,phase!$A$1:$C$51,3,0)</f>
        <v>0</v>
      </c>
      <c r="H47" s="7"/>
      <c r="I47" s="7"/>
    </row>
    <row r="48" spans="1:9" x14ac:dyDescent="0.35">
      <c r="A48" s="2" t="s">
        <v>106</v>
      </c>
      <c r="B48" s="2" t="s">
        <v>48</v>
      </c>
      <c r="C48" s="6">
        <f>VLOOKUP($B48,total!$A$1:$C$51,2,0)</f>
        <v>3.0260918409677751</v>
      </c>
      <c r="D48" s="6">
        <f>VLOOKUP($B48,phase!$A$1:$C$51,2,0)</f>
        <v>8.3228852341576616</v>
      </c>
      <c r="E48" s="7">
        <f t="shared" si="0"/>
        <v>-5.296793393189887</v>
      </c>
      <c r="F48" s="6">
        <f>VLOOKUP($B48,total!$A$1:$C$51,3,0)</f>
        <v>2.61832879486998</v>
      </c>
      <c r="G48" s="6">
        <f>VLOOKUP($B48,phase!$A$1:$C$51,3,0)</f>
        <v>4.0297038340592222</v>
      </c>
      <c r="H48" s="7">
        <f t="shared" si="1"/>
        <v>-1.4113750391892421</v>
      </c>
      <c r="I48" s="7">
        <f t="shared" si="2"/>
        <v>-0.40776304609779501</v>
      </c>
    </row>
    <row r="49" spans="1:9" x14ac:dyDescent="0.35">
      <c r="A49" s="2" t="s">
        <v>107</v>
      </c>
      <c r="B49" s="2" t="s">
        <v>49</v>
      </c>
      <c r="C49" s="6"/>
      <c r="D49" s="6"/>
      <c r="E49" s="7"/>
      <c r="F49" s="6"/>
      <c r="G49" s="6"/>
      <c r="H49" s="7"/>
      <c r="I49" s="7"/>
    </row>
    <row r="50" spans="1:9" x14ac:dyDescent="0.35">
      <c r="A50" s="2" t="s">
        <v>108</v>
      </c>
      <c r="B50" s="2" t="s">
        <v>50</v>
      </c>
      <c r="C50" s="6">
        <f>VLOOKUP($B50,total!$A$1:$C$51,2,0)</f>
        <v>1.4631848171564981</v>
      </c>
      <c r="D50" s="6">
        <f>VLOOKUP($B50,phase!$A$1:$C$51,2,0)</f>
        <v>1.9380864678838461</v>
      </c>
      <c r="E50" s="7">
        <f t="shared" si="0"/>
        <v>-0.47490165072734802</v>
      </c>
      <c r="F50" s="6">
        <f>VLOOKUP($B50,total!$A$1:$C$51,3,0)</f>
        <v>5.5242158004945754</v>
      </c>
      <c r="G50" s="6">
        <f>VLOOKUP($B50,phase!$A$1:$C$51,3,0)</f>
        <v>6.0234708013665736</v>
      </c>
      <c r="H50" s="7">
        <f t="shared" si="1"/>
        <v>-0.49925500087199826</v>
      </c>
      <c r="I50" s="7">
        <f t="shared" si="2"/>
        <v>4.0610309833380773</v>
      </c>
    </row>
    <row r="51" spans="1:9" x14ac:dyDescent="0.35">
      <c r="A51" s="2" t="s">
        <v>109</v>
      </c>
      <c r="B51" s="2" t="s">
        <v>51</v>
      </c>
      <c r="C51" s="6">
        <f>VLOOKUP($B51,total!$A$1:$C$51,2,0)</f>
        <v>3.3514330820006268</v>
      </c>
      <c r="D51" s="6">
        <f>VLOOKUP($B51,phase!$A$1:$C$51,2,0)</f>
        <v>1.1550427003691961</v>
      </c>
      <c r="E51" s="7">
        <f t="shared" si="0"/>
        <v>2.1963903816314305</v>
      </c>
      <c r="F51" s="6">
        <f>VLOOKUP($B51,total!$A$1:$C$51,3,0)</f>
        <v>1.220722959515016</v>
      </c>
      <c r="G51" s="6">
        <f>VLOOKUP($B51,phase!$A$1:$C$51,3,0)</f>
        <v>1.696805494657174</v>
      </c>
      <c r="H51" s="7">
        <f t="shared" si="1"/>
        <v>-0.47608253514215804</v>
      </c>
      <c r="I51" s="7">
        <f t="shared" si="2"/>
        <v>-2.1307101224856106</v>
      </c>
    </row>
    <row r="52" spans="1:9" x14ac:dyDescent="0.35">
      <c r="A52" s="2" t="s">
        <v>110</v>
      </c>
      <c r="B52" s="2" t="s">
        <v>52</v>
      </c>
      <c r="C52" s="6">
        <f>VLOOKUP($B52,total!$A$1:$C$51,2,0)</f>
        <v>1.69480000269451</v>
      </c>
      <c r="D52" s="6">
        <f>VLOOKUP($B52,phase!$A$1:$C$51,2,0)</f>
        <v>1.7632292391605779</v>
      </c>
      <c r="E52" s="7">
        <f t="shared" si="0"/>
        <v>-6.8429236466067911E-2</v>
      </c>
      <c r="F52" s="6">
        <f>VLOOKUP($B52,total!$A$1:$C$51,3,0)</f>
        <v>3.352452031741334</v>
      </c>
      <c r="G52" s="6">
        <f>VLOOKUP($B52,phase!$A$1:$C$51,3,0)</f>
        <v>3.5881121500523032</v>
      </c>
      <c r="H52" s="7">
        <f t="shared" si="1"/>
        <v>-0.23566011831096922</v>
      </c>
      <c r="I52" s="7">
        <f t="shared" si="2"/>
        <v>1.657652029046824</v>
      </c>
    </row>
    <row r="53" spans="1:9" x14ac:dyDescent="0.35">
      <c r="A53" s="12" t="s">
        <v>60</v>
      </c>
      <c r="B53" s="12" t="s">
        <v>56</v>
      </c>
      <c r="C53" s="7">
        <f>AVERAGE(C3:C52)</f>
        <v>2.3447852285412401</v>
      </c>
      <c r="D53" s="7">
        <f t="shared" ref="D53:F53" si="3">AVERAGE(D3:D52)</f>
        <v>2.4263041698648697</v>
      </c>
      <c r="E53" s="7">
        <f>C53-D53</f>
        <v>-8.151894132362969E-2</v>
      </c>
      <c r="F53" s="7">
        <f t="shared" si="3"/>
        <v>4.1000415395424854</v>
      </c>
      <c r="G53" s="7">
        <f>AVERAGE(G3:G52)</f>
        <v>3.9649652684381085</v>
      </c>
      <c r="H53" s="7">
        <f t="shared" ref="H53" si="4">F53-G53</f>
        <v>0.13507627110437692</v>
      </c>
      <c r="I53" s="7">
        <f t="shared" ref="I53" si="5">F53-C53</f>
        <v>1.7552563110012454</v>
      </c>
    </row>
    <row r="54" spans="1:9" ht="29" x14ac:dyDescent="0.35">
      <c r="A54" s="13" t="s">
        <v>111</v>
      </c>
      <c r="B54" s="13" t="s">
        <v>58</v>
      </c>
      <c r="C54" s="7">
        <v>2.9386619999999999</v>
      </c>
      <c r="D54" s="7">
        <v>2.9943309999999999</v>
      </c>
      <c r="E54" s="7">
        <f t="shared" ref="E54" si="6">C54-D54</f>
        <v>-5.5668999999999969E-2</v>
      </c>
      <c r="F54" s="7">
        <v>4.4619150000000003</v>
      </c>
      <c r="G54" s="7">
        <v>4.655081</v>
      </c>
      <c r="H54" s="7">
        <f>F54-G54</f>
        <v>-0.19316599999999973</v>
      </c>
      <c r="I54" s="7">
        <f>F54-C54</f>
        <v>1.5232530000000004</v>
      </c>
    </row>
    <row r="56" spans="1:9" x14ac:dyDescent="0.35">
      <c r="A56" s="15" t="s">
        <v>123</v>
      </c>
      <c r="B56" s="14"/>
      <c r="C56" s="14"/>
      <c r="D56" s="14"/>
      <c r="E56" s="14"/>
      <c r="F56" s="14"/>
      <c r="G56" s="14"/>
      <c r="H56" s="14"/>
      <c r="I56" s="14"/>
    </row>
    <row r="57" spans="1:9" x14ac:dyDescent="0.35">
      <c r="A57" s="5" t="s">
        <v>125</v>
      </c>
    </row>
    <row r="58" spans="1:9" x14ac:dyDescent="0.35">
      <c r="A58" s="16" t="s">
        <v>115</v>
      </c>
    </row>
    <row r="59" spans="1:9" x14ac:dyDescent="0.35">
      <c r="A59" s="16" t="s">
        <v>112</v>
      </c>
    </row>
    <row r="60" spans="1:9" x14ac:dyDescent="0.35">
      <c r="A60" s="5" t="s">
        <v>124</v>
      </c>
    </row>
    <row r="61" spans="1:9" x14ac:dyDescent="0.35">
      <c r="A61" s="5" t="s">
        <v>116</v>
      </c>
    </row>
    <row r="62" spans="1:9" x14ac:dyDescent="0.35">
      <c r="A62" s="5" t="s">
        <v>117</v>
      </c>
    </row>
    <row r="63" spans="1:9" x14ac:dyDescent="0.35">
      <c r="A63" s="16" t="s">
        <v>118</v>
      </c>
    </row>
    <row r="64" spans="1:9" x14ac:dyDescent="0.35">
      <c r="A64" s="16" t="s">
        <v>113</v>
      </c>
    </row>
    <row r="65" spans="1:1" x14ac:dyDescent="0.35">
      <c r="A65" s="5" t="s">
        <v>114</v>
      </c>
    </row>
    <row r="66" spans="1:1" x14ac:dyDescent="0.35">
      <c r="A66" s="16" t="s">
        <v>119</v>
      </c>
    </row>
    <row r="67" spans="1:1" x14ac:dyDescent="0.35">
      <c r="A67" s="16" t="s">
        <v>120</v>
      </c>
    </row>
    <row r="68" spans="1:1" x14ac:dyDescent="0.35">
      <c r="A68" s="16" t="s">
        <v>126</v>
      </c>
    </row>
    <row r="69" spans="1:1" x14ac:dyDescent="0.35">
      <c r="A69" s="5" t="s">
        <v>121</v>
      </c>
    </row>
    <row r="70" spans="1:1" x14ac:dyDescent="0.35">
      <c r="A70" s="17" t="s">
        <v>122</v>
      </c>
    </row>
  </sheetData>
  <autoFilter ref="A2:I54" xr:uid="{8BA4D384-E6B4-4F7A-B14D-EA754A405172}"/>
  <mergeCells count="3">
    <mergeCell ref="B1:B2"/>
    <mergeCell ref="I1:I2"/>
    <mergeCell ref="A1:A2"/>
  </mergeCells>
  <conditionalFormatting sqref="E3:E54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H3:H54">
    <cfRule type="cellIs" dxfId="3" priority="9" operator="lessThan">
      <formula>0</formula>
    </cfRule>
    <cfRule type="cellIs" dxfId="2" priority="10" operator="greaterThan">
      <formula>0</formula>
    </cfRule>
  </conditionalFormatting>
  <conditionalFormatting sqref="I3:I54">
    <cfRule type="cellIs" dxfId="1" priority="7" operator="lessThan">
      <formula>0</formula>
    </cfRule>
    <cfRule type="cellIs" dxfId="0" priority="8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/>
  </sheetViews>
  <sheetFormatPr defaultRowHeight="14.5" x14ac:dyDescent="0.35"/>
  <cols>
    <col min="1" max="2" width="13.1796875" style="1" bestFit="1" customWidth="1"/>
    <col min="3" max="3" width="13.08984375" style="1" bestFit="1" customWidth="1"/>
    <col min="4" max="16384" width="8.7265625" style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2" t="s">
        <v>3</v>
      </c>
      <c r="B2" s="2">
        <v>1.3849411897620709</v>
      </c>
      <c r="C2" s="2">
        <v>3.029707261096386</v>
      </c>
    </row>
    <row r="3" spans="1:3" x14ac:dyDescent="0.35">
      <c r="A3" s="2" t="s">
        <v>4</v>
      </c>
      <c r="B3" s="2">
        <v>1.5412315471803559</v>
      </c>
      <c r="C3" s="2">
        <v>7.4177749592673994</v>
      </c>
    </row>
    <row r="4" spans="1:3" x14ac:dyDescent="0.35">
      <c r="A4" s="2" t="s">
        <v>5</v>
      </c>
      <c r="B4" s="2"/>
      <c r="C4" s="2"/>
    </row>
    <row r="5" spans="1:3" x14ac:dyDescent="0.35">
      <c r="A5" s="2" t="s">
        <v>6</v>
      </c>
      <c r="B5" s="2">
        <v>1.3821604180241169</v>
      </c>
      <c r="C5" s="2">
        <v>2.547353592815643</v>
      </c>
    </row>
    <row r="6" spans="1:3" x14ac:dyDescent="0.35">
      <c r="A6" s="2" t="s">
        <v>7</v>
      </c>
      <c r="B6" s="2">
        <v>1.1583106788833859</v>
      </c>
      <c r="C6" s="2">
        <v>5.3854473689101114</v>
      </c>
    </row>
    <row r="7" spans="1:3" x14ac:dyDescent="0.35">
      <c r="A7" s="2" t="s">
        <v>8</v>
      </c>
      <c r="B7" s="2">
        <v>3.6930155170617152</v>
      </c>
      <c r="C7" s="2">
        <v>4.0545625144727522</v>
      </c>
    </row>
    <row r="8" spans="1:3" x14ac:dyDescent="0.35">
      <c r="A8" s="2" t="s">
        <v>9</v>
      </c>
      <c r="B8" s="2">
        <v>5.0663158032355744</v>
      </c>
      <c r="C8" s="2">
        <v>3.433007121153322</v>
      </c>
    </row>
    <row r="9" spans="1:3" x14ac:dyDescent="0.35">
      <c r="A9" s="2" t="s">
        <v>10</v>
      </c>
      <c r="B9" s="2">
        <v>2.1690452450229052</v>
      </c>
      <c r="C9" s="2">
        <v>4.3405862527385786</v>
      </c>
    </row>
    <row r="10" spans="1:3" x14ac:dyDescent="0.35">
      <c r="A10" s="2" t="s">
        <v>11</v>
      </c>
      <c r="B10" s="2">
        <v>6.9288774178649719</v>
      </c>
      <c r="C10" s="2">
        <v>4.823337819462588</v>
      </c>
    </row>
    <row r="11" spans="1:3" x14ac:dyDescent="0.35">
      <c r="A11" s="2" t="s">
        <v>12</v>
      </c>
      <c r="B11" s="2">
        <v>1.457800953753482</v>
      </c>
      <c r="C11" s="2">
        <v>2.310416502283748</v>
      </c>
    </row>
    <row r="12" spans="1:3" x14ac:dyDescent="0.35">
      <c r="A12" s="2" t="s">
        <v>13</v>
      </c>
      <c r="B12" s="2">
        <v>1.8526637075934129</v>
      </c>
      <c r="C12" s="2">
        <v>6.8179456162411718</v>
      </c>
    </row>
    <row r="13" spans="1:3" x14ac:dyDescent="0.35">
      <c r="A13" s="2" t="s">
        <v>14</v>
      </c>
      <c r="B13" s="2">
        <v>1.8133048411468931</v>
      </c>
      <c r="C13" s="2">
        <v>3.6925889051719891</v>
      </c>
    </row>
    <row r="14" spans="1:3" x14ac:dyDescent="0.35">
      <c r="A14" s="2" t="s">
        <v>15</v>
      </c>
      <c r="B14" s="2"/>
      <c r="C14" s="2">
        <v>7.6037126332872349</v>
      </c>
    </row>
    <row r="15" spans="1:3" x14ac:dyDescent="0.35">
      <c r="A15" s="2" t="s">
        <v>16</v>
      </c>
      <c r="B15" s="2">
        <v>3.548869535763346</v>
      </c>
      <c r="C15" s="2">
        <v>9.6538258997884192</v>
      </c>
    </row>
    <row r="16" spans="1:3" x14ac:dyDescent="0.35">
      <c r="A16" s="2" t="s">
        <v>17</v>
      </c>
      <c r="B16" s="2">
        <v>0.54134386647623023</v>
      </c>
      <c r="C16" s="2">
        <v>4.6399162347982017</v>
      </c>
    </row>
    <row r="17" spans="1:3" x14ac:dyDescent="0.35">
      <c r="A17" s="2" t="s">
        <v>18</v>
      </c>
      <c r="B17" s="2">
        <v>2.0195996797780662</v>
      </c>
      <c r="C17" s="2">
        <v>3.2796756593021388</v>
      </c>
    </row>
    <row r="18" spans="1:3" x14ac:dyDescent="0.35">
      <c r="A18" s="2" t="s">
        <v>19</v>
      </c>
      <c r="B18" s="2">
        <v>1.0367716329888901</v>
      </c>
      <c r="C18" s="2">
        <v>2.4982668606040561</v>
      </c>
    </row>
    <row r="19" spans="1:3" x14ac:dyDescent="0.35">
      <c r="A19" s="2" t="s">
        <v>20</v>
      </c>
      <c r="B19" s="2">
        <v>2.2087017779281179</v>
      </c>
      <c r="C19" s="2">
        <v>6.4923739418552078</v>
      </c>
    </row>
    <row r="20" spans="1:3" x14ac:dyDescent="0.35">
      <c r="A20" s="2" t="s">
        <v>21</v>
      </c>
      <c r="B20" s="2">
        <v>1.757270311213788</v>
      </c>
      <c r="C20" s="2">
        <v>3.8781472893486848</v>
      </c>
    </row>
    <row r="21" spans="1:3" x14ac:dyDescent="0.35">
      <c r="A21" s="2" t="s">
        <v>22</v>
      </c>
      <c r="B21" s="2">
        <v>0.6784740600997955</v>
      </c>
      <c r="C21" s="2">
        <v>2.199219962850004</v>
      </c>
    </row>
    <row r="22" spans="1:3" x14ac:dyDescent="0.35">
      <c r="A22" s="2" t="s">
        <v>23</v>
      </c>
      <c r="B22" s="2">
        <v>2.0943408149428131</v>
      </c>
      <c r="C22" s="2">
        <v>3.8960143185200891</v>
      </c>
    </row>
    <row r="23" spans="1:3" x14ac:dyDescent="0.35">
      <c r="A23" s="2" t="s">
        <v>24</v>
      </c>
      <c r="B23" s="2">
        <v>1.5426398270068069</v>
      </c>
      <c r="C23" s="2">
        <v>3.80375686746219</v>
      </c>
    </row>
    <row r="24" spans="1:3" x14ac:dyDescent="0.35">
      <c r="A24" s="2" t="s">
        <v>25</v>
      </c>
      <c r="B24" s="2">
        <v>2.4470767670317888</v>
      </c>
      <c r="C24" s="2">
        <v>0.82471142603399661</v>
      </c>
    </row>
    <row r="25" spans="1:3" x14ac:dyDescent="0.35">
      <c r="A25" s="2" t="s">
        <v>26</v>
      </c>
      <c r="B25" s="2">
        <v>2.5444181936868708</v>
      </c>
      <c r="C25" s="2">
        <v>3.4948549163340128</v>
      </c>
    </row>
    <row r="26" spans="1:3" x14ac:dyDescent="0.35">
      <c r="A26" s="2" t="s">
        <v>27</v>
      </c>
      <c r="B26" s="2">
        <v>1.5696315377549499</v>
      </c>
      <c r="C26" s="2">
        <v>3.208446686729034</v>
      </c>
    </row>
    <row r="27" spans="1:3" x14ac:dyDescent="0.35">
      <c r="A27" s="2" t="s">
        <v>28</v>
      </c>
      <c r="B27" s="2">
        <v>0.61632432965920458</v>
      </c>
      <c r="C27" s="2">
        <v>3.8279835228620911</v>
      </c>
    </row>
    <row r="28" spans="1:3" x14ac:dyDescent="0.35">
      <c r="A28" s="2" t="s">
        <v>29</v>
      </c>
      <c r="B28" s="2">
        <v>6.2684324734406189</v>
      </c>
      <c r="C28" s="2">
        <v>3.2568211299933578</v>
      </c>
    </row>
    <row r="29" spans="1:3" x14ac:dyDescent="0.35">
      <c r="A29" s="2" t="s">
        <v>30</v>
      </c>
      <c r="B29" s="2">
        <v>2.510885926274081</v>
      </c>
      <c r="C29" s="2">
        <v>4.7152395261529394</v>
      </c>
    </row>
    <row r="30" spans="1:3" x14ac:dyDescent="0.35">
      <c r="A30" s="2" t="s">
        <v>31</v>
      </c>
      <c r="B30" s="2">
        <v>2.2485971981329689</v>
      </c>
      <c r="C30" s="2">
        <v>3.0710295432322221</v>
      </c>
    </row>
    <row r="31" spans="1:3" x14ac:dyDescent="0.35">
      <c r="A31" s="2" t="s">
        <v>32</v>
      </c>
      <c r="B31" s="2">
        <v>2.236656380111496</v>
      </c>
      <c r="C31" s="2">
        <v>5.4681908260742533</v>
      </c>
    </row>
    <row r="32" spans="1:3" x14ac:dyDescent="0.35">
      <c r="A32" s="2" t="s">
        <v>33</v>
      </c>
      <c r="B32" s="2">
        <v>1.2469815349316</v>
      </c>
      <c r="C32" s="2">
        <v>2.691891347736429</v>
      </c>
    </row>
    <row r="33" spans="1:3" x14ac:dyDescent="0.35">
      <c r="A33" s="2" t="s">
        <v>34</v>
      </c>
      <c r="B33" s="2">
        <v>1.4838195286438549</v>
      </c>
      <c r="C33" s="2">
        <v>3.2519035681226041</v>
      </c>
    </row>
    <row r="34" spans="1:3" x14ac:dyDescent="0.35">
      <c r="A34" s="2" t="s">
        <v>35</v>
      </c>
      <c r="B34" s="2"/>
      <c r="C34" s="2"/>
    </row>
    <row r="35" spans="1:3" x14ac:dyDescent="0.35">
      <c r="A35" s="2" t="s">
        <v>36</v>
      </c>
      <c r="B35" s="2">
        <v>1.3263923326590901</v>
      </c>
      <c r="C35" s="2">
        <v>2.6451977940120752</v>
      </c>
    </row>
    <row r="36" spans="1:3" x14ac:dyDescent="0.35">
      <c r="A36" s="2" t="s">
        <v>37</v>
      </c>
      <c r="B36" s="2">
        <v>1.7954521137140831</v>
      </c>
      <c r="C36" s="2">
        <v>9.912207139782625</v>
      </c>
    </row>
    <row r="37" spans="1:3" x14ac:dyDescent="0.35">
      <c r="A37" s="2" t="s">
        <v>38</v>
      </c>
      <c r="B37" s="2"/>
      <c r="C37" s="2">
        <v>6.97581145323137</v>
      </c>
    </row>
    <row r="38" spans="1:3" x14ac:dyDescent="0.35">
      <c r="A38" s="2" t="s">
        <v>39</v>
      </c>
      <c r="B38" s="2">
        <v>1.1708511132374151</v>
      </c>
      <c r="C38" s="2">
        <v>2.7928514075512312</v>
      </c>
    </row>
    <row r="39" spans="1:3" x14ac:dyDescent="0.35">
      <c r="A39" s="2" t="s">
        <v>40</v>
      </c>
      <c r="B39" s="2">
        <v>1.748078478767463</v>
      </c>
      <c r="C39" s="2">
        <v>2.5550917674088018</v>
      </c>
    </row>
    <row r="40" spans="1:3" x14ac:dyDescent="0.35">
      <c r="A40" s="2" t="s">
        <v>41</v>
      </c>
      <c r="B40" s="2">
        <v>1.735166116236259</v>
      </c>
      <c r="C40" s="2">
        <v>5.2502367027498007</v>
      </c>
    </row>
    <row r="41" spans="1:3" x14ac:dyDescent="0.35">
      <c r="A41" s="2" t="s">
        <v>42</v>
      </c>
      <c r="B41" s="2">
        <v>2.2412501293235629</v>
      </c>
      <c r="C41" s="2">
        <v>6.7150466467159493</v>
      </c>
    </row>
    <row r="42" spans="1:3" x14ac:dyDescent="0.35">
      <c r="A42" s="2" t="s">
        <v>43</v>
      </c>
      <c r="B42" s="2">
        <v>9.0208218697282128</v>
      </c>
      <c r="C42" s="2">
        <v>5.5502814246980989</v>
      </c>
    </row>
    <row r="43" spans="1:3" x14ac:dyDescent="0.35">
      <c r="A43" s="2" t="s">
        <v>44</v>
      </c>
      <c r="B43" s="2">
        <v>0.46409115842017551</v>
      </c>
      <c r="C43" s="2">
        <v>9.1469897136061462</v>
      </c>
    </row>
    <row r="44" spans="1:3" x14ac:dyDescent="0.35">
      <c r="A44" s="2" t="s">
        <v>45</v>
      </c>
      <c r="B44" s="2"/>
      <c r="C44" s="2"/>
    </row>
    <row r="45" spans="1:3" x14ac:dyDescent="0.35">
      <c r="A45" s="2" t="s">
        <v>46</v>
      </c>
      <c r="B45" s="2">
        <v>3.7283334359808178</v>
      </c>
      <c r="C45" s="2">
        <v>1.113208115310071</v>
      </c>
    </row>
    <row r="46" spans="1:3" x14ac:dyDescent="0.35">
      <c r="A46" s="2" t="s">
        <v>47</v>
      </c>
      <c r="B46" s="2">
        <v>3.356100869533889</v>
      </c>
      <c r="C46" s="2"/>
    </row>
    <row r="47" spans="1:3" x14ac:dyDescent="0.35">
      <c r="A47" s="2" t="s">
        <v>48</v>
      </c>
      <c r="B47" s="2">
        <v>3.0260918409677751</v>
      </c>
      <c r="C47" s="2">
        <v>2.61832879486998</v>
      </c>
    </row>
    <row r="48" spans="1:3" x14ac:dyDescent="0.35">
      <c r="A48" s="2" t="s">
        <v>49</v>
      </c>
      <c r="B48" s="2"/>
      <c r="C48" s="2"/>
    </row>
    <row r="49" spans="1:3" x14ac:dyDescent="0.35">
      <c r="A49" s="2" t="s">
        <v>50</v>
      </c>
      <c r="B49" s="2">
        <v>1.4631848171564981</v>
      </c>
      <c r="C49" s="2">
        <v>5.5242158004945754</v>
      </c>
    </row>
    <row r="50" spans="1:3" x14ac:dyDescent="0.35">
      <c r="A50" s="2" t="s">
        <v>51</v>
      </c>
      <c r="B50" s="2">
        <v>3.3514330820006268</v>
      </c>
      <c r="C50" s="2">
        <v>1.220722959515016</v>
      </c>
    </row>
    <row r="51" spans="1:3" x14ac:dyDescent="0.35">
      <c r="A51" s="2" t="s">
        <v>52</v>
      </c>
      <c r="B51" s="2">
        <v>1.69480000269451</v>
      </c>
      <c r="C51" s="2">
        <v>3.352452031741334</v>
      </c>
    </row>
  </sheetData>
  <autoFilter ref="A1:C51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34F3-AC38-45C2-A315-DEDE97D3C152}">
  <dimension ref="A1:C51"/>
  <sheetViews>
    <sheetView workbookViewId="0"/>
  </sheetViews>
  <sheetFormatPr defaultRowHeight="14.5" x14ac:dyDescent="0.35"/>
  <cols>
    <col min="1" max="1" width="9" style="4" bestFit="1" customWidth="1"/>
    <col min="2" max="3" width="11.81640625" style="4" customWidth="1"/>
    <col min="4" max="16384" width="8.7265625" style="4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2" t="s">
        <v>3</v>
      </c>
      <c r="B2" s="2">
        <v>1.6253044032150421</v>
      </c>
      <c r="C2" s="2">
        <v>3.1232027016229371</v>
      </c>
    </row>
    <row r="3" spans="1:3" x14ac:dyDescent="0.35">
      <c r="A3" s="2" t="s">
        <v>4</v>
      </c>
      <c r="B3" s="2">
        <v>2.195365397532016</v>
      </c>
      <c r="C3" s="2">
        <v>5.6653604112071738</v>
      </c>
    </row>
    <row r="4" spans="1:3" x14ac:dyDescent="0.35">
      <c r="A4" s="2" t="s">
        <v>5</v>
      </c>
      <c r="B4" s="2"/>
      <c r="C4" s="2"/>
    </row>
    <row r="5" spans="1:3" x14ac:dyDescent="0.35">
      <c r="A5" s="2" t="s">
        <v>6</v>
      </c>
      <c r="B5" s="2">
        <v>1.400647040965846</v>
      </c>
      <c r="C5" s="2">
        <v>2.7940922761986631</v>
      </c>
    </row>
    <row r="6" spans="1:3" x14ac:dyDescent="0.35">
      <c r="A6" s="2" t="s">
        <v>7</v>
      </c>
      <c r="B6" s="2">
        <v>1.144084492313429</v>
      </c>
      <c r="C6" s="2">
        <v>4.7344964959750806</v>
      </c>
    </row>
    <row r="7" spans="1:3" x14ac:dyDescent="0.35">
      <c r="A7" s="2" t="s">
        <v>8</v>
      </c>
      <c r="B7" s="2">
        <v>4.3902980211185554</v>
      </c>
      <c r="C7" s="2">
        <v>3.7053740945786502</v>
      </c>
    </row>
    <row r="8" spans="1:3" x14ac:dyDescent="0.35">
      <c r="A8" s="2" t="s">
        <v>9</v>
      </c>
      <c r="B8" s="2">
        <v>5.139469449082477</v>
      </c>
      <c r="C8" s="2">
        <v>3.4083163716372109</v>
      </c>
    </row>
    <row r="9" spans="1:3" x14ac:dyDescent="0.35">
      <c r="A9" s="2" t="s">
        <v>10</v>
      </c>
      <c r="B9" s="2">
        <v>2.0383285854145048</v>
      </c>
      <c r="C9" s="2">
        <v>3.8284258254534409</v>
      </c>
    </row>
    <row r="10" spans="1:3" x14ac:dyDescent="0.35">
      <c r="A10" s="2" t="s">
        <v>11</v>
      </c>
      <c r="B10" s="2">
        <v>8.5932158175909166</v>
      </c>
      <c r="C10" s="2">
        <v>2.4984137506583171</v>
      </c>
    </row>
    <row r="11" spans="1:3" x14ac:dyDescent="0.35">
      <c r="A11" s="2" t="s">
        <v>12</v>
      </c>
      <c r="B11" s="2">
        <v>1.3191844826031001</v>
      </c>
      <c r="C11" s="2">
        <v>2.413069966956682</v>
      </c>
    </row>
    <row r="12" spans="1:3" x14ac:dyDescent="0.35">
      <c r="A12" s="2" t="s">
        <v>13</v>
      </c>
      <c r="B12" s="2">
        <v>1.9335402101437269</v>
      </c>
      <c r="C12" s="2">
        <v>6.2777926860536057</v>
      </c>
    </row>
    <row r="13" spans="1:3" x14ac:dyDescent="0.35">
      <c r="A13" s="2" t="s">
        <v>14</v>
      </c>
      <c r="B13" s="2">
        <v>1.6049641915422821</v>
      </c>
      <c r="C13" s="2">
        <v>3.7714918161977748</v>
      </c>
    </row>
    <row r="14" spans="1:3" x14ac:dyDescent="0.35">
      <c r="A14" s="2" t="s">
        <v>15</v>
      </c>
      <c r="B14" s="2"/>
      <c r="C14" s="2">
        <v>9.1597926869596158</v>
      </c>
    </row>
    <row r="15" spans="1:3" x14ac:dyDescent="0.35">
      <c r="A15" s="2" t="s">
        <v>16</v>
      </c>
      <c r="B15" s="2">
        <v>1.0855064231414371</v>
      </c>
      <c r="C15" s="2">
        <v>8.7722252317570213</v>
      </c>
    </row>
    <row r="16" spans="1:3" x14ac:dyDescent="0.35">
      <c r="A16" s="2" t="s">
        <v>17</v>
      </c>
      <c r="B16" s="2">
        <v>0.74090584159476158</v>
      </c>
      <c r="C16" s="2">
        <v>4.7703327199009813</v>
      </c>
    </row>
    <row r="17" spans="1:3" x14ac:dyDescent="0.35">
      <c r="A17" s="2" t="s">
        <v>18</v>
      </c>
      <c r="B17" s="2">
        <v>1.4988794392608951</v>
      </c>
      <c r="C17" s="2">
        <v>3.3473610771623208</v>
      </c>
    </row>
    <row r="18" spans="1:3" x14ac:dyDescent="0.35">
      <c r="A18" s="2" t="s">
        <v>19</v>
      </c>
      <c r="B18" s="2">
        <v>1.277745945737518</v>
      </c>
      <c r="C18" s="2">
        <v>2.6062568896289728</v>
      </c>
    </row>
    <row r="19" spans="1:3" x14ac:dyDescent="0.35">
      <c r="A19" s="2" t="s">
        <v>20</v>
      </c>
      <c r="B19" s="2">
        <v>1.5779001352658579</v>
      </c>
      <c r="C19" s="2">
        <v>6.5189428116282002</v>
      </c>
    </row>
    <row r="20" spans="1:3" x14ac:dyDescent="0.35">
      <c r="A20" s="2" t="s">
        <v>21</v>
      </c>
      <c r="B20" s="2">
        <v>1.5050770566768401</v>
      </c>
      <c r="C20" s="2">
        <v>3.974247464673486</v>
      </c>
    </row>
    <row r="21" spans="1:3" x14ac:dyDescent="0.35">
      <c r="A21" s="2" t="s">
        <v>22</v>
      </c>
      <c r="B21" s="2">
        <v>1.1070176429518841</v>
      </c>
      <c r="C21" s="2">
        <v>1.8233226693560951</v>
      </c>
    </row>
    <row r="22" spans="1:3" x14ac:dyDescent="0.35">
      <c r="A22" s="2" t="s">
        <v>23</v>
      </c>
      <c r="B22" s="2">
        <v>3.8377594545715761</v>
      </c>
      <c r="C22" s="2">
        <v>3.6754105446762009</v>
      </c>
    </row>
    <row r="23" spans="1:3" x14ac:dyDescent="0.35">
      <c r="A23" s="2" t="s">
        <v>24</v>
      </c>
      <c r="B23" s="2">
        <v>1.774388715960558</v>
      </c>
      <c r="C23" s="2">
        <v>3.8798742704726061</v>
      </c>
    </row>
    <row r="24" spans="1:3" x14ac:dyDescent="0.35">
      <c r="A24" s="2" t="s">
        <v>25</v>
      </c>
      <c r="B24" s="2">
        <v>2.1831486402210909</v>
      </c>
      <c r="C24" s="2">
        <v>1.274869175350392</v>
      </c>
    </row>
    <row r="25" spans="1:3" x14ac:dyDescent="0.35">
      <c r="A25" s="2" t="s">
        <v>26</v>
      </c>
      <c r="B25" s="2">
        <v>2.212908743897557</v>
      </c>
      <c r="C25" s="2">
        <v>3.320159305266428</v>
      </c>
    </row>
    <row r="26" spans="1:3" x14ac:dyDescent="0.35">
      <c r="A26" s="2" t="s">
        <v>27</v>
      </c>
      <c r="B26" s="2">
        <v>1.1569593944443179</v>
      </c>
      <c r="C26" s="2">
        <v>3.3708598795398248</v>
      </c>
    </row>
    <row r="27" spans="1:3" x14ac:dyDescent="0.35">
      <c r="A27" s="2" t="s">
        <v>28</v>
      </c>
      <c r="B27" s="2">
        <v>1.830527481485668</v>
      </c>
      <c r="C27" s="2">
        <v>4.0608897378546001</v>
      </c>
    </row>
    <row r="28" spans="1:3" x14ac:dyDescent="0.35">
      <c r="A28" s="2" t="s">
        <v>29</v>
      </c>
      <c r="B28" s="2">
        <v>5.1517211195405306</v>
      </c>
      <c r="C28" s="2">
        <v>3.1317178902382259</v>
      </c>
    </row>
    <row r="29" spans="1:3" x14ac:dyDescent="0.35">
      <c r="A29" s="2" t="s">
        <v>30</v>
      </c>
      <c r="B29" s="2">
        <v>3.1278426892348699</v>
      </c>
      <c r="C29" s="2">
        <v>4.2838725073319948</v>
      </c>
    </row>
    <row r="30" spans="1:3" x14ac:dyDescent="0.35">
      <c r="A30" s="2" t="s">
        <v>31</v>
      </c>
      <c r="B30" s="2">
        <v>1.9455905526077339</v>
      </c>
      <c r="C30" s="2">
        <v>3.0749480556029511</v>
      </c>
    </row>
    <row r="31" spans="1:3" x14ac:dyDescent="0.35">
      <c r="A31" s="2" t="s">
        <v>32</v>
      </c>
      <c r="B31" s="2">
        <v>1.3798785296715219</v>
      </c>
      <c r="C31" s="2">
        <v>5.5108749767905811</v>
      </c>
    </row>
    <row r="32" spans="1:3" x14ac:dyDescent="0.35">
      <c r="A32" s="2" t="s">
        <v>33</v>
      </c>
      <c r="B32" s="2">
        <v>1.0417400816988061</v>
      </c>
      <c r="C32" s="2">
        <v>2.8926336486451998</v>
      </c>
    </row>
    <row r="33" spans="1:3" x14ac:dyDescent="0.35">
      <c r="A33" s="2" t="s">
        <v>34</v>
      </c>
      <c r="B33" s="2">
        <v>1.130581466632206</v>
      </c>
      <c r="C33" s="2">
        <v>2.8670757554613751</v>
      </c>
    </row>
    <row r="34" spans="1:3" x14ac:dyDescent="0.35">
      <c r="A34" s="2" t="s">
        <v>35</v>
      </c>
      <c r="B34" s="2"/>
      <c r="C34" s="2"/>
    </row>
    <row r="35" spans="1:3" x14ac:dyDescent="0.35">
      <c r="A35" s="2" t="s">
        <v>36</v>
      </c>
      <c r="B35" s="2">
        <v>1.3451666655933929</v>
      </c>
      <c r="C35" s="2">
        <v>2.952127249376828</v>
      </c>
    </row>
    <row r="36" spans="1:3" x14ac:dyDescent="0.35">
      <c r="A36" s="2" t="s">
        <v>37</v>
      </c>
      <c r="B36" s="2">
        <v>2.583012205008421</v>
      </c>
      <c r="C36" s="2">
        <v>10.013931496947031</v>
      </c>
    </row>
    <row r="37" spans="1:3" x14ac:dyDescent="0.35">
      <c r="A37" s="2" t="s">
        <v>38</v>
      </c>
      <c r="B37" s="2"/>
      <c r="C37" s="2">
        <v>7.0268632940059614</v>
      </c>
    </row>
    <row r="38" spans="1:3" x14ac:dyDescent="0.35">
      <c r="A38" s="2" t="s">
        <v>39</v>
      </c>
      <c r="B38" s="2">
        <v>1.1574336295210721</v>
      </c>
      <c r="C38" s="2">
        <v>2.6889607027470679</v>
      </c>
    </row>
    <row r="39" spans="1:3" x14ac:dyDescent="0.35">
      <c r="A39" s="2" t="s">
        <v>40</v>
      </c>
      <c r="B39" s="2">
        <v>2.5621665780735938</v>
      </c>
      <c r="C39" s="2">
        <v>2.444165702389844</v>
      </c>
    </row>
    <row r="40" spans="1:3" x14ac:dyDescent="0.35">
      <c r="A40" s="2" t="s">
        <v>41</v>
      </c>
      <c r="B40" s="2">
        <v>2.3080520450701658</v>
      </c>
      <c r="C40" s="2">
        <v>4.8634281390589109</v>
      </c>
    </row>
    <row r="41" spans="1:3" x14ac:dyDescent="0.35">
      <c r="A41" s="2" t="s">
        <v>42</v>
      </c>
      <c r="B41" s="2">
        <v>1.6355362557642139</v>
      </c>
      <c r="C41" s="2">
        <v>4.5942940732013469</v>
      </c>
    </row>
    <row r="42" spans="1:3" x14ac:dyDescent="0.35">
      <c r="A42" s="2" t="s">
        <v>43</v>
      </c>
      <c r="B42" s="2">
        <v>10.696065150240409</v>
      </c>
      <c r="C42" s="2">
        <v>5.8959556423632051</v>
      </c>
    </row>
    <row r="43" spans="1:3" x14ac:dyDescent="0.35">
      <c r="A43" s="2" t="s">
        <v>44</v>
      </c>
      <c r="B43" s="2">
        <v>0.37923362754031231</v>
      </c>
      <c r="C43" s="2">
        <v>9.2385159674813071</v>
      </c>
    </row>
    <row r="44" spans="1:3" x14ac:dyDescent="0.35">
      <c r="A44" s="2" t="s">
        <v>45</v>
      </c>
      <c r="B44" s="2"/>
      <c r="C44" s="2"/>
    </row>
    <row r="45" spans="1:3" x14ac:dyDescent="0.35">
      <c r="A45" s="2" t="s">
        <v>46</v>
      </c>
      <c r="B45" s="2">
        <v>3.5795919918056929</v>
      </c>
      <c r="C45" s="2">
        <v>1.0530895496989541</v>
      </c>
    </row>
    <row r="46" spans="1:3" x14ac:dyDescent="0.35">
      <c r="A46" s="2" t="s">
        <v>47</v>
      </c>
      <c r="B46" s="2">
        <v>0.38140023774818588</v>
      </c>
      <c r="C46" s="2"/>
    </row>
    <row r="47" spans="1:3" x14ac:dyDescent="0.35">
      <c r="A47" s="2" t="s">
        <v>48</v>
      </c>
      <c r="B47" s="2">
        <v>8.3228852341576616</v>
      </c>
      <c r="C47" s="2">
        <v>4.0297038340592222</v>
      </c>
    </row>
    <row r="48" spans="1:3" x14ac:dyDescent="0.35">
      <c r="A48" s="2" t="s">
        <v>49</v>
      </c>
      <c r="B48" s="2"/>
      <c r="C48" s="2"/>
    </row>
    <row r="49" spans="1:3" x14ac:dyDescent="0.35">
      <c r="A49" s="2" t="s">
        <v>50</v>
      </c>
      <c r="B49" s="2">
        <v>1.9380864678838461</v>
      </c>
      <c r="C49" s="2">
        <v>6.0234708013665736</v>
      </c>
    </row>
    <row r="50" spans="1:3" x14ac:dyDescent="0.35">
      <c r="A50" s="2" t="s">
        <v>51</v>
      </c>
      <c r="B50" s="2">
        <v>1.1550427003691961</v>
      </c>
      <c r="C50" s="2">
        <v>1.696805494657174</v>
      </c>
    </row>
    <row r="51" spans="1:3" x14ac:dyDescent="0.35">
      <c r="A51" s="2" t="s">
        <v>52</v>
      </c>
      <c r="B51" s="2">
        <v>1.7632292391605779</v>
      </c>
      <c r="C51" s="2">
        <v>3.5881121500523032</v>
      </c>
    </row>
  </sheetData>
  <autoFilter ref="A1:C51" xr:uid="{21E434F3-AC38-45C2-A315-DEDE97D3C15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compare</vt:lpstr>
      <vt:lpstr>total</vt:lpstr>
      <vt:lpstr>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Oleg Voropaev</cp:lastModifiedBy>
  <dcterms:created xsi:type="dcterms:W3CDTF">2022-11-09T08:13:18Z</dcterms:created>
  <dcterms:modified xsi:type="dcterms:W3CDTF">2022-11-15T12:49:00Z</dcterms:modified>
</cp:coreProperties>
</file>