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ngeltd-my.sharepoint.com/personal/oleg_voropaev_bunge_com/Documents/Desktop/Netology/Диплом/"/>
    </mc:Choice>
  </mc:AlternateContent>
  <xr:revisionPtr revIDLastSave="67" documentId="8_{E0FBAE2E-F17A-410A-B8FF-B4996F789E4C}" xr6:coauthVersionLast="47" xr6:coauthVersionMax="47" xr10:uidLastSave="{19ACC63E-5D5E-480D-A8CC-F320C874749C}"/>
  <bookViews>
    <workbookView xWindow="-110" yWindow="-110" windowWidth="19420" windowHeight="10420" activeTab="1" xr2:uid="{B3AD26BD-0B68-4E1B-A656-9C1D842DA4C0}"/>
  </bookViews>
  <sheets>
    <sheet name="Compare" sheetId="3" r:id="rId1"/>
    <sheet name="XGBoost" sheetId="1" r:id="rId2"/>
    <sheet name="CatBoo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27" i="3"/>
  <c r="G28" i="3"/>
  <c r="G29" i="3"/>
  <c r="G30" i="3"/>
  <c r="G31" i="3"/>
  <c r="G32" i="3"/>
  <c r="G33" i="3"/>
  <c r="G34" i="3"/>
  <c r="G35" i="3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 s="1"/>
  <c r="E16" i="1"/>
  <c r="F16" i="1"/>
  <c r="G16" i="1"/>
  <c r="E17" i="1"/>
  <c r="F17" i="1"/>
  <c r="G17" i="1"/>
  <c r="E18" i="1"/>
  <c r="F18" i="1"/>
  <c r="G18" i="1"/>
  <c r="E19" i="1"/>
  <c r="F19" i="1"/>
  <c r="G19" i="1" s="1"/>
  <c r="E20" i="1"/>
  <c r="F20" i="1"/>
  <c r="G20" i="1" s="1"/>
  <c r="E21" i="1"/>
  <c r="F21" i="1"/>
  <c r="G21" i="1" s="1"/>
  <c r="E22" i="1"/>
  <c r="F22" i="1"/>
  <c r="G22" i="1" s="1"/>
  <c r="E23" i="1"/>
  <c r="F23" i="1"/>
  <c r="G23" i="1" s="1"/>
  <c r="E24" i="1"/>
  <c r="F24" i="1"/>
  <c r="G24" i="1"/>
  <c r="E25" i="1"/>
  <c r="F25" i="1"/>
  <c r="G25" i="1"/>
  <c r="E26" i="1"/>
  <c r="F26" i="1"/>
  <c r="G26" i="1"/>
  <c r="E27" i="1"/>
  <c r="F27" i="1"/>
  <c r="G27" i="1" s="1"/>
  <c r="E28" i="1"/>
  <c r="F28" i="1"/>
  <c r="G28" i="1" s="1"/>
  <c r="E29" i="1"/>
  <c r="F29" i="1"/>
  <c r="G29" i="1" s="1"/>
  <c r="E30" i="1"/>
  <c r="F30" i="1"/>
  <c r="G30" i="1" s="1"/>
  <c r="E31" i="1"/>
  <c r="F31" i="1"/>
  <c r="G31" i="1" s="1"/>
  <c r="E32" i="1"/>
  <c r="F32" i="1"/>
  <c r="G32" i="1"/>
  <c r="E33" i="1"/>
  <c r="F33" i="1"/>
  <c r="G33" i="1"/>
  <c r="E34" i="1"/>
  <c r="F34" i="1"/>
  <c r="G34" i="1"/>
  <c r="F2" i="1"/>
  <c r="G2" i="1" s="1"/>
  <c r="E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4" i="3"/>
  <c r="F4" i="3" s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F12" i="3" s="1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F20" i="3" s="1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F28" i="3" s="1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F26" i="3" l="1"/>
  <c r="F22" i="3"/>
  <c r="F18" i="3"/>
  <c r="F14" i="3"/>
  <c r="F10" i="3"/>
  <c r="F6" i="3"/>
  <c r="F30" i="3"/>
  <c r="F34" i="3"/>
  <c r="F35" i="3"/>
  <c r="F31" i="3"/>
  <c r="F29" i="3"/>
  <c r="F27" i="3"/>
  <c r="F23" i="3"/>
  <c r="F21" i="3"/>
  <c r="F19" i="3"/>
  <c r="F15" i="3"/>
  <c r="F13" i="3"/>
  <c r="F11" i="3"/>
  <c r="F7" i="3"/>
  <c r="F5" i="3"/>
  <c r="H22" i="3"/>
  <c r="H20" i="3"/>
  <c r="H18" i="3"/>
  <c r="H16" i="3"/>
  <c r="H21" i="3"/>
  <c r="H19" i="3"/>
  <c r="H17" i="3"/>
  <c r="H15" i="3"/>
  <c r="H13" i="3"/>
  <c r="G11" i="3"/>
  <c r="H9" i="3"/>
  <c r="H7" i="3"/>
  <c r="H5" i="3"/>
  <c r="H14" i="3"/>
  <c r="G12" i="3"/>
  <c r="G10" i="3"/>
  <c r="H8" i="3"/>
  <c r="H6" i="3"/>
  <c r="G4" i="3"/>
  <c r="F24" i="3"/>
  <c r="F16" i="3"/>
  <c r="F33" i="3"/>
  <c r="F17" i="3"/>
  <c r="F8" i="3"/>
  <c r="G9" i="3"/>
  <c r="H12" i="3"/>
  <c r="H4" i="3"/>
  <c r="G8" i="3"/>
  <c r="H11" i="3"/>
  <c r="F25" i="3"/>
  <c r="G7" i="3"/>
  <c r="H10" i="3"/>
  <c r="G6" i="3"/>
  <c r="F9" i="3"/>
  <c r="G5" i="3"/>
  <c r="F32" i="3"/>
  <c r="D3" i="3"/>
  <c r="E3" i="3"/>
  <c r="G3" i="3"/>
  <c r="F3" i="3" l="1"/>
  <c r="H3" i="3"/>
</calcChain>
</file>

<file path=xl/sharedStrings.xml><?xml version="1.0" encoding="utf-8"?>
<sst xmlns="http://schemas.openxmlformats.org/spreadsheetml/2006/main" count="254" uniqueCount="59">
  <si>
    <t>features</t>
  </si>
  <si>
    <t>importance</t>
  </si>
  <si>
    <t>id_municip</t>
  </si>
  <si>
    <t>total_diff_po_press</t>
  </si>
  <si>
    <t>total_dry_wind</t>
  </si>
  <si>
    <t>total_sum_precipitation_time</t>
  </si>
  <si>
    <t>total_diff_u_humidity</t>
  </si>
  <si>
    <t>total_avg_po_press</t>
  </si>
  <si>
    <t>total_avg_soil_surface</t>
  </si>
  <si>
    <t>total_max_air_temp</t>
  </si>
  <si>
    <t>total_avg_u_humidity</t>
  </si>
  <si>
    <t>total_avg_cloudiness</t>
  </si>
  <si>
    <t>total_avg_baric_tendency</t>
  </si>
  <si>
    <t>total_diff_air_temp</t>
  </si>
  <si>
    <t>total_avg_air_temp</t>
  </si>
  <si>
    <t>total_max_u_humidity</t>
  </si>
  <si>
    <t>total_GTK</t>
  </si>
  <si>
    <t>total_sum_air_temp</t>
  </si>
  <si>
    <t>total_diff_baric_tendency</t>
  </si>
  <si>
    <t>total_precipitation_speed</t>
  </si>
  <si>
    <t>total_avg_height_clouds</t>
  </si>
  <si>
    <t>total_wind_rumb_radians</t>
  </si>
  <si>
    <t>total_max_po_press</t>
  </si>
  <si>
    <t>total_avg_nh_clouds</t>
  </si>
  <si>
    <t>total_avg_all_clouds</t>
  </si>
  <si>
    <t>total_avg_wind_speed</t>
  </si>
  <si>
    <t>total_min_ground_temp</t>
  </si>
  <si>
    <t>total_sum_precipitation</t>
  </si>
  <si>
    <t>total_overwetting</t>
  </si>
  <si>
    <t>total_max_wind_gust_between</t>
  </si>
  <si>
    <t>total_sum_wind_speed</t>
  </si>
  <si>
    <t>total_min_baric_tendency</t>
  </si>
  <si>
    <t>total_avg_precipitation</t>
  </si>
  <si>
    <t>total_min_po_press</t>
  </si>
  <si>
    <t>total_max_baric_tendency</t>
  </si>
  <si>
    <t>total_min_u_humidity</t>
  </si>
  <si>
    <t>total_max_wind_speed</t>
  </si>
  <si>
    <t>category</t>
  </si>
  <si>
    <t>total_min_air_temp</t>
  </si>
  <si>
    <t>total_max_cloudiness</t>
  </si>
  <si>
    <t>total_max_height_clouds</t>
  </si>
  <si>
    <t>total_min_wind_speed</t>
  </si>
  <si>
    <t>total_min_cloudiness</t>
  </si>
  <si>
    <t>total_min_height_clouds</t>
  </si>
  <si>
    <t>total_diff_cloudiness</t>
  </si>
  <si>
    <t>total_diff_height_clouds</t>
  </si>
  <si>
    <t>index</t>
  </si>
  <si>
    <t>#</t>
  </si>
  <si>
    <t>CatBoost</t>
  </si>
  <si>
    <t>XGBoost</t>
  </si>
  <si>
    <t>Features</t>
  </si>
  <si>
    <t>Importance</t>
  </si>
  <si>
    <t>Top-10</t>
  </si>
  <si>
    <t>Top-20</t>
  </si>
  <si>
    <t>Diff. 
cat vs. xgb</t>
  </si>
  <si>
    <t>region_id</t>
  </si>
  <si>
    <t>diff</t>
  </si>
  <si>
    <t>old_place</t>
  </si>
  <si>
    <t>diff_place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</si>
</sst>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FFFF00"/>
      <name val="Arial"/>
      <family val="2"/>
      <charset val="204"/>
    </font>
    <font>
      <sz val="11"/>
      <color rgb="FFFFFF00"/>
      <name val="Calibri"/>
      <family val="2"/>
      <charset val="204"/>
      <scheme val="minor"/>
    </font>
    <font>
      <sz val="10"/>
      <color rgb="FFFFFF00"/>
      <name val="Arial"/>
      <family val="2"/>
      <charset val="204"/>
    </font>
    <font>
      <b/>
      <sz val="11"/>
      <color rgb="FFFFFF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0" fontId="4" fillId="2" borderId="0" xfId="1" applyNumberFormat="1" applyFont="1" applyFill="1" applyAlignment="1">
      <alignment horizontal="left" vertical="center"/>
    </xf>
    <xf numFmtId="0" fontId="3" fillId="2" borderId="0" xfId="0" applyFont="1" applyFill="1"/>
    <xf numFmtId="0" fontId="5" fillId="2" borderId="1" xfId="0" applyFont="1" applyFill="1" applyBorder="1"/>
    <xf numFmtId="10" fontId="3" fillId="2" borderId="0" xfId="1" applyNumberFormat="1" applyFont="1" applyFill="1"/>
    <xf numFmtId="10" fontId="3" fillId="2" borderId="0" xfId="0" applyNumberFormat="1" applyFont="1" applyFill="1"/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10" fontId="2" fillId="2" borderId="0" xfId="1" applyNumberFormat="1" applyFont="1" applyFill="1" applyAlignment="1">
      <alignment horizontal="left" vertical="center"/>
    </xf>
    <xf numFmtId="169" fontId="2" fillId="2" borderId="0" xfId="2" applyNumberFormat="1" applyFont="1" applyFill="1" applyAlignment="1">
      <alignment horizontal="left" vertical="center"/>
    </xf>
    <xf numFmtId="1" fontId="2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8"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 patternType="solid">
          <bgColor theme="1"/>
        </patternFill>
      </fill>
    </dxf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 patternType="solid">
          <bgColor theme="1"/>
        </patternFill>
      </fill>
    </dxf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 patternType="solid">
          <bgColor theme="1"/>
        </patternFill>
      </fill>
    </dxf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EED8-9B95-4261-A206-C76EF013D14C}">
  <dimension ref="A1:H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defaultRowHeight="14.5" x14ac:dyDescent="0.35"/>
  <cols>
    <col min="1" max="1" width="4.7265625" style="6" customWidth="1"/>
    <col min="2" max="3" width="28.36328125" style="6" bestFit="1" customWidth="1"/>
    <col min="4" max="5" width="8.7265625" style="6"/>
    <col min="6" max="6" width="9.54296875" style="6" bestFit="1" customWidth="1"/>
    <col min="7" max="8" width="26.7265625" style="6" bestFit="1" customWidth="1"/>
    <col min="9" max="16384" width="8.7265625" style="6"/>
  </cols>
  <sheetData>
    <row r="1" spans="1:8" x14ac:dyDescent="0.35">
      <c r="A1" s="11" t="s">
        <v>47</v>
      </c>
      <c r="B1" s="10" t="s">
        <v>50</v>
      </c>
      <c r="C1" s="10"/>
      <c r="D1" s="10" t="s">
        <v>51</v>
      </c>
      <c r="E1" s="10"/>
      <c r="F1" s="14" t="s">
        <v>54</v>
      </c>
      <c r="G1" s="12" t="s">
        <v>52</v>
      </c>
      <c r="H1" s="12" t="s">
        <v>53</v>
      </c>
    </row>
    <row r="2" spans="1:8" x14ac:dyDescent="0.35">
      <c r="A2" s="11"/>
      <c r="B2" s="7" t="s">
        <v>48</v>
      </c>
      <c r="C2" s="7" t="s">
        <v>49</v>
      </c>
      <c r="D2" s="7" t="s">
        <v>48</v>
      </c>
      <c r="E2" s="7" t="s">
        <v>49</v>
      </c>
      <c r="F2" s="15"/>
      <c r="G2" s="13"/>
      <c r="H2" s="13"/>
    </row>
    <row r="3" spans="1:8" x14ac:dyDescent="0.35">
      <c r="A3" s="3">
        <v>1</v>
      </c>
      <c r="B3" s="4" t="s">
        <v>2</v>
      </c>
      <c r="C3" s="2" t="s">
        <v>55</v>
      </c>
      <c r="D3" s="8">
        <f>VLOOKUP($A3,CatBoost!$A:$D,4,0)</f>
        <v>0.46777016000000005</v>
      </c>
      <c r="E3" s="8">
        <f>VLOOKUP($A3,XGBoost!$A:$D,4,0)</f>
        <v>0.27204800000000001</v>
      </c>
      <c r="F3" s="9">
        <f>D3-E3</f>
        <v>0.19572216000000003</v>
      </c>
      <c r="G3" s="6" t="str">
        <f>VLOOKUP($B3,$C$3:$C$12,1,0)</f>
        <v>id_municip</v>
      </c>
      <c r="H3" s="6" t="str">
        <f>VLOOKUP($B3,$C$3:$C$22,1,0)</f>
        <v>id_municip</v>
      </c>
    </row>
    <row r="4" spans="1:8" x14ac:dyDescent="0.35">
      <c r="A4" s="3">
        <v>2</v>
      </c>
      <c r="B4" s="4" t="s">
        <v>55</v>
      </c>
      <c r="C4" s="2" t="s">
        <v>3</v>
      </c>
      <c r="D4" s="8">
        <f>VLOOKUP($A4,CatBoost!$A:$D,4,0)</f>
        <v>0.16939048000000001</v>
      </c>
      <c r="E4" s="8">
        <f>VLOOKUP($A4,XGBoost!$A:$D,4,0)</f>
        <v>5.985E-2</v>
      </c>
      <c r="F4" s="9">
        <f t="shared" ref="F4:F35" si="0">D4-E4</f>
        <v>0.10954048000000001</v>
      </c>
      <c r="G4" s="6" t="str">
        <f t="shared" ref="G4:G12" si="1">VLOOKUP($B4,$C$3:$C$12,1,0)</f>
        <v>region_id</v>
      </c>
      <c r="H4" s="6" t="str">
        <f t="shared" ref="H4:H22" si="2">VLOOKUP($B4,$C$3:$C$22,1,0)</f>
        <v>region_id</v>
      </c>
    </row>
    <row r="5" spans="1:8" x14ac:dyDescent="0.35">
      <c r="A5" s="3">
        <v>3</v>
      </c>
      <c r="B5" s="4" t="s">
        <v>10</v>
      </c>
      <c r="C5" s="2" t="s">
        <v>2</v>
      </c>
      <c r="D5" s="8">
        <f>VLOOKUP($A5,CatBoost!$A:$D,4,0)</f>
        <v>2.5719229999999999E-2</v>
      </c>
      <c r="E5" s="8">
        <f>VLOOKUP($A5,XGBoost!$A:$D,4,0)</f>
        <v>5.8141999999999999E-2</v>
      </c>
      <c r="F5" s="9">
        <f t="shared" si="0"/>
        <v>-3.2422770000000004E-2</v>
      </c>
      <c r="G5" s="6" t="str">
        <f t="shared" si="1"/>
        <v>total_avg_u_humidity</v>
      </c>
      <c r="H5" s="6" t="str">
        <f t="shared" si="2"/>
        <v>total_avg_u_humidity</v>
      </c>
    </row>
    <row r="6" spans="1:8" x14ac:dyDescent="0.35">
      <c r="A6" s="3">
        <v>4</v>
      </c>
      <c r="B6" s="4" t="s">
        <v>9</v>
      </c>
      <c r="C6" s="2" t="s">
        <v>4</v>
      </c>
      <c r="D6" s="8">
        <f>VLOOKUP($A6,CatBoost!$A:$D,4,0)</f>
        <v>2.3313929999999997E-2</v>
      </c>
      <c r="E6" s="8">
        <f>VLOOKUP($A6,XGBoost!$A:$D,4,0)</f>
        <v>4.6254999999999998E-2</v>
      </c>
      <c r="F6" s="9">
        <f t="shared" si="0"/>
        <v>-2.2941070000000001E-2</v>
      </c>
      <c r="G6" s="6" t="e">
        <f t="shared" si="1"/>
        <v>#N/A</v>
      </c>
      <c r="H6" s="6" t="str">
        <f t="shared" si="2"/>
        <v>total_max_air_temp</v>
      </c>
    </row>
    <row r="7" spans="1:8" x14ac:dyDescent="0.35">
      <c r="A7" s="3">
        <v>5</v>
      </c>
      <c r="B7" s="4" t="s">
        <v>3</v>
      </c>
      <c r="C7" s="2" t="s">
        <v>8</v>
      </c>
      <c r="D7" s="8">
        <f>VLOOKUP($A7,CatBoost!$A:$D,4,0)</f>
        <v>2.1012629999999997E-2</v>
      </c>
      <c r="E7" s="8">
        <f>VLOOKUP($A7,XGBoost!$A:$D,4,0)</f>
        <v>4.4116000000000002E-2</v>
      </c>
      <c r="F7" s="9">
        <f t="shared" si="0"/>
        <v>-2.3103370000000005E-2</v>
      </c>
      <c r="G7" s="6" t="str">
        <f t="shared" si="1"/>
        <v>total_diff_po_press</v>
      </c>
      <c r="H7" s="6" t="str">
        <f t="shared" si="2"/>
        <v>total_diff_po_press</v>
      </c>
    </row>
    <row r="8" spans="1:8" x14ac:dyDescent="0.35">
      <c r="A8" s="3">
        <v>6</v>
      </c>
      <c r="B8" s="4" t="s">
        <v>7</v>
      </c>
      <c r="C8" s="2" t="s">
        <v>17</v>
      </c>
      <c r="D8" s="8">
        <f>VLOOKUP($A8,CatBoost!$A:$D,4,0)</f>
        <v>2.0490319999999999E-2</v>
      </c>
      <c r="E8" s="8">
        <f>VLOOKUP($A8,XGBoost!$A:$D,4,0)</f>
        <v>3.5110000000000002E-2</v>
      </c>
      <c r="F8" s="9">
        <f t="shared" si="0"/>
        <v>-1.4619680000000003E-2</v>
      </c>
      <c r="G8" s="6" t="str">
        <f t="shared" si="1"/>
        <v>total_avg_po_press</v>
      </c>
      <c r="H8" s="6" t="str">
        <f t="shared" si="2"/>
        <v>total_avg_po_press</v>
      </c>
    </row>
    <row r="9" spans="1:8" x14ac:dyDescent="0.35">
      <c r="A9" s="3">
        <v>7</v>
      </c>
      <c r="B9" s="4" t="s">
        <v>8</v>
      </c>
      <c r="C9" s="2" t="s">
        <v>5</v>
      </c>
      <c r="D9" s="8">
        <f>VLOOKUP($A9,CatBoost!$A:$D,4,0)</f>
        <v>1.8312139999999998E-2</v>
      </c>
      <c r="E9" s="8">
        <f>VLOOKUP($A9,XGBoost!$A:$D,4,0)</f>
        <v>3.2485E-2</v>
      </c>
      <c r="F9" s="9">
        <f t="shared" si="0"/>
        <v>-1.4172860000000002E-2</v>
      </c>
      <c r="G9" s="6" t="str">
        <f t="shared" si="1"/>
        <v>total_avg_soil_surface</v>
      </c>
      <c r="H9" s="6" t="str">
        <f t="shared" si="2"/>
        <v>total_avg_soil_surface</v>
      </c>
    </row>
    <row r="10" spans="1:8" x14ac:dyDescent="0.35">
      <c r="A10" s="3">
        <v>8</v>
      </c>
      <c r="B10" s="4" t="s">
        <v>14</v>
      </c>
      <c r="C10" s="2" t="s">
        <v>10</v>
      </c>
      <c r="D10" s="8">
        <f>VLOOKUP($A10,CatBoost!$A:$D,4,0)</f>
        <v>1.8119440000000001E-2</v>
      </c>
      <c r="E10" s="8">
        <f>VLOOKUP($A10,XGBoost!$A:$D,4,0)</f>
        <v>3.056E-2</v>
      </c>
      <c r="F10" s="9">
        <f t="shared" si="0"/>
        <v>-1.244056E-2</v>
      </c>
      <c r="G10" s="6" t="e">
        <f t="shared" si="1"/>
        <v>#N/A</v>
      </c>
      <c r="H10" s="6" t="str">
        <f t="shared" si="2"/>
        <v>total_avg_air_temp</v>
      </c>
    </row>
    <row r="11" spans="1:8" x14ac:dyDescent="0.35">
      <c r="A11" s="3">
        <v>9</v>
      </c>
      <c r="B11" s="4" t="s">
        <v>17</v>
      </c>
      <c r="C11" s="2" t="s">
        <v>30</v>
      </c>
      <c r="D11" s="8">
        <f>VLOOKUP($A11,CatBoost!$A:$D,4,0)</f>
        <v>1.6827369999999998E-2</v>
      </c>
      <c r="E11" s="8">
        <f>VLOOKUP($A11,XGBoost!$A:$D,4,0)</f>
        <v>2.9072000000000001E-2</v>
      </c>
      <c r="F11" s="9">
        <f t="shared" si="0"/>
        <v>-1.2244630000000003E-2</v>
      </c>
      <c r="G11" s="6" t="str">
        <f t="shared" si="1"/>
        <v>total_sum_air_temp</v>
      </c>
      <c r="H11" s="6" t="str">
        <f t="shared" si="2"/>
        <v>total_sum_air_temp</v>
      </c>
    </row>
    <row r="12" spans="1:8" x14ac:dyDescent="0.35">
      <c r="A12" s="3">
        <v>10</v>
      </c>
      <c r="B12" s="4" t="s">
        <v>4</v>
      </c>
      <c r="C12" s="2" t="s">
        <v>7</v>
      </c>
      <c r="D12" s="8">
        <f>VLOOKUP($A12,CatBoost!$A:$D,4,0)</f>
        <v>1.6028050000000002E-2</v>
      </c>
      <c r="E12" s="8">
        <f>VLOOKUP($A12,XGBoost!$A:$D,4,0)</f>
        <v>2.6700000000000002E-2</v>
      </c>
      <c r="F12" s="9">
        <f t="shared" si="0"/>
        <v>-1.0671949999999999E-2</v>
      </c>
      <c r="G12" s="6" t="str">
        <f t="shared" si="1"/>
        <v>total_dry_wind</v>
      </c>
      <c r="H12" s="6" t="str">
        <f t="shared" si="2"/>
        <v>total_dry_wind</v>
      </c>
    </row>
    <row r="13" spans="1:8" x14ac:dyDescent="0.35">
      <c r="A13" s="3">
        <v>11</v>
      </c>
      <c r="B13" s="4" t="s">
        <v>5</v>
      </c>
      <c r="C13" s="2" t="s">
        <v>19</v>
      </c>
      <c r="D13" s="8">
        <f>VLOOKUP($A13,CatBoost!$A:$D,4,0)</f>
        <v>1.6027899999999998E-2</v>
      </c>
      <c r="E13" s="8">
        <f>VLOOKUP($A13,XGBoost!$A:$D,4,0)</f>
        <v>2.4490000000000001E-2</v>
      </c>
      <c r="F13" s="9">
        <f t="shared" si="0"/>
        <v>-8.4621000000000036E-3</v>
      </c>
      <c r="H13" s="6" t="str">
        <f t="shared" si="2"/>
        <v>total_sum_precipitation_time</v>
      </c>
    </row>
    <row r="14" spans="1:8" x14ac:dyDescent="0.35">
      <c r="A14" s="3">
        <v>12</v>
      </c>
      <c r="B14" s="4" t="s">
        <v>22</v>
      </c>
      <c r="C14" s="2" t="s">
        <v>39</v>
      </c>
      <c r="D14" s="8">
        <f>VLOOKUP($A14,CatBoost!$A:$D,4,0)</f>
        <v>1.497071E-2</v>
      </c>
      <c r="E14" s="8">
        <f>VLOOKUP($A14,XGBoost!$A:$D,4,0)</f>
        <v>2.3878E-2</v>
      </c>
      <c r="F14" s="9">
        <f t="shared" si="0"/>
        <v>-8.90729E-3</v>
      </c>
      <c r="H14" s="6" t="e">
        <f t="shared" si="2"/>
        <v>#N/A</v>
      </c>
    </row>
    <row r="15" spans="1:8" x14ac:dyDescent="0.35">
      <c r="A15" s="3">
        <v>13</v>
      </c>
      <c r="B15" s="4" t="s">
        <v>12</v>
      </c>
      <c r="C15" s="2" t="s">
        <v>9</v>
      </c>
      <c r="D15" s="8">
        <f>VLOOKUP($A15,CatBoost!$A:$D,4,0)</f>
        <v>1.3983589999999999E-2</v>
      </c>
      <c r="E15" s="8">
        <f>VLOOKUP($A15,XGBoost!$A:$D,4,0)</f>
        <v>2.3408999999999999E-2</v>
      </c>
      <c r="F15" s="9">
        <f t="shared" si="0"/>
        <v>-9.4254100000000004E-3</v>
      </c>
      <c r="H15" s="6" t="str">
        <f t="shared" si="2"/>
        <v>total_avg_baric_tendency</v>
      </c>
    </row>
    <row r="16" spans="1:8" x14ac:dyDescent="0.35">
      <c r="A16" s="3">
        <v>14</v>
      </c>
      <c r="B16" s="4" t="s">
        <v>24</v>
      </c>
      <c r="C16" s="2" t="s">
        <v>11</v>
      </c>
      <c r="D16" s="8">
        <f>VLOOKUP($A16,CatBoost!$A:$D,4,0)</f>
        <v>1.2565399999999999E-2</v>
      </c>
      <c r="E16" s="8">
        <f>VLOOKUP($A16,XGBoost!$A:$D,4,0)</f>
        <v>2.1042000000000002E-2</v>
      </c>
      <c r="F16" s="9">
        <f t="shared" si="0"/>
        <v>-8.4766000000000025E-3</v>
      </c>
      <c r="H16" s="6" t="e">
        <f t="shared" si="2"/>
        <v>#N/A</v>
      </c>
    </row>
    <row r="17" spans="1:8" x14ac:dyDescent="0.35">
      <c r="A17" s="3">
        <v>15</v>
      </c>
      <c r="B17" s="4" t="s">
        <v>21</v>
      </c>
      <c r="C17" s="2" t="s">
        <v>12</v>
      </c>
      <c r="D17" s="8">
        <f>VLOOKUP($A17,CatBoost!$A:$D,4,0)</f>
        <v>1.2360930000000001E-2</v>
      </c>
      <c r="E17" s="8">
        <f>VLOOKUP($A17,XGBoost!$A:$D,4,0)</f>
        <v>2.0822E-2</v>
      </c>
      <c r="F17" s="9">
        <f t="shared" si="0"/>
        <v>-8.4610699999999994E-3</v>
      </c>
      <c r="H17" s="6" t="e">
        <f t="shared" si="2"/>
        <v>#N/A</v>
      </c>
    </row>
    <row r="18" spans="1:8" x14ac:dyDescent="0.35">
      <c r="A18" s="3">
        <v>16</v>
      </c>
      <c r="B18" s="4" t="s">
        <v>13</v>
      </c>
      <c r="C18" s="2" t="s">
        <v>14</v>
      </c>
      <c r="D18" s="8">
        <f>VLOOKUP($A18,CatBoost!$A:$D,4,0)</f>
        <v>1.1995769999999999E-2</v>
      </c>
      <c r="E18" s="8">
        <f>VLOOKUP($A18,XGBoost!$A:$D,4,0)</f>
        <v>2.0625000000000001E-2</v>
      </c>
      <c r="F18" s="9">
        <f t="shared" si="0"/>
        <v>-8.6292300000000016E-3</v>
      </c>
      <c r="H18" s="6" t="str">
        <f t="shared" si="2"/>
        <v>total_diff_air_temp</v>
      </c>
    </row>
    <row r="19" spans="1:8" x14ac:dyDescent="0.35">
      <c r="A19" s="3">
        <v>17</v>
      </c>
      <c r="B19" s="4" t="s">
        <v>32</v>
      </c>
      <c r="C19" s="2" t="s">
        <v>16</v>
      </c>
      <c r="D19" s="8">
        <f>VLOOKUP($A19,CatBoost!$A:$D,4,0)</f>
        <v>1.0416979999999999E-2</v>
      </c>
      <c r="E19" s="8">
        <f>VLOOKUP($A19,XGBoost!$A:$D,4,0)</f>
        <v>2.0211E-2</v>
      </c>
      <c r="F19" s="9">
        <f t="shared" si="0"/>
        <v>-9.7940200000000005E-3</v>
      </c>
      <c r="H19" s="6" t="str">
        <f t="shared" si="2"/>
        <v>total_avg_precipitation</v>
      </c>
    </row>
    <row r="20" spans="1:8" x14ac:dyDescent="0.35">
      <c r="A20" s="3">
        <v>18</v>
      </c>
      <c r="B20" s="4" t="s">
        <v>11</v>
      </c>
      <c r="C20" s="2" t="s">
        <v>13</v>
      </c>
      <c r="D20" s="8">
        <f>VLOOKUP($A20,CatBoost!$A:$D,4,0)</f>
        <v>9.558790000000001E-3</v>
      </c>
      <c r="E20" s="8">
        <f>VLOOKUP($A20,XGBoost!$A:$D,4,0)</f>
        <v>1.993E-2</v>
      </c>
      <c r="F20" s="9">
        <f t="shared" si="0"/>
        <v>-1.0371209999999999E-2</v>
      </c>
      <c r="H20" s="6" t="str">
        <f t="shared" si="2"/>
        <v>total_avg_cloudiness</v>
      </c>
    </row>
    <row r="21" spans="1:8" x14ac:dyDescent="0.35">
      <c r="A21" s="3">
        <v>19</v>
      </c>
      <c r="B21" s="4" t="s">
        <v>20</v>
      </c>
      <c r="C21" s="2" t="s">
        <v>32</v>
      </c>
      <c r="D21" s="8">
        <f>VLOOKUP($A21,CatBoost!$A:$D,4,0)</f>
        <v>9.3767E-3</v>
      </c>
      <c r="E21" s="8">
        <f>VLOOKUP($A21,XGBoost!$A:$D,4,0)</f>
        <v>1.9844000000000001E-2</v>
      </c>
      <c r="F21" s="9">
        <f t="shared" si="0"/>
        <v>-1.0467300000000001E-2</v>
      </c>
      <c r="H21" s="6" t="e">
        <f t="shared" si="2"/>
        <v>#N/A</v>
      </c>
    </row>
    <row r="22" spans="1:8" x14ac:dyDescent="0.35">
      <c r="A22" s="3">
        <v>20</v>
      </c>
      <c r="B22" s="4" t="s">
        <v>23</v>
      </c>
      <c r="C22" s="2" t="s">
        <v>15</v>
      </c>
      <c r="D22" s="8">
        <f>VLOOKUP($A22,CatBoost!$A:$D,4,0)</f>
        <v>8.86231E-3</v>
      </c>
      <c r="E22" s="8">
        <f>VLOOKUP($A22,XGBoost!$A:$D,4,0)</f>
        <v>1.9661000000000001E-2</v>
      </c>
      <c r="F22" s="9">
        <f t="shared" si="0"/>
        <v>-1.0798690000000001E-2</v>
      </c>
      <c r="H22" s="6" t="e">
        <f t="shared" si="2"/>
        <v>#N/A</v>
      </c>
    </row>
    <row r="23" spans="1:8" x14ac:dyDescent="0.35">
      <c r="A23" s="3">
        <v>21</v>
      </c>
      <c r="B23" s="4" t="s">
        <v>26</v>
      </c>
      <c r="C23" s="2" t="s">
        <v>18</v>
      </c>
      <c r="D23" s="8">
        <f>VLOOKUP($A23,CatBoost!$A:$D,4,0)</f>
        <v>8.6915699999999992E-3</v>
      </c>
      <c r="E23" s="8">
        <f>VLOOKUP($A23,XGBoost!$A:$D,4,0)</f>
        <v>1.4917E-2</v>
      </c>
      <c r="F23" s="9">
        <f t="shared" si="0"/>
        <v>-6.2254300000000005E-3</v>
      </c>
    </row>
    <row r="24" spans="1:8" x14ac:dyDescent="0.35">
      <c r="A24" s="3">
        <v>22</v>
      </c>
      <c r="B24" s="4" t="s">
        <v>33</v>
      </c>
      <c r="C24" s="2" t="s">
        <v>22</v>
      </c>
      <c r="D24" s="8">
        <f>VLOOKUP($A24,CatBoost!$A:$D,4,0)</f>
        <v>8.3329100000000007E-3</v>
      </c>
      <c r="E24" s="8">
        <f>VLOOKUP($A24,XGBoost!$A:$D,4,0)</f>
        <v>1.4369E-2</v>
      </c>
      <c r="F24" s="9">
        <f t="shared" si="0"/>
        <v>-6.0360899999999992E-3</v>
      </c>
    </row>
    <row r="25" spans="1:8" x14ac:dyDescent="0.35">
      <c r="A25" s="3">
        <v>23</v>
      </c>
      <c r="B25" s="4" t="s">
        <v>19</v>
      </c>
      <c r="C25" s="2" t="s">
        <v>24</v>
      </c>
      <c r="D25" s="8">
        <f>VLOOKUP($A25,CatBoost!$A:$D,4,0)</f>
        <v>8.1412600000000009E-3</v>
      </c>
      <c r="E25" s="8">
        <f>VLOOKUP($A25,XGBoost!$A:$D,4,0)</f>
        <v>1.4057999999999999E-2</v>
      </c>
      <c r="F25" s="9">
        <f t="shared" si="0"/>
        <v>-5.9167399999999985E-3</v>
      </c>
    </row>
    <row r="26" spans="1:8" x14ac:dyDescent="0.35">
      <c r="A26" s="3">
        <v>24</v>
      </c>
      <c r="B26" s="4" t="s">
        <v>30</v>
      </c>
      <c r="C26" s="2" t="s">
        <v>6</v>
      </c>
      <c r="D26" s="8">
        <f>VLOOKUP($A26,CatBoost!$A:$D,4,0)</f>
        <v>8.0997499999999993E-3</v>
      </c>
      <c r="E26" s="8">
        <f>VLOOKUP($A26,XGBoost!$A:$D,4,0)</f>
        <v>1.3305000000000001E-2</v>
      </c>
      <c r="F26" s="9">
        <f t="shared" si="0"/>
        <v>-5.2052500000000015E-3</v>
      </c>
      <c r="G26" s="6" t="e">
        <f t="shared" ref="G26:G34" si="3">VLOOKUP(B26,$C$26:$C$35,1,0)</f>
        <v>#N/A</v>
      </c>
    </row>
    <row r="27" spans="1:8" x14ac:dyDescent="0.35">
      <c r="A27" s="3">
        <v>25</v>
      </c>
      <c r="B27" s="4" t="s">
        <v>6</v>
      </c>
      <c r="C27" s="2" t="s">
        <v>21</v>
      </c>
      <c r="D27" s="8">
        <f>VLOOKUP($A27,CatBoost!$A:$D,4,0)</f>
        <v>7.6654199999999992E-3</v>
      </c>
      <c r="E27" s="8">
        <f>VLOOKUP($A27,XGBoost!$A:$D,4,0)</f>
        <v>1.2781000000000001E-2</v>
      </c>
      <c r="F27" s="9">
        <f t="shared" si="0"/>
        <v>-5.1155800000000015E-3</v>
      </c>
      <c r="G27" s="6" t="str">
        <f t="shared" si="3"/>
        <v>total_diff_u_humidity</v>
      </c>
    </row>
    <row r="28" spans="1:8" x14ac:dyDescent="0.35">
      <c r="A28" s="3">
        <v>26</v>
      </c>
      <c r="B28" s="4" t="s">
        <v>38</v>
      </c>
      <c r="C28" s="2" t="s">
        <v>20</v>
      </c>
      <c r="D28" s="8">
        <f>VLOOKUP($A28,CatBoost!$A:$D,4,0)</f>
        <v>6.5063600000000001E-3</v>
      </c>
      <c r="E28" s="8">
        <f>VLOOKUP($A28,XGBoost!$A:$D,4,0)</f>
        <v>1.2075000000000001E-2</v>
      </c>
      <c r="F28" s="9">
        <f t="shared" si="0"/>
        <v>-5.5686400000000006E-3</v>
      </c>
      <c r="G28" s="6" t="str">
        <f t="shared" si="3"/>
        <v>total_min_air_temp</v>
      </c>
    </row>
    <row r="29" spans="1:8" x14ac:dyDescent="0.35">
      <c r="A29" s="3">
        <v>27</v>
      </c>
      <c r="B29" s="4" t="s">
        <v>15</v>
      </c>
      <c r="C29" s="2" t="s">
        <v>27</v>
      </c>
      <c r="D29" s="8">
        <f>VLOOKUP($A29,CatBoost!$A:$D,4,0)</f>
        <v>6.2451100000000008E-3</v>
      </c>
      <c r="E29" s="8">
        <f>VLOOKUP($A29,XGBoost!$A:$D,4,0)</f>
        <v>1.2063000000000001E-2</v>
      </c>
      <c r="F29" s="9">
        <f t="shared" si="0"/>
        <v>-5.81789E-3</v>
      </c>
      <c r="G29" s="6" t="e">
        <f t="shared" si="3"/>
        <v>#N/A</v>
      </c>
    </row>
    <row r="30" spans="1:8" x14ac:dyDescent="0.35">
      <c r="A30" s="3">
        <v>28</v>
      </c>
      <c r="B30" s="4" t="s">
        <v>25</v>
      </c>
      <c r="C30" s="2" t="s">
        <v>33</v>
      </c>
      <c r="D30" s="8">
        <f>VLOOKUP($A30,CatBoost!$A:$D,4,0)</f>
        <v>6.2123300000000003E-3</v>
      </c>
      <c r="E30" s="8">
        <f>VLOOKUP($A30,XGBoost!$A:$D,4,0)</f>
        <v>1.154E-2</v>
      </c>
      <c r="F30" s="9">
        <f t="shared" si="0"/>
        <v>-5.3276699999999996E-3</v>
      </c>
      <c r="G30" s="6" t="str">
        <f t="shared" si="3"/>
        <v>total_avg_wind_speed</v>
      </c>
    </row>
    <row r="31" spans="1:8" x14ac:dyDescent="0.35">
      <c r="A31" s="3">
        <v>29</v>
      </c>
      <c r="B31" s="4" t="s">
        <v>18</v>
      </c>
      <c r="C31" s="2" t="s">
        <v>26</v>
      </c>
      <c r="D31" s="8">
        <f>VLOOKUP($A31,CatBoost!$A:$D,4,0)</f>
        <v>5.8978900000000003E-3</v>
      </c>
      <c r="E31" s="8">
        <f>VLOOKUP($A31,XGBoost!$A:$D,4,0)</f>
        <v>1.098E-2</v>
      </c>
      <c r="F31" s="9">
        <f t="shared" si="0"/>
        <v>-5.0821099999999999E-3</v>
      </c>
      <c r="G31" s="6" t="e">
        <f t="shared" si="3"/>
        <v>#N/A</v>
      </c>
    </row>
    <row r="32" spans="1:8" x14ac:dyDescent="0.35">
      <c r="A32" s="3">
        <v>30</v>
      </c>
      <c r="B32" s="4" t="s">
        <v>27</v>
      </c>
      <c r="C32" s="2" t="s">
        <v>23</v>
      </c>
      <c r="D32" s="8">
        <f>VLOOKUP($A32,CatBoost!$A:$D,4,0)</f>
        <v>5.3872099999999999E-3</v>
      </c>
      <c r="E32" s="8">
        <f>VLOOKUP($A32,XGBoost!$A:$D,4,0)</f>
        <v>1.0625000000000001E-2</v>
      </c>
      <c r="F32" s="9">
        <f t="shared" si="0"/>
        <v>-5.2377900000000008E-3</v>
      </c>
      <c r="G32" s="6" t="str">
        <f t="shared" si="3"/>
        <v>total_sum_precipitation</v>
      </c>
    </row>
    <row r="33" spans="1:7" x14ac:dyDescent="0.35">
      <c r="A33" s="3">
        <v>31</v>
      </c>
      <c r="B33" s="4" t="s">
        <v>16</v>
      </c>
      <c r="C33" s="2" t="s">
        <v>25</v>
      </c>
      <c r="D33" s="8">
        <f>VLOOKUP($A33,CatBoost!$A:$D,4,0)</f>
        <v>5.2005300000000001E-3</v>
      </c>
      <c r="E33" s="8">
        <f>VLOOKUP($A33,XGBoost!$A:$D,4,0)</f>
        <v>1.0069E-2</v>
      </c>
      <c r="F33" s="9">
        <f t="shared" si="0"/>
        <v>-4.8684699999999997E-3</v>
      </c>
      <c r="G33" s="6" t="e">
        <f t="shared" si="3"/>
        <v>#N/A</v>
      </c>
    </row>
    <row r="34" spans="1:7" x14ac:dyDescent="0.35">
      <c r="A34" s="3">
        <v>32</v>
      </c>
      <c r="B34" s="4" t="s">
        <v>37</v>
      </c>
      <c r="C34" s="2" t="s">
        <v>38</v>
      </c>
      <c r="D34" s="8">
        <f>VLOOKUP($A34,CatBoost!$A:$D,4,0)</f>
        <v>4.4692600000000001E-3</v>
      </c>
      <c r="E34" s="8">
        <f>VLOOKUP($A34,XGBoost!$A:$D,4,0)</f>
        <v>8.7309999999999992E-3</v>
      </c>
      <c r="F34" s="9">
        <f t="shared" si="0"/>
        <v>-4.2617399999999991E-3</v>
      </c>
      <c r="G34" s="6" t="str">
        <f t="shared" si="3"/>
        <v>category</v>
      </c>
    </row>
    <row r="35" spans="1:7" x14ac:dyDescent="0.35">
      <c r="A35" s="3">
        <v>33</v>
      </c>
      <c r="B35" s="4" t="s">
        <v>39</v>
      </c>
      <c r="C35" s="2" t="s">
        <v>37</v>
      </c>
      <c r="D35" s="8">
        <f>VLOOKUP($A35,CatBoost!$A:$D,4,0)</f>
        <v>2.04755E-3</v>
      </c>
      <c r="E35" s="8">
        <f>VLOOKUP($A35,XGBoost!$A:$D,4,0)</f>
        <v>6.2350000000000001E-3</v>
      </c>
      <c r="F35" s="9">
        <f t="shared" si="0"/>
        <v>-4.1874500000000005E-3</v>
      </c>
      <c r="G35" s="6" t="e">
        <f>VLOOKUP(B35,$C$26:$C$35,1,0)</f>
        <v>#N/A</v>
      </c>
    </row>
  </sheetData>
  <mergeCells count="6">
    <mergeCell ref="B1:C1"/>
    <mergeCell ref="D1:E1"/>
    <mergeCell ref="A1:A2"/>
    <mergeCell ref="G1:G2"/>
    <mergeCell ref="H1:H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3B33-96F7-42CA-96CA-757C10641FFF}">
  <dimension ref="A1:O46"/>
  <sheetViews>
    <sheetView tabSelected="1" workbookViewId="0"/>
  </sheetViews>
  <sheetFormatPr defaultRowHeight="14.5" x14ac:dyDescent="0.35"/>
  <cols>
    <col min="1" max="1" width="2.81640625" style="2" bestFit="1" customWidth="1"/>
    <col min="2" max="2" width="5.81640625" style="2" bestFit="1" customWidth="1"/>
    <col min="3" max="3" width="26.81640625" style="2" customWidth="1"/>
    <col min="4" max="4" width="10.7265625" style="2" bestFit="1" customWidth="1"/>
    <col min="5" max="16384" width="8.7265625" style="2"/>
  </cols>
  <sheetData>
    <row r="1" spans="1:15" x14ac:dyDescent="0.35">
      <c r="A1" s="1" t="s">
        <v>47</v>
      </c>
      <c r="B1" s="1" t="s">
        <v>46</v>
      </c>
      <c r="C1" s="1" t="s">
        <v>0</v>
      </c>
      <c r="D1" s="1" t="s">
        <v>1</v>
      </c>
      <c r="E1" s="1" t="s">
        <v>56</v>
      </c>
      <c r="F1" s="1" t="s">
        <v>57</v>
      </c>
      <c r="G1" s="1" t="s">
        <v>58</v>
      </c>
      <c r="H1" s="1" t="s">
        <v>47</v>
      </c>
      <c r="I1" s="1" t="s">
        <v>46</v>
      </c>
      <c r="J1" s="1" t="s">
        <v>0</v>
      </c>
      <c r="K1" s="1" t="s">
        <v>1</v>
      </c>
      <c r="L1" s="1"/>
      <c r="M1" s="1"/>
      <c r="N1" s="1"/>
      <c r="O1" s="1"/>
    </row>
    <row r="2" spans="1:15" x14ac:dyDescent="0.35">
      <c r="A2" s="3">
        <v>1</v>
      </c>
      <c r="B2" s="2">
        <v>32</v>
      </c>
      <c r="C2" s="2" t="s">
        <v>55</v>
      </c>
      <c r="D2" s="5">
        <v>0.27204800000000001</v>
      </c>
      <c r="E2" s="16">
        <f>D2-VLOOKUP(C2,J:K,2,0)</f>
        <v>3.7059000000000009E-2</v>
      </c>
      <c r="F2" s="19">
        <f>INDEX($H$1:$J$46,MATCH(C2,$J$1:$J$46,0),1)</f>
        <v>1</v>
      </c>
      <c r="G2" s="20">
        <f>F2-A2</f>
        <v>0</v>
      </c>
      <c r="H2" s="3">
        <v>1</v>
      </c>
      <c r="I2" s="3">
        <v>44</v>
      </c>
      <c r="J2" s="4" t="s">
        <v>55</v>
      </c>
      <c r="K2" s="5">
        <v>0.234989</v>
      </c>
      <c r="L2" s="3"/>
      <c r="M2" s="3"/>
      <c r="N2" s="4"/>
      <c r="O2" s="5"/>
    </row>
    <row r="3" spans="1:15" x14ac:dyDescent="0.35">
      <c r="A3" s="3">
        <v>2</v>
      </c>
      <c r="B3" s="2">
        <v>27</v>
      </c>
      <c r="C3" s="2" t="s">
        <v>3</v>
      </c>
      <c r="D3" s="5">
        <v>5.985E-2</v>
      </c>
      <c r="E3" s="16">
        <f t="shared" ref="E3:E46" si="0">D3-VLOOKUP(C3,J:K,2,0)</f>
        <v>8.1149999999999972E-3</v>
      </c>
      <c r="F3" s="19">
        <f t="shared" ref="F3:F46" si="1">INDEX($H$1:$J$46,MATCH(C3,$J$1:$J$46,0),1)</f>
        <v>3</v>
      </c>
      <c r="G3" s="20">
        <f t="shared" ref="G3:G46" si="2">F3-A3</f>
        <v>1</v>
      </c>
      <c r="H3" s="3">
        <v>2</v>
      </c>
      <c r="I3" s="3">
        <v>43</v>
      </c>
      <c r="J3" s="4" t="s">
        <v>2</v>
      </c>
      <c r="K3" s="5">
        <v>5.7133999999999997E-2</v>
      </c>
      <c r="L3" s="3"/>
      <c r="M3" s="3"/>
      <c r="N3" s="4"/>
      <c r="O3" s="5"/>
    </row>
    <row r="4" spans="1:15" x14ac:dyDescent="0.35">
      <c r="A4" s="3">
        <v>3</v>
      </c>
      <c r="B4" s="2">
        <v>31</v>
      </c>
      <c r="C4" s="2" t="s">
        <v>2</v>
      </c>
      <c r="D4" s="5">
        <v>5.8141999999999999E-2</v>
      </c>
      <c r="E4" s="16">
        <f t="shared" si="0"/>
        <v>1.0080000000000019E-3</v>
      </c>
      <c r="F4" s="19">
        <f t="shared" si="1"/>
        <v>2</v>
      </c>
      <c r="G4" s="20">
        <f t="shared" si="2"/>
        <v>-1</v>
      </c>
      <c r="H4" s="3">
        <v>3</v>
      </c>
      <c r="I4" s="3">
        <v>37</v>
      </c>
      <c r="J4" s="4" t="s">
        <v>3</v>
      </c>
      <c r="K4" s="5">
        <v>5.1735000000000003E-2</v>
      </c>
      <c r="L4" s="3"/>
      <c r="M4" s="3"/>
      <c r="N4" s="4"/>
      <c r="O4" s="5"/>
    </row>
    <row r="5" spans="1:15" x14ac:dyDescent="0.35">
      <c r="A5" s="3">
        <v>4</v>
      </c>
      <c r="B5" s="2">
        <v>25</v>
      </c>
      <c r="C5" s="2" t="s">
        <v>4</v>
      </c>
      <c r="D5" s="5">
        <v>4.6254999999999998E-2</v>
      </c>
      <c r="E5" s="16">
        <f t="shared" si="0"/>
        <v>9.5019999999999966E-3</v>
      </c>
      <c r="F5" s="19">
        <f t="shared" si="1"/>
        <v>4</v>
      </c>
      <c r="G5" s="20">
        <f t="shared" si="2"/>
        <v>0</v>
      </c>
      <c r="H5" s="3">
        <v>4</v>
      </c>
      <c r="I5" s="3">
        <v>34</v>
      </c>
      <c r="J5" s="4" t="s">
        <v>4</v>
      </c>
      <c r="K5" s="5">
        <v>3.6753000000000001E-2</v>
      </c>
      <c r="L5" s="3"/>
      <c r="M5" s="3"/>
      <c r="N5" s="4"/>
      <c r="O5" s="5"/>
    </row>
    <row r="6" spans="1:15" x14ac:dyDescent="0.35">
      <c r="A6" s="3">
        <v>5</v>
      </c>
      <c r="B6" s="2">
        <v>17</v>
      </c>
      <c r="C6" s="2" t="s">
        <v>8</v>
      </c>
      <c r="D6" s="5">
        <v>4.4116000000000002E-2</v>
      </c>
      <c r="E6" s="16">
        <f t="shared" si="0"/>
        <v>1.2057000000000005E-2</v>
      </c>
      <c r="F6" s="19">
        <f t="shared" si="1"/>
        <v>7</v>
      </c>
      <c r="G6" s="20">
        <f t="shared" si="2"/>
        <v>2</v>
      </c>
      <c r="H6" s="3">
        <v>5</v>
      </c>
      <c r="I6" s="3">
        <v>20</v>
      </c>
      <c r="J6" s="4" t="s">
        <v>10</v>
      </c>
      <c r="K6" s="5">
        <v>3.6311999999999997E-2</v>
      </c>
      <c r="L6" s="3"/>
      <c r="M6" s="3"/>
      <c r="N6" s="4"/>
      <c r="O6" s="5"/>
    </row>
    <row r="7" spans="1:15" x14ac:dyDescent="0.35">
      <c r="A7" s="3">
        <v>6</v>
      </c>
      <c r="B7" s="2">
        <v>19</v>
      </c>
      <c r="C7" s="2" t="s">
        <v>17</v>
      </c>
      <c r="D7" s="5">
        <v>3.5110000000000002E-2</v>
      </c>
      <c r="E7" s="16">
        <f t="shared" si="0"/>
        <v>1.6571000000000002E-2</v>
      </c>
      <c r="F7" s="19">
        <f t="shared" si="1"/>
        <v>18</v>
      </c>
      <c r="G7" s="20">
        <f t="shared" si="2"/>
        <v>12</v>
      </c>
      <c r="H7" s="3">
        <v>6</v>
      </c>
      <c r="I7" s="3">
        <v>39</v>
      </c>
      <c r="J7" s="4" t="s">
        <v>6</v>
      </c>
      <c r="K7" s="5">
        <v>3.3313000000000002E-2</v>
      </c>
      <c r="L7" s="3"/>
      <c r="M7" s="3"/>
      <c r="N7" s="4"/>
      <c r="O7" s="5"/>
    </row>
    <row r="8" spans="1:15" x14ac:dyDescent="0.35">
      <c r="A8" s="3">
        <v>7</v>
      </c>
      <c r="B8" s="2">
        <v>22</v>
      </c>
      <c r="C8" s="2" t="s">
        <v>5</v>
      </c>
      <c r="D8" s="5">
        <v>3.2485E-2</v>
      </c>
      <c r="E8" s="16">
        <f t="shared" si="0"/>
        <v>1.4540000000000004E-3</v>
      </c>
      <c r="F8" s="19">
        <f t="shared" si="1"/>
        <v>9</v>
      </c>
      <c r="G8" s="20">
        <f t="shared" si="2"/>
        <v>2</v>
      </c>
      <c r="H8" s="3">
        <v>7</v>
      </c>
      <c r="I8" s="3">
        <v>26</v>
      </c>
      <c r="J8" s="4" t="s">
        <v>8</v>
      </c>
      <c r="K8" s="5">
        <v>3.2058999999999997E-2</v>
      </c>
      <c r="L8" s="3"/>
      <c r="M8" s="3"/>
      <c r="N8" s="4"/>
      <c r="O8" s="5"/>
    </row>
    <row r="9" spans="1:15" x14ac:dyDescent="0.35">
      <c r="A9" s="3">
        <v>8</v>
      </c>
      <c r="B9" s="2">
        <v>11</v>
      </c>
      <c r="C9" s="2" t="s">
        <v>10</v>
      </c>
      <c r="D9" s="5">
        <v>3.056E-2</v>
      </c>
      <c r="E9" s="16">
        <f t="shared" si="0"/>
        <v>-5.7519999999999967E-3</v>
      </c>
      <c r="F9" s="19">
        <f t="shared" si="1"/>
        <v>5</v>
      </c>
      <c r="G9" s="20">
        <f t="shared" si="2"/>
        <v>-3</v>
      </c>
      <c r="H9" s="3">
        <v>8</v>
      </c>
      <c r="I9" s="3">
        <v>36</v>
      </c>
      <c r="J9" s="4" t="s">
        <v>13</v>
      </c>
      <c r="K9" s="5">
        <v>3.1279000000000001E-2</v>
      </c>
      <c r="L9" s="3"/>
      <c r="M9" s="3"/>
      <c r="N9" s="4"/>
      <c r="O9" s="5"/>
    </row>
    <row r="10" spans="1:15" x14ac:dyDescent="0.35">
      <c r="A10" s="3">
        <v>9</v>
      </c>
      <c r="B10" s="2">
        <v>20</v>
      </c>
      <c r="C10" s="2" t="s">
        <v>30</v>
      </c>
      <c r="D10" s="5">
        <v>2.9072000000000001E-2</v>
      </c>
      <c r="E10" s="16">
        <f t="shared" si="0"/>
        <v>4.8510000000000011E-3</v>
      </c>
      <c r="F10" s="19">
        <f t="shared" si="1"/>
        <v>13</v>
      </c>
      <c r="G10" s="20">
        <f t="shared" si="2"/>
        <v>4</v>
      </c>
      <c r="H10" s="3">
        <v>9</v>
      </c>
      <c r="I10" s="3">
        <v>31</v>
      </c>
      <c r="J10" s="4" t="s">
        <v>5</v>
      </c>
      <c r="K10" s="5">
        <v>3.1031E-2</v>
      </c>
      <c r="L10" s="3"/>
      <c r="M10" s="3"/>
      <c r="N10" s="4"/>
      <c r="O10" s="5"/>
    </row>
    <row r="11" spans="1:15" x14ac:dyDescent="0.35">
      <c r="A11" s="3">
        <v>10</v>
      </c>
      <c r="B11" s="2">
        <v>8</v>
      </c>
      <c r="C11" s="2" t="s">
        <v>7</v>
      </c>
      <c r="D11" s="5">
        <v>2.6700000000000002E-2</v>
      </c>
      <c r="E11" s="16">
        <f t="shared" si="0"/>
        <v>2.8310000000000002E-3</v>
      </c>
      <c r="F11" s="19">
        <f t="shared" si="1"/>
        <v>15</v>
      </c>
      <c r="G11" s="20">
        <f t="shared" si="2"/>
        <v>5</v>
      </c>
      <c r="H11" s="3">
        <v>10</v>
      </c>
      <c r="I11" s="3">
        <v>16</v>
      </c>
      <c r="J11" s="4" t="s">
        <v>14</v>
      </c>
      <c r="K11" s="5">
        <v>2.8687000000000001E-2</v>
      </c>
      <c r="L11" s="3"/>
      <c r="M11" s="3"/>
      <c r="N11" s="4"/>
      <c r="O11" s="5"/>
    </row>
    <row r="12" spans="1:15" x14ac:dyDescent="0.35">
      <c r="A12" s="3">
        <v>11</v>
      </c>
      <c r="B12" s="2">
        <v>24</v>
      </c>
      <c r="C12" s="2" t="s">
        <v>19</v>
      </c>
      <c r="D12" s="5">
        <v>2.4490000000000001E-2</v>
      </c>
      <c r="E12" s="16">
        <f t="shared" si="0"/>
        <v>8.1550000000000025E-3</v>
      </c>
      <c r="F12" s="19">
        <f t="shared" si="1"/>
        <v>22</v>
      </c>
      <c r="G12" s="20">
        <f t="shared" si="2"/>
        <v>11</v>
      </c>
      <c r="H12" s="3">
        <v>11</v>
      </c>
      <c r="I12" s="3">
        <v>8</v>
      </c>
      <c r="J12" s="4" t="s">
        <v>9</v>
      </c>
      <c r="K12" s="5">
        <v>2.5943000000000001E-2</v>
      </c>
      <c r="L12" s="3"/>
      <c r="M12" s="3"/>
      <c r="N12" s="4"/>
      <c r="O12" s="5"/>
    </row>
    <row r="13" spans="1:15" x14ac:dyDescent="0.35">
      <c r="A13" s="3">
        <v>12</v>
      </c>
      <c r="B13" s="2">
        <v>6</v>
      </c>
      <c r="C13" s="2" t="s">
        <v>39</v>
      </c>
      <c r="D13" s="5">
        <v>2.3878E-2</v>
      </c>
      <c r="E13" s="16">
        <f t="shared" si="0"/>
        <v>6.9570000000000014E-3</v>
      </c>
      <c r="F13" s="19">
        <f t="shared" si="1"/>
        <v>21</v>
      </c>
      <c r="G13" s="20">
        <f t="shared" si="2"/>
        <v>9</v>
      </c>
      <c r="H13" s="3">
        <v>12</v>
      </c>
      <c r="I13" s="3">
        <v>11</v>
      </c>
      <c r="J13" s="4" t="s">
        <v>15</v>
      </c>
      <c r="K13" s="5">
        <v>2.4368999999999998E-2</v>
      </c>
      <c r="L13" s="3"/>
      <c r="M13" s="3"/>
      <c r="N13" s="4"/>
      <c r="O13" s="5"/>
    </row>
    <row r="14" spans="1:15" x14ac:dyDescent="0.35">
      <c r="A14" s="3">
        <v>13</v>
      </c>
      <c r="B14" s="2">
        <v>3</v>
      </c>
      <c r="C14" s="2" t="s">
        <v>9</v>
      </c>
      <c r="D14" s="5">
        <v>2.3408999999999999E-2</v>
      </c>
      <c r="E14" s="16">
        <f t="shared" si="0"/>
        <v>-2.5340000000000015E-3</v>
      </c>
      <c r="F14" s="19">
        <f t="shared" si="1"/>
        <v>11</v>
      </c>
      <c r="G14" s="20">
        <f t="shared" si="2"/>
        <v>-2</v>
      </c>
      <c r="H14" s="3">
        <v>13</v>
      </c>
      <c r="I14" s="3">
        <v>29</v>
      </c>
      <c r="J14" s="4" t="s">
        <v>30</v>
      </c>
      <c r="K14" s="5">
        <v>2.4220999999999999E-2</v>
      </c>
      <c r="L14" s="3"/>
      <c r="M14" s="3"/>
      <c r="N14" s="4"/>
      <c r="O14" s="5"/>
    </row>
    <row r="15" spans="1:15" x14ac:dyDescent="0.35">
      <c r="A15" s="3">
        <v>14</v>
      </c>
      <c r="B15" s="2">
        <v>13</v>
      </c>
      <c r="C15" s="2" t="s">
        <v>11</v>
      </c>
      <c r="D15" s="5">
        <v>2.1042000000000002E-2</v>
      </c>
      <c r="E15" s="16">
        <f t="shared" si="0"/>
        <v>-2.918999999999998E-3</v>
      </c>
      <c r="F15" s="19">
        <f t="shared" si="1"/>
        <v>14</v>
      </c>
      <c r="G15" s="20">
        <f t="shared" si="2"/>
        <v>0</v>
      </c>
      <c r="H15" s="3">
        <v>14</v>
      </c>
      <c r="I15" s="3">
        <v>22</v>
      </c>
      <c r="J15" s="4" t="s">
        <v>11</v>
      </c>
      <c r="K15" s="5">
        <v>2.3961E-2</v>
      </c>
      <c r="L15" s="3"/>
      <c r="M15" s="3"/>
      <c r="N15" s="4"/>
      <c r="O15" s="5"/>
    </row>
    <row r="16" spans="1:15" x14ac:dyDescent="0.35">
      <c r="A16" s="3">
        <v>15</v>
      </c>
      <c r="B16" s="2">
        <v>9</v>
      </c>
      <c r="C16" s="2" t="s">
        <v>12</v>
      </c>
      <c r="D16" s="5">
        <v>2.0822E-2</v>
      </c>
      <c r="E16" s="16">
        <f t="shared" si="0"/>
        <v>-6.9400000000000017E-4</v>
      </c>
      <c r="F16" s="19">
        <f t="shared" si="1"/>
        <v>16</v>
      </c>
      <c r="G16" s="20">
        <f t="shared" si="2"/>
        <v>1</v>
      </c>
      <c r="H16" s="3">
        <v>15</v>
      </c>
      <c r="I16" s="3">
        <v>17</v>
      </c>
      <c r="J16" s="4" t="s">
        <v>7</v>
      </c>
      <c r="K16" s="5">
        <v>2.3869000000000001E-2</v>
      </c>
      <c r="L16" s="3"/>
      <c r="M16" s="3"/>
      <c r="N16" s="4"/>
      <c r="O16" s="5"/>
    </row>
    <row r="17" spans="1:15" x14ac:dyDescent="0.35">
      <c r="A17" s="3">
        <v>16</v>
      </c>
      <c r="B17" s="2">
        <v>7</v>
      </c>
      <c r="C17" s="2" t="s">
        <v>14</v>
      </c>
      <c r="D17" s="5">
        <v>2.0625000000000001E-2</v>
      </c>
      <c r="E17" s="16">
        <f t="shared" si="0"/>
        <v>-8.0619999999999997E-3</v>
      </c>
      <c r="F17" s="19">
        <f t="shared" si="1"/>
        <v>10</v>
      </c>
      <c r="G17" s="20">
        <f t="shared" si="2"/>
        <v>-6</v>
      </c>
      <c r="H17" s="3">
        <v>16</v>
      </c>
      <c r="I17" s="3">
        <v>18</v>
      </c>
      <c r="J17" s="4" t="s">
        <v>12</v>
      </c>
      <c r="K17" s="5">
        <v>2.1516E-2</v>
      </c>
      <c r="L17" s="3"/>
      <c r="M17" s="3"/>
      <c r="N17" s="4"/>
      <c r="O17" s="5"/>
    </row>
    <row r="18" spans="1:15" x14ac:dyDescent="0.35">
      <c r="A18" s="3">
        <v>17</v>
      </c>
      <c r="B18" s="2">
        <v>23</v>
      </c>
      <c r="C18" s="2" t="s">
        <v>16</v>
      </c>
      <c r="D18" s="5">
        <v>2.0211E-2</v>
      </c>
      <c r="E18" s="16">
        <f t="shared" si="0"/>
        <v>2.0149999999999994E-3</v>
      </c>
      <c r="F18" s="19">
        <f t="shared" si="1"/>
        <v>19</v>
      </c>
      <c r="G18" s="20">
        <f t="shared" si="2"/>
        <v>2</v>
      </c>
      <c r="H18" s="3">
        <v>17</v>
      </c>
      <c r="I18" s="3">
        <v>38</v>
      </c>
      <c r="J18" s="4" t="s">
        <v>18</v>
      </c>
      <c r="K18" s="5">
        <v>2.0081999999999999E-2</v>
      </c>
      <c r="L18" s="3"/>
      <c r="M18" s="3"/>
      <c r="N18" s="4"/>
      <c r="O18" s="5"/>
    </row>
    <row r="19" spans="1:15" x14ac:dyDescent="0.35">
      <c r="A19" s="3">
        <v>18</v>
      </c>
      <c r="B19" s="2">
        <v>26</v>
      </c>
      <c r="C19" s="2" t="s">
        <v>13</v>
      </c>
      <c r="D19" s="5">
        <v>1.993E-2</v>
      </c>
      <c r="E19" s="16">
        <f t="shared" si="0"/>
        <v>-1.1349000000000001E-2</v>
      </c>
      <c r="F19" s="19">
        <f t="shared" si="1"/>
        <v>8</v>
      </c>
      <c r="G19" s="20">
        <f t="shared" si="2"/>
        <v>-10</v>
      </c>
      <c r="H19" s="3">
        <v>18</v>
      </c>
      <c r="I19" s="3">
        <v>28</v>
      </c>
      <c r="J19" s="4" t="s">
        <v>17</v>
      </c>
      <c r="K19" s="5">
        <v>1.8539E-2</v>
      </c>
      <c r="L19" s="3"/>
      <c r="M19" s="3"/>
      <c r="N19" s="4"/>
      <c r="O19" s="5"/>
    </row>
    <row r="20" spans="1:15" x14ac:dyDescent="0.35">
      <c r="A20" s="3">
        <v>19</v>
      </c>
      <c r="B20" s="2">
        <v>16</v>
      </c>
      <c r="C20" s="2" t="s">
        <v>32</v>
      </c>
      <c r="D20" s="5">
        <v>1.9844000000000001E-2</v>
      </c>
      <c r="E20" s="16">
        <f t="shared" si="0"/>
        <v>2.5349999999999991E-3</v>
      </c>
      <c r="F20" s="19">
        <f t="shared" si="1"/>
        <v>20</v>
      </c>
      <c r="G20" s="20">
        <f t="shared" si="2"/>
        <v>1</v>
      </c>
      <c r="H20" s="3">
        <v>19</v>
      </c>
      <c r="I20" s="3">
        <v>32</v>
      </c>
      <c r="J20" s="4" t="s">
        <v>16</v>
      </c>
      <c r="K20" s="5">
        <v>1.8196E-2</v>
      </c>
      <c r="L20" s="3"/>
      <c r="M20" s="3"/>
      <c r="N20" s="4"/>
      <c r="O20" s="5"/>
    </row>
    <row r="21" spans="1:15" x14ac:dyDescent="0.35">
      <c r="A21" s="3">
        <v>20</v>
      </c>
      <c r="B21" s="2">
        <v>5</v>
      </c>
      <c r="C21" s="2" t="s">
        <v>15</v>
      </c>
      <c r="D21" s="5">
        <v>1.9661000000000001E-2</v>
      </c>
      <c r="E21" s="16">
        <f t="shared" si="0"/>
        <v>-4.7079999999999969E-3</v>
      </c>
      <c r="F21" s="19">
        <f t="shared" si="1"/>
        <v>12</v>
      </c>
      <c r="G21" s="20">
        <f t="shared" si="2"/>
        <v>-8</v>
      </c>
      <c r="H21" s="3">
        <v>20</v>
      </c>
      <c r="I21" s="3">
        <v>25</v>
      </c>
      <c r="J21" s="4" t="s">
        <v>32</v>
      </c>
      <c r="K21" s="5">
        <v>1.7309000000000001E-2</v>
      </c>
      <c r="L21" s="3"/>
      <c r="M21" s="3"/>
      <c r="N21" s="4"/>
      <c r="O21" s="5"/>
    </row>
    <row r="22" spans="1:15" x14ac:dyDescent="0.35">
      <c r="A22" s="3">
        <v>21</v>
      </c>
      <c r="B22" s="2">
        <v>28</v>
      </c>
      <c r="C22" s="2" t="s">
        <v>18</v>
      </c>
      <c r="D22" s="5">
        <v>1.4917E-2</v>
      </c>
      <c r="E22" s="16">
        <f t="shared" si="0"/>
        <v>-5.1649999999999995E-3</v>
      </c>
      <c r="F22" s="19">
        <f t="shared" si="1"/>
        <v>17</v>
      </c>
      <c r="G22" s="20">
        <f t="shared" si="2"/>
        <v>-4</v>
      </c>
      <c r="H22" s="3">
        <v>21</v>
      </c>
      <c r="I22" s="3">
        <v>14</v>
      </c>
      <c r="J22" s="4" t="s">
        <v>39</v>
      </c>
      <c r="K22" s="5">
        <v>1.6920999999999999E-2</v>
      </c>
      <c r="L22" s="3"/>
      <c r="M22" s="3"/>
      <c r="N22" s="4"/>
      <c r="O22" s="5"/>
    </row>
    <row r="23" spans="1:15" x14ac:dyDescent="0.35">
      <c r="A23" s="3">
        <v>22</v>
      </c>
      <c r="B23" s="2">
        <v>4</v>
      </c>
      <c r="C23" s="2" t="s">
        <v>22</v>
      </c>
      <c r="D23" s="5">
        <v>1.4369E-2</v>
      </c>
      <c r="E23" s="16">
        <f t="shared" si="0"/>
        <v>5.6369999999999996E-3</v>
      </c>
      <c r="F23" s="19">
        <f t="shared" si="1"/>
        <v>34</v>
      </c>
      <c r="G23" s="20">
        <f t="shared" si="2"/>
        <v>12</v>
      </c>
      <c r="H23" s="3">
        <v>22</v>
      </c>
      <c r="I23" s="3">
        <v>33</v>
      </c>
      <c r="J23" s="4" t="s">
        <v>19</v>
      </c>
      <c r="K23" s="5">
        <v>1.6334999999999999E-2</v>
      </c>
      <c r="L23" s="3"/>
      <c r="M23" s="3"/>
      <c r="N23" s="4"/>
      <c r="O23" s="5"/>
    </row>
    <row r="24" spans="1:15" x14ac:dyDescent="0.35">
      <c r="A24" s="3">
        <v>23</v>
      </c>
      <c r="B24" s="2">
        <v>18</v>
      </c>
      <c r="C24" s="2" t="s">
        <v>24</v>
      </c>
      <c r="D24" s="5">
        <v>1.4057999999999999E-2</v>
      </c>
      <c r="E24" s="16">
        <f t="shared" si="0"/>
        <v>2.7359999999999988E-3</v>
      </c>
      <c r="F24" s="19">
        <f t="shared" si="1"/>
        <v>27</v>
      </c>
      <c r="G24" s="20">
        <f t="shared" si="2"/>
        <v>4</v>
      </c>
      <c r="H24" s="3">
        <v>23</v>
      </c>
      <c r="I24" s="3">
        <v>30</v>
      </c>
      <c r="J24" s="4" t="s">
        <v>27</v>
      </c>
      <c r="K24" s="5">
        <v>1.4716999999999999E-2</v>
      </c>
      <c r="L24" s="3"/>
      <c r="M24" s="3"/>
      <c r="N24" s="4"/>
      <c r="O24" s="5"/>
    </row>
    <row r="25" spans="1:15" x14ac:dyDescent="0.35">
      <c r="A25" s="3">
        <v>24</v>
      </c>
      <c r="B25" s="2">
        <v>29</v>
      </c>
      <c r="C25" s="2" t="s">
        <v>6</v>
      </c>
      <c r="D25" s="5">
        <v>1.3305000000000001E-2</v>
      </c>
      <c r="E25" s="16">
        <f t="shared" si="0"/>
        <v>-2.0008000000000001E-2</v>
      </c>
      <c r="F25" s="19">
        <f t="shared" si="1"/>
        <v>6</v>
      </c>
      <c r="G25" s="20">
        <f t="shared" si="2"/>
        <v>-18</v>
      </c>
      <c r="H25" s="3">
        <v>24</v>
      </c>
      <c r="I25" s="3">
        <v>23</v>
      </c>
      <c r="J25" s="4" t="s">
        <v>23</v>
      </c>
      <c r="K25" s="5">
        <v>1.2697999999999999E-2</v>
      </c>
      <c r="L25" s="3"/>
      <c r="M25" s="3"/>
      <c r="N25" s="4"/>
      <c r="O25" s="5"/>
    </row>
    <row r="26" spans="1:15" x14ac:dyDescent="0.35">
      <c r="A26" s="3">
        <v>25</v>
      </c>
      <c r="B26" s="2">
        <v>10</v>
      </c>
      <c r="C26" s="2" t="s">
        <v>21</v>
      </c>
      <c r="D26" s="5">
        <v>1.2781000000000001E-2</v>
      </c>
      <c r="E26" s="16">
        <f t="shared" si="0"/>
        <v>1.5100000000000009E-3</v>
      </c>
      <c r="F26" s="19">
        <f t="shared" si="1"/>
        <v>28</v>
      </c>
      <c r="G26" s="20">
        <f t="shared" si="2"/>
        <v>3</v>
      </c>
      <c r="H26" s="3">
        <v>25</v>
      </c>
      <c r="I26" s="3">
        <v>35</v>
      </c>
      <c r="J26" s="4" t="s">
        <v>28</v>
      </c>
      <c r="K26" s="5">
        <v>1.2683E-2</v>
      </c>
      <c r="L26" s="3"/>
      <c r="M26" s="3"/>
      <c r="N26" s="4"/>
      <c r="O26" s="5"/>
    </row>
    <row r="27" spans="1:15" x14ac:dyDescent="0.35">
      <c r="A27" s="3">
        <v>26</v>
      </c>
      <c r="B27" s="2">
        <v>15</v>
      </c>
      <c r="C27" s="2" t="s">
        <v>20</v>
      </c>
      <c r="D27" s="5">
        <v>1.2075000000000001E-2</v>
      </c>
      <c r="E27" s="16">
        <f t="shared" si="0"/>
        <v>-5.1999999999999963E-4</v>
      </c>
      <c r="F27" s="19">
        <f t="shared" si="1"/>
        <v>26</v>
      </c>
      <c r="G27" s="20">
        <f t="shared" si="2"/>
        <v>0</v>
      </c>
      <c r="H27" s="3">
        <v>26</v>
      </c>
      <c r="I27" s="3">
        <v>24</v>
      </c>
      <c r="J27" s="4" t="s">
        <v>20</v>
      </c>
      <c r="K27" s="5">
        <v>1.2595E-2</v>
      </c>
      <c r="L27" s="3"/>
      <c r="M27" s="3"/>
      <c r="N27" s="4"/>
      <c r="O27" s="5"/>
    </row>
    <row r="28" spans="1:15" x14ac:dyDescent="0.35">
      <c r="A28" s="3">
        <v>27</v>
      </c>
      <c r="B28" s="2">
        <v>21</v>
      </c>
      <c r="C28" s="2" t="s">
        <v>27</v>
      </c>
      <c r="D28" s="5">
        <v>1.2063000000000001E-2</v>
      </c>
      <c r="E28" s="16">
        <f t="shared" si="0"/>
        <v>-2.6539999999999984E-3</v>
      </c>
      <c r="F28" s="19">
        <f t="shared" si="1"/>
        <v>23</v>
      </c>
      <c r="G28" s="20">
        <f t="shared" si="2"/>
        <v>-4</v>
      </c>
      <c r="H28" s="3">
        <v>27</v>
      </c>
      <c r="I28" s="3">
        <v>27</v>
      </c>
      <c r="J28" s="4" t="s">
        <v>24</v>
      </c>
      <c r="K28" s="5">
        <v>1.1322E-2</v>
      </c>
      <c r="L28" s="3"/>
      <c r="M28" s="3"/>
      <c r="N28" s="4"/>
      <c r="O28" s="5"/>
    </row>
    <row r="29" spans="1:15" x14ac:dyDescent="0.35">
      <c r="A29" s="3">
        <v>28</v>
      </c>
      <c r="B29" s="2">
        <v>2</v>
      </c>
      <c r="C29" s="2" t="s">
        <v>33</v>
      </c>
      <c r="D29" s="5">
        <v>1.154E-2</v>
      </c>
      <c r="E29" s="16">
        <f t="shared" si="0"/>
        <v>9.3500000000000007E-4</v>
      </c>
      <c r="F29" s="19">
        <f t="shared" si="1"/>
        <v>30</v>
      </c>
      <c r="G29" s="20">
        <f t="shared" si="2"/>
        <v>2</v>
      </c>
      <c r="H29" s="3">
        <v>28</v>
      </c>
      <c r="I29" s="3">
        <v>19</v>
      </c>
      <c r="J29" s="4" t="s">
        <v>21</v>
      </c>
      <c r="K29" s="5">
        <v>1.1271E-2</v>
      </c>
      <c r="L29" s="3"/>
      <c r="M29" s="3"/>
      <c r="N29" s="4"/>
      <c r="O29" s="5"/>
    </row>
    <row r="30" spans="1:15" x14ac:dyDescent="0.35">
      <c r="A30" s="3">
        <v>29</v>
      </c>
      <c r="B30" s="2">
        <v>1</v>
      </c>
      <c r="C30" s="2" t="s">
        <v>26</v>
      </c>
      <c r="D30" s="5">
        <v>1.098E-2</v>
      </c>
      <c r="E30" s="16">
        <f t="shared" si="0"/>
        <v>4.8899999999999985E-4</v>
      </c>
      <c r="F30" s="19">
        <f t="shared" si="1"/>
        <v>31</v>
      </c>
      <c r="G30" s="20">
        <f t="shared" si="2"/>
        <v>2</v>
      </c>
      <c r="H30" s="3">
        <v>29</v>
      </c>
      <c r="I30" s="3">
        <v>21</v>
      </c>
      <c r="J30" s="4" t="s">
        <v>25</v>
      </c>
      <c r="K30" s="5">
        <v>1.1013999999999999E-2</v>
      </c>
      <c r="L30" s="3"/>
      <c r="M30" s="3"/>
      <c r="N30" s="4"/>
      <c r="O30" s="5"/>
    </row>
    <row r="31" spans="1:15" x14ac:dyDescent="0.35">
      <c r="A31" s="3">
        <v>30</v>
      </c>
      <c r="B31" s="2">
        <v>14</v>
      </c>
      <c r="C31" s="2" t="s">
        <v>23</v>
      </c>
      <c r="D31" s="5">
        <v>1.0625000000000001E-2</v>
      </c>
      <c r="E31" s="16">
        <f t="shared" si="0"/>
        <v>-2.0729999999999985E-3</v>
      </c>
      <c r="F31" s="19">
        <f t="shared" si="1"/>
        <v>24</v>
      </c>
      <c r="G31" s="20">
        <f t="shared" si="2"/>
        <v>-6</v>
      </c>
      <c r="H31" s="3">
        <v>30</v>
      </c>
      <c r="I31" s="3">
        <v>2</v>
      </c>
      <c r="J31" s="4" t="s">
        <v>33</v>
      </c>
      <c r="K31" s="5">
        <v>1.0605E-2</v>
      </c>
      <c r="L31" s="3"/>
      <c r="M31" s="3"/>
      <c r="N31" s="4"/>
      <c r="O31" s="5"/>
    </row>
    <row r="32" spans="1:15" x14ac:dyDescent="0.35">
      <c r="A32" s="3">
        <v>31</v>
      </c>
      <c r="B32" s="2">
        <v>12</v>
      </c>
      <c r="C32" s="2" t="s">
        <v>25</v>
      </c>
      <c r="D32" s="5">
        <v>1.0069E-2</v>
      </c>
      <c r="E32" s="16">
        <f t="shared" si="0"/>
        <v>-9.4499999999999966E-4</v>
      </c>
      <c r="F32" s="19">
        <f t="shared" si="1"/>
        <v>29</v>
      </c>
      <c r="G32" s="20">
        <f t="shared" si="2"/>
        <v>-2</v>
      </c>
      <c r="H32" s="3">
        <v>31</v>
      </c>
      <c r="I32" s="3">
        <v>1</v>
      </c>
      <c r="J32" s="4" t="s">
        <v>26</v>
      </c>
      <c r="K32" s="5">
        <v>1.0491E-2</v>
      </c>
      <c r="L32" s="3"/>
      <c r="M32" s="3"/>
      <c r="N32" s="4"/>
      <c r="O32" s="5"/>
    </row>
    <row r="33" spans="1:15" x14ac:dyDescent="0.35">
      <c r="A33" s="3">
        <v>32</v>
      </c>
      <c r="B33" s="2">
        <v>0</v>
      </c>
      <c r="C33" s="2" t="s">
        <v>38</v>
      </c>
      <c r="D33" s="5">
        <v>8.7309999999999992E-3</v>
      </c>
      <c r="E33" s="16">
        <f t="shared" si="0"/>
        <v>3.8459999999999996E-3</v>
      </c>
      <c r="F33" s="19">
        <f t="shared" si="1"/>
        <v>40</v>
      </c>
      <c r="G33" s="20">
        <f t="shared" si="2"/>
        <v>8</v>
      </c>
      <c r="H33" s="3">
        <v>32</v>
      </c>
      <c r="I33" s="3">
        <v>10</v>
      </c>
      <c r="J33" s="4" t="s">
        <v>34</v>
      </c>
      <c r="K33" s="5">
        <v>1.0018000000000001E-2</v>
      </c>
      <c r="L33" s="3"/>
      <c r="M33" s="3"/>
      <c r="N33" s="4"/>
      <c r="O33" s="5"/>
    </row>
    <row r="34" spans="1:15" x14ac:dyDescent="0.35">
      <c r="A34" s="3">
        <v>33</v>
      </c>
      <c r="B34" s="2">
        <v>30</v>
      </c>
      <c r="C34" s="2" t="s">
        <v>37</v>
      </c>
      <c r="D34" s="5">
        <v>6.2350000000000001E-3</v>
      </c>
      <c r="E34" s="16">
        <f t="shared" si="0"/>
        <v>5.3499999999999989E-4</v>
      </c>
      <c r="F34" s="19">
        <f t="shared" si="1"/>
        <v>38</v>
      </c>
      <c r="G34" s="20">
        <f t="shared" si="2"/>
        <v>5</v>
      </c>
      <c r="H34" s="3">
        <v>33</v>
      </c>
      <c r="I34" s="3">
        <v>4</v>
      </c>
      <c r="J34" s="4" t="s">
        <v>35</v>
      </c>
      <c r="K34" s="5">
        <v>9.0399999999999994E-3</v>
      </c>
      <c r="L34" s="3"/>
      <c r="M34" s="3"/>
      <c r="N34" s="4"/>
      <c r="O34" s="5"/>
    </row>
    <row r="35" spans="1:15" x14ac:dyDescent="0.35">
      <c r="A35" s="3"/>
      <c r="E35" s="16"/>
      <c r="F35" s="19"/>
      <c r="G35" s="20"/>
      <c r="H35" s="3">
        <v>34</v>
      </c>
      <c r="I35" s="3">
        <v>9</v>
      </c>
      <c r="J35" s="4" t="s">
        <v>22</v>
      </c>
      <c r="K35" s="5">
        <v>8.7320000000000002E-3</v>
      </c>
      <c r="L35" s="3"/>
      <c r="M35" s="3"/>
      <c r="N35" s="4"/>
      <c r="O35" s="5"/>
    </row>
    <row r="36" spans="1:15" x14ac:dyDescent="0.35">
      <c r="A36" s="3"/>
      <c r="E36" s="16"/>
      <c r="F36" s="19"/>
      <c r="G36" s="20"/>
      <c r="H36" s="3">
        <v>35</v>
      </c>
      <c r="I36" s="3">
        <v>3</v>
      </c>
      <c r="J36" s="4" t="s">
        <v>31</v>
      </c>
      <c r="K36" s="5">
        <v>8.7089999999999997E-3</v>
      </c>
      <c r="L36" s="3"/>
      <c r="M36" s="3"/>
      <c r="N36" s="4"/>
      <c r="O36" s="5"/>
    </row>
    <row r="37" spans="1:15" x14ac:dyDescent="0.35">
      <c r="A37" s="3"/>
      <c r="E37" s="16"/>
      <c r="F37" s="19"/>
      <c r="G37" s="20"/>
      <c r="H37" s="3">
        <v>36</v>
      </c>
      <c r="I37" s="3">
        <v>12</v>
      </c>
      <c r="J37" s="4" t="s">
        <v>36</v>
      </c>
      <c r="K37" s="5">
        <v>8.1829999999999993E-3</v>
      </c>
      <c r="L37" s="3"/>
      <c r="M37" s="3"/>
      <c r="N37" s="4"/>
      <c r="O37" s="5"/>
    </row>
    <row r="38" spans="1:15" x14ac:dyDescent="0.35">
      <c r="A38" s="3"/>
      <c r="E38" s="16"/>
      <c r="F38" s="19"/>
      <c r="G38" s="20"/>
      <c r="H38" s="3">
        <v>37</v>
      </c>
      <c r="I38" s="3">
        <v>13</v>
      </c>
      <c r="J38" s="4" t="s">
        <v>29</v>
      </c>
      <c r="K38" s="5">
        <v>7.7169999999999999E-3</v>
      </c>
      <c r="L38" s="3"/>
      <c r="M38" s="3"/>
      <c r="N38" s="4"/>
      <c r="O38" s="5"/>
    </row>
    <row r="39" spans="1:15" x14ac:dyDescent="0.35">
      <c r="A39" s="3"/>
      <c r="E39" s="16"/>
      <c r="F39" s="19"/>
      <c r="G39" s="20"/>
      <c r="H39" s="3">
        <v>38</v>
      </c>
      <c r="I39" s="3">
        <v>42</v>
      </c>
      <c r="J39" s="4" t="s">
        <v>37</v>
      </c>
      <c r="K39" s="5">
        <v>5.7000000000000002E-3</v>
      </c>
      <c r="L39" s="3"/>
      <c r="M39" s="3"/>
      <c r="N39" s="4"/>
      <c r="O39" s="5"/>
    </row>
    <row r="40" spans="1:15" x14ac:dyDescent="0.35">
      <c r="A40" s="3"/>
      <c r="E40" s="16"/>
      <c r="F40" s="19"/>
      <c r="G40" s="20"/>
      <c r="H40" s="3">
        <v>39</v>
      </c>
      <c r="I40" s="3">
        <v>15</v>
      </c>
      <c r="J40" s="4" t="s">
        <v>40</v>
      </c>
      <c r="K40" s="5">
        <v>5.0679999999999996E-3</v>
      </c>
      <c r="L40" s="3"/>
      <c r="M40" s="3"/>
      <c r="N40" s="4"/>
      <c r="O40" s="5"/>
    </row>
    <row r="41" spans="1:15" x14ac:dyDescent="0.35">
      <c r="A41" s="3"/>
      <c r="E41" s="16"/>
      <c r="F41" s="19"/>
      <c r="G41" s="20"/>
      <c r="H41" s="3">
        <v>40</v>
      </c>
      <c r="I41" s="3">
        <v>0</v>
      </c>
      <c r="J41" s="4" t="s">
        <v>38</v>
      </c>
      <c r="K41" s="5">
        <v>4.8849999999999996E-3</v>
      </c>
      <c r="L41" s="3"/>
      <c r="M41" s="3"/>
      <c r="N41" s="4"/>
      <c r="O41" s="5"/>
    </row>
    <row r="42" spans="1:15" x14ac:dyDescent="0.35">
      <c r="A42" s="3"/>
      <c r="E42" s="16"/>
      <c r="F42" s="19"/>
      <c r="G42" s="20"/>
      <c r="H42" s="3">
        <v>41</v>
      </c>
      <c r="I42" s="3">
        <v>6</v>
      </c>
      <c r="J42" s="4" t="s">
        <v>42</v>
      </c>
      <c r="K42" s="5">
        <v>0</v>
      </c>
      <c r="L42" s="3"/>
      <c r="M42" s="3"/>
      <c r="N42" s="4"/>
      <c r="O42" s="5"/>
    </row>
    <row r="43" spans="1:15" x14ac:dyDescent="0.35">
      <c r="A43" s="3"/>
      <c r="E43" s="16"/>
      <c r="F43" s="19"/>
      <c r="G43" s="20"/>
      <c r="H43" s="3">
        <v>42</v>
      </c>
      <c r="I43" s="3">
        <v>7</v>
      </c>
      <c r="J43" s="4" t="s">
        <v>43</v>
      </c>
      <c r="K43" s="5">
        <v>0</v>
      </c>
      <c r="L43" s="3"/>
      <c r="M43" s="3"/>
      <c r="N43" s="4"/>
      <c r="O43" s="5"/>
    </row>
    <row r="44" spans="1:15" x14ac:dyDescent="0.35">
      <c r="A44" s="3"/>
      <c r="E44" s="16"/>
      <c r="F44" s="19"/>
      <c r="G44" s="20"/>
      <c r="H44" s="3">
        <v>43</v>
      </c>
      <c r="I44" s="3">
        <v>5</v>
      </c>
      <c r="J44" s="4" t="s">
        <v>41</v>
      </c>
      <c r="K44" s="5">
        <v>0</v>
      </c>
      <c r="L44" s="3"/>
      <c r="M44" s="3"/>
      <c r="N44" s="4"/>
      <c r="O44" s="5"/>
    </row>
    <row r="45" spans="1:15" x14ac:dyDescent="0.35">
      <c r="A45" s="3"/>
      <c r="E45" s="16"/>
      <c r="F45" s="19"/>
      <c r="G45" s="20"/>
      <c r="H45" s="3">
        <v>44</v>
      </c>
      <c r="I45" s="3">
        <v>40</v>
      </c>
      <c r="J45" s="4" t="s">
        <v>44</v>
      </c>
      <c r="K45" s="5">
        <v>0</v>
      </c>
      <c r="L45" s="3"/>
      <c r="M45" s="3"/>
      <c r="N45" s="4"/>
      <c r="O45" s="5"/>
    </row>
    <row r="46" spans="1:15" x14ac:dyDescent="0.35">
      <c r="A46" s="3"/>
      <c r="E46" s="16"/>
      <c r="F46" s="19"/>
      <c r="G46" s="20"/>
      <c r="H46" s="3">
        <v>45</v>
      </c>
      <c r="I46" s="3">
        <v>41</v>
      </c>
      <c r="J46" s="4" t="s">
        <v>45</v>
      </c>
      <c r="K46" s="5">
        <v>0</v>
      </c>
      <c r="L46" s="3"/>
      <c r="M46" s="3"/>
      <c r="N46" s="4"/>
      <c r="O46" s="5"/>
    </row>
  </sheetData>
  <conditionalFormatting sqref="E2:E46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G2:G4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0798-4777-4244-86B2-272E87C40D1B}">
  <dimension ref="A1:K46"/>
  <sheetViews>
    <sheetView workbookViewId="0"/>
  </sheetViews>
  <sheetFormatPr defaultRowHeight="14.5" x14ac:dyDescent="0.35"/>
  <cols>
    <col min="1" max="1" width="2.81640625" style="6" bestFit="1" customWidth="1"/>
    <col min="2" max="2" width="5.81640625" style="6" bestFit="1" customWidth="1"/>
    <col min="3" max="3" width="25.7265625" style="6" bestFit="1" customWidth="1"/>
    <col min="4" max="4" width="10.7265625" style="6" bestFit="1" customWidth="1"/>
    <col min="5" max="7" width="10.7265625" style="6" customWidth="1"/>
    <col min="8" max="8" width="2.81640625" style="6" bestFit="1" customWidth="1"/>
    <col min="9" max="9" width="5.81640625" style="6" bestFit="1" customWidth="1"/>
    <col min="10" max="10" width="25.7265625" style="6" bestFit="1" customWidth="1"/>
    <col min="11" max="11" width="10.7265625" style="6" bestFit="1" customWidth="1"/>
    <col min="12" max="16384" width="8.7265625" style="6"/>
  </cols>
  <sheetData>
    <row r="1" spans="1:11" x14ac:dyDescent="0.35">
      <c r="A1" s="1" t="s">
        <v>47</v>
      </c>
      <c r="B1" s="1" t="s">
        <v>46</v>
      </c>
      <c r="C1" s="1" t="s">
        <v>0</v>
      </c>
      <c r="D1" s="1" t="s">
        <v>1</v>
      </c>
      <c r="E1" s="1" t="s">
        <v>56</v>
      </c>
      <c r="F1" s="1" t="s">
        <v>57</v>
      </c>
      <c r="G1" s="1" t="s">
        <v>58</v>
      </c>
      <c r="H1" s="1" t="s">
        <v>47</v>
      </c>
      <c r="I1" s="1" t="s">
        <v>46</v>
      </c>
      <c r="J1" s="1" t="s">
        <v>0</v>
      </c>
      <c r="K1" s="1" t="s">
        <v>1</v>
      </c>
    </row>
    <row r="2" spans="1:11" x14ac:dyDescent="0.35">
      <c r="A2" s="3">
        <v>1</v>
      </c>
      <c r="B2" s="3">
        <v>31</v>
      </c>
      <c r="C2" s="4" t="s">
        <v>2</v>
      </c>
      <c r="D2" s="5">
        <v>0.46777016000000005</v>
      </c>
      <c r="E2" s="16">
        <f>D2-VLOOKUP(C2,J:K,2,0)</f>
        <v>-4.0034199999999243E-3</v>
      </c>
      <c r="F2" s="19">
        <f>INDEX($H$1:$J$46,MATCH(C2,$J$1:$J$46,0),1)</f>
        <v>1</v>
      </c>
      <c r="G2" s="20">
        <f>F2-A2</f>
        <v>0</v>
      </c>
      <c r="H2" s="3">
        <v>1</v>
      </c>
      <c r="I2" s="3">
        <v>43</v>
      </c>
      <c r="J2" s="4" t="s">
        <v>2</v>
      </c>
      <c r="K2" s="5">
        <v>0.47177357999999997</v>
      </c>
    </row>
    <row r="3" spans="1:11" x14ac:dyDescent="0.35">
      <c r="A3" s="3">
        <v>2</v>
      </c>
      <c r="B3" s="3">
        <v>32</v>
      </c>
      <c r="C3" s="4" t="s">
        <v>55</v>
      </c>
      <c r="D3" s="5">
        <v>0.16939048000000001</v>
      </c>
      <c r="E3" s="16">
        <f>D3-VLOOKUP(C3,J:K,2,0)</f>
        <v>-2.996959999999993E-3</v>
      </c>
      <c r="F3" s="19">
        <f>INDEX($H$1:$J$46,MATCH(C3,$J$1:$J$46,0),1)</f>
        <v>2</v>
      </c>
      <c r="G3" s="20">
        <f t="shared" ref="G3:G46" si="0">F3-A3</f>
        <v>0</v>
      </c>
      <c r="H3" s="3">
        <v>2</v>
      </c>
      <c r="I3" s="3">
        <v>44</v>
      </c>
      <c r="J3" s="4" t="s">
        <v>55</v>
      </c>
      <c r="K3" s="5">
        <v>0.17238744</v>
      </c>
    </row>
    <row r="4" spans="1:11" x14ac:dyDescent="0.35">
      <c r="A4" s="3">
        <v>3</v>
      </c>
      <c r="B4" s="3">
        <v>11</v>
      </c>
      <c r="C4" s="4" t="s">
        <v>10</v>
      </c>
      <c r="D4" s="5">
        <v>2.5719229999999999E-2</v>
      </c>
      <c r="E4" s="16">
        <f>D4-VLOOKUP(C4,J:K,2,0)</f>
        <v>3.1826600000000003E-3</v>
      </c>
      <c r="F4" s="19">
        <f>INDEX($H$1:$J$46,MATCH(C4,$J$1:$J$46,0),1)</f>
        <v>4</v>
      </c>
      <c r="G4" s="20">
        <f t="shared" si="0"/>
        <v>1</v>
      </c>
      <c r="H4" s="3">
        <v>3</v>
      </c>
      <c r="I4" s="3">
        <v>37</v>
      </c>
      <c r="J4" s="4" t="s">
        <v>3</v>
      </c>
      <c r="K4" s="5">
        <v>3.0105430000000002E-2</v>
      </c>
    </row>
    <row r="5" spans="1:11" x14ac:dyDescent="0.35">
      <c r="A5" s="3">
        <v>4</v>
      </c>
      <c r="B5" s="3">
        <v>3</v>
      </c>
      <c r="C5" s="4" t="s">
        <v>9</v>
      </c>
      <c r="D5" s="5">
        <v>2.3313929999999997E-2</v>
      </c>
      <c r="E5" s="16">
        <f>D5-VLOOKUP(C5,J:K,2,0)</f>
        <v>2.5358999999999972E-3</v>
      </c>
      <c r="F5" s="19">
        <f>INDEX($H$1:$J$46,MATCH(C5,$J$1:$J$46,0),1)</f>
        <v>5</v>
      </c>
      <c r="G5" s="20">
        <f t="shared" si="0"/>
        <v>1</v>
      </c>
      <c r="H5" s="3">
        <v>4</v>
      </c>
      <c r="I5" s="3">
        <v>20</v>
      </c>
      <c r="J5" s="4" t="s">
        <v>10</v>
      </c>
      <c r="K5" s="5">
        <v>2.2536569999999999E-2</v>
      </c>
    </row>
    <row r="6" spans="1:11" x14ac:dyDescent="0.35">
      <c r="A6" s="3">
        <v>5</v>
      </c>
      <c r="B6" s="3">
        <v>27</v>
      </c>
      <c r="C6" s="4" t="s">
        <v>3</v>
      </c>
      <c r="D6" s="5">
        <v>2.1012629999999997E-2</v>
      </c>
      <c r="E6" s="16">
        <f>D6-VLOOKUP(C6,J:K,2,0)</f>
        <v>-9.092800000000005E-3</v>
      </c>
      <c r="F6" s="19">
        <f>INDEX($H$1:$J$46,MATCH(C6,$J$1:$J$46,0),1)</f>
        <v>3</v>
      </c>
      <c r="G6" s="20">
        <f t="shared" si="0"/>
        <v>-2</v>
      </c>
      <c r="H6" s="3">
        <v>5</v>
      </c>
      <c r="I6" s="3">
        <v>8</v>
      </c>
      <c r="J6" s="4" t="s">
        <v>9</v>
      </c>
      <c r="K6" s="5">
        <v>2.0778029999999999E-2</v>
      </c>
    </row>
    <row r="7" spans="1:11" x14ac:dyDescent="0.35">
      <c r="A7" s="3">
        <v>6</v>
      </c>
      <c r="B7" s="3">
        <v>8</v>
      </c>
      <c r="C7" s="4" t="s">
        <v>7</v>
      </c>
      <c r="D7" s="5">
        <v>2.0490319999999999E-2</v>
      </c>
      <c r="E7" s="16">
        <f>D7-VLOOKUP(C7,J:K,2,0)</f>
        <v>6.1055099999999998E-3</v>
      </c>
      <c r="F7" s="19">
        <f>INDEX($H$1:$J$46,MATCH(C7,$J$1:$J$46,0),1)</f>
        <v>8</v>
      </c>
      <c r="G7" s="20">
        <f t="shared" si="0"/>
        <v>2</v>
      </c>
      <c r="H7" s="3">
        <v>6</v>
      </c>
      <c r="I7" s="3">
        <v>26</v>
      </c>
      <c r="J7" s="4" t="s">
        <v>8</v>
      </c>
      <c r="K7" s="5">
        <v>1.8449810000000001E-2</v>
      </c>
    </row>
    <row r="8" spans="1:11" x14ac:dyDescent="0.35">
      <c r="A8" s="3">
        <v>7</v>
      </c>
      <c r="B8" s="3">
        <v>17</v>
      </c>
      <c r="C8" s="4" t="s">
        <v>8</v>
      </c>
      <c r="D8" s="5">
        <v>1.8312139999999998E-2</v>
      </c>
      <c r="E8" s="16">
        <f>D8-VLOOKUP(C8,J:K,2,0)</f>
        <v>-1.3767000000000293E-4</v>
      </c>
      <c r="F8" s="19">
        <f>INDEX($H$1:$J$46,MATCH(C8,$J$1:$J$46,0),1)</f>
        <v>6</v>
      </c>
      <c r="G8" s="20">
        <f t="shared" si="0"/>
        <v>-1</v>
      </c>
      <c r="H8" s="3">
        <v>7</v>
      </c>
      <c r="I8" s="3">
        <v>31</v>
      </c>
      <c r="J8" s="4" t="s">
        <v>5</v>
      </c>
      <c r="K8" s="5">
        <v>1.720412E-2</v>
      </c>
    </row>
    <row r="9" spans="1:11" x14ac:dyDescent="0.35">
      <c r="A9" s="3">
        <v>8</v>
      </c>
      <c r="B9" s="3">
        <v>7</v>
      </c>
      <c r="C9" s="4" t="s">
        <v>14</v>
      </c>
      <c r="D9" s="5">
        <v>1.8119440000000001E-2</v>
      </c>
      <c r="E9" s="16">
        <f>D9-VLOOKUP(C9,J:K,2,0)</f>
        <v>4.4132500000000005E-3</v>
      </c>
      <c r="F9" s="19">
        <f>INDEX($H$1:$J$46,MATCH(C9,$J$1:$J$46,0),1)</f>
        <v>10</v>
      </c>
      <c r="G9" s="20">
        <f t="shared" si="0"/>
        <v>2</v>
      </c>
      <c r="H9" s="3">
        <v>8</v>
      </c>
      <c r="I9" s="3">
        <v>17</v>
      </c>
      <c r="J9" s="4" t="s">
        <v>7</v>
      </c>
      <c r="K9" s="5">
        <v>1.438481E-2</v>
      </c>
    </row>
    <row r="10" spans="1:11" x14ac:dyDescent="0.35">
      <c r="A10" s="3">
        <v>9</v>
      </c>
      <c r="B10" s="3">
        <v>19</v>
      </c>
      <c r="C10" s="4" t="s">
        <v>17</v>
      </c>
      <c r="D10" s="5">
        <v>1.6827369999999998E-2</v>
      </c>
      <c r="E10" s="16">
        <f>D10-VLOOKUP(C10,J:K,2,0)</f>
        <v>6.0493399999999968E-3</v>
      </c>
      <c r="F10" s="19">
        <f>INDEX($H$1:$J$46,MATCH(C10,$J$1:$J$46,0),1)</f>
        <v>15</v>
      </c>
      <c r="G10" s="20">
        <f t="shared" si="0"/>
        <v>6</v>
      </c>
      <c r="H10" s="3">
        <v>9</v>
      </c>
      <c r="I10" s="3">
        <v>36</v>
      </c>
      <c r="J10" s="4" t="s">
        <v>13</v>
      </c>
      <c r="K10" s="5">
        <v>1.4195560000000001E-2</v>
      </c>
    </row>
    <row r="11" spans="1:11" x14ac:dyDescent="0.35">
      <c r="A11" s="3">
        <v>10</v>
      </c>
      <c r="B11" s="3">
        <v>25</v>
      </c>
      <c r="C11" s="4" t="s">
        <v>4</v>
      </c>
      <c r="D11" s="5">
        <v>1.6028050000000002E-2</v>
      </c>
      <c r="E11" s="16">
        <f>D11-VLOOKUP(C11,J:K,2,0)</f>
        <v>3.960250000000002E-3</v>
      </c>
      <c r="F11" s="19">
        <f>INDEX($H$1:$J$46,MATCH(C11,$J$1:$J$46,0),1)</f>
        <v>11</v>
      </c>
      <c r="G11" s="20">
        <f t="shared" si="0"/>
        <v>1</v>
      </c>
      <c r="H11" s="3">
        <v>10</v>
      </c>
      <c r="I11" s="3">
        <v>16</v>
      </c>
      <c r="J11" s="4" t="s">
        <v>14</v>
      </c>
      <c r="K11" s="5">
        <v>1.370619E-2</v>
      </c>
    </row>
    <row r="12" spans="1:11" x14ac:dyDescent="0.35">
      <c r="A12" s="3">
        <v>11</v>
      </c>
      <c r="B12" s="3">
        <v>22</v>
      </c>
      <c r="C12" s="4" t="s">
        <v>5</v>
      </c>
      <c r="D12" s="5">
        <v>1.6027899999999998E-2</v>
      </c>
      <c r="E12" s="16">
        <f>D12-VLOOKUP(C12,J:K,2,0)</f>
        <v>-1.1762200000000021E-3</v>
      </c>
      <c r="F12" s="19">
        <f>INDEX($H$1:$J$46,MATCH(C12,$J$1:$J$46,0),1)</f>
        <v>7</v>
      </c>
      <c r="G12" s="20">
        <f t="shared" si="0"/>
        <v>-4</v>
      </c>
      <c r="H12" s="3">
        <v>11</v>
      </c>
      <c r="I12" s="3">
        <v>34</v>
      </c>
      <c r="J12" s="4" t="s">
        <v>4</v>
      </c>
      <c r="K12" s="5">
        <v>1.20678E-2</v>
      </c>
    </row>
    <row r="13" spans="1:11" x14ac:dyDescent="0.35">
      <c r="A13" s="3">
        <v>12</v>
      </c>
      <c r="B13" s="3">
        <v>4</v>
      </c>
      <c r="C13" s="4" t="s">
        <v>22</v>
      </c>
      <c r="D13" s="5">
        <v>1.497071E-2</v>
      </c>
      <c r="E13" s="16">
        <f>D13-VLOOKUP(C13,J:K,2,0)</f>
        <v>4.7369400000000002E-3</v>
      </c>
      <c r="F13" s="19">
        <f>INDEX($H$1:$J$46,MATCH(C13,$J$1:$J$46,0),1)</f>
        <v>16</v>
      </c>
      <c r="G13" s="20">
        <f t="shared" si="0"/>
        <v>4</v>
      </c>
      <c r="H13" s="3">
        <v>12</v>
      </c>
      <c r="I13" s="3">
        <v>19</v>
      </c>
      <c r="J13" s="4" t="s">
        <v>21</v>
      </c>
      <c r="K13" s="5">
        <v>1.134042E-2</v>
      </c>
    </row>
    <row r="14" spans="1:11" x14ac:dyDescent="0.35">
      <c r="A14" s="3">
        <v>13</v>
      </c>
      <c r="B14" s="3">
        <v>9</v>
      </c>
      <c r="C14" s="4" t="s">
        <v>12</v>
      </c>
      <c r="D14" s="5">
        <v>1.3983589999999999E-2</v>
      </c>
      <c r="E14" s="16">
        <f>D14-VLOOKUP(C14,J:K,2,0)</f>
        <v>3.0671999999999991E-3</v>
      </c>
      <c r="F14" s="19">
        <f>INDEX($H$1:$J$46,MATCH(C14,$J$1:$J$46,0),1)</f>
        <v>14</v>
      </c>
      <c r="G14" s="20">
        <f t="shared" si="0"/>
        <v>1</v>
      </c>
      <c r="H14" s="3">
        <v>13</v>
      </c>
      <c r="I14" s="3">
        <v>27</v>
      </c>
      <c r="J14" s="4" t="s">
        <v>24</v>
      </c>
      <c r="K14" s="5">
        <v>1.1118309999999999E-2</v>
      </c>
    </row>
    <row r="15" spans="1:11" x14ac:dyDescent="0.35">
      <c r="A15" s="3">
        <v>14</v>
      </c>
      <c r="B15" s="3">
        <v>18</v>
      </c>
      <c r="C15" s="4" t="s">
        <v>24</v>
      </c>
      <c r="D15" s="5">
        <v>1.2565399999999999E-2</v>
      </c>
      <c r="E15" s="16">
        <f>D15-VLOOKUP(C15,J:K,2,0)</f>
        <v>1.4470899999999998E-3</v>
      </c>
      <c r="F15" s="19">
        <f>INDEX($H$1:$J$46,MATCH(C15,$J$1:$J$46,0),1)</f>
        <v>13</v>
      </c>
      <c r="G15" s="20">
        <f t="shared" si="0"/>
        <v>-1</v>
      </c>
      <c r="H15" s="3">
        <v>14</v>
      </c>
      <c r="I15" s="3">
        <v>18</v>
      </c>
      <c r="J15" s="4" t="s">
        <v>12</v>
      </c>
      <c r="K15" s="5">
        <v>1.091639E-2</v>
      </c>
    </row>
    <row r="16" spans="1:11" x14ac:dyDescent="0.35">
      <c r="A16" s="3">
        <v>15</v>
      </c>
      <c r="B16" s="3">
        <v>10</v>
      </c>
      <c r="C16" s="4" t="s">
        <v>21</v>
      </c>
      <c r="D16" s="5">
        <v>1.2360930000000001E-2</v>
      </c>
      <c r="E16" s="16">
        <f>D16-VLOOKUP(C16,J:K,2,0)</f>
        <v>1.0205100000000005E-3</v>
      </c>
      <c r="F16" s="19">
        <f>INDEX($H$1:$J$46,MATCH(C16,$J$1:$J$46,0),1)</f>
        <v>12</v>
      </c>
      <c r="G16" s="20">
        <f t="shared" si="0"/>
        <v>-3</v>
      </c>
      <c r="H16" s="3">
        <v>15</v>
      </c>
      <c r="I16" s="3">
        <v>28</v>
      </c>
      <c r="J16" s="4" t="s">
        <v>17</v>
      </c>
      <c r="K16" s="5">
        <v>1.0778030000000001E-2</v>
      </c>
    </row>
    <row r="17" spans="1:11" x14ac:dyDescent="0.35">
      <c r="A17" s="3">
        <v>16</v>
      </c>
      <c r="B17" s="3">
        <v>26</v>
      </c>
      <c r="C17" s="4" t="s">
        <v>13</v>
      </c>
      <c r="D17" s="5">
        <v>1.1995769999999999E-2</v>
      </c>
      <c r="E17" s="16">
        <f>D17-VLOOKUP(C17,J:K,2,0)</f>
        <v>-2.1997900000000018E-3</v>
      </c>
      <c r="F17" s="19">
        <f>INDEX($H$1:$J$46,MATCH(C17,$J$1:$J$46,0),1)</f>
        <v>9</v>
      </c>
      <c r="G17" s="20">
        <f t="shared" si="0"/>
        <v>-7</v>
      </c>
      <c r="H17" s="3">
        <v>16</v>
      </c>
      <c r="I17" s="3">
        <v>9</v>
      </c>
      <c r="J17" s="4" t="s">
        <v>22</v>
      </c>
      <c r="K17" s="5">
        <v>1.023377E-2</v>
      </c>
    </row>
    <row r="18" spans="1:11" x14ac:dyDescent="0.35">
      <c r="A18" s="3">
        <v>17</v>
      </c>
      <c r="B18" s="3">
        <v>16</v>
      </c>
      <c r="C18" s="4" t="s">
        <v>32</v>
      </c>
      <c r="D18" s="5">
        <v>1.0416979999999999E-2</v>
      </c>
      <c r="E18" s="16">
        <f>D18-VLOOKUP(C18,J:K,2,0)</f>
        <v>2.7153099999999986E-3</v>
      </c>
      <c r="F18" s="19">
        <f>INDEX($H$1:$J$46,MATCH(C18,$J$1:$J$46,0),1)</f>
        <v>23</v>
      </c>
      <c r="G18" s="20">
        <f t="shared" si="0"/>
        <v>6</v>
      </c>
      <c r="H18" s="3">
        <v>17</v>
      </c>
      <c r="I18" s="3">
        <v>24</v>
      </c>
      <c r="J18" s="4" t="s">
        <v>20</v>
      </c>
      <c r="K18" s="5">
        <v>9.9361699999999994E-3</v>
      </c>
    </row>
    <row r="19" spans="1:11" x14ac:dyDescent="0.35">
      <c r="A19" s="3">
        <v>18</v>
      </c>
      <c r="B19" s="3">
        <v>13</v>
      </c>
      <c r="C19" s="4" t="s">
        <v>11</v>
      </c>
      <c r="D19" s="5">
        <v>9.558790000000001E-3</v>
      </c>
      <c r="E19" s="16">
        <f>D19-VLOOKUP(C19,J:K,2,0)</f>
        <v>2.3125000000000055E-4</v>
      </c>
      <c r="F19" s="19">
        <f>INDEX($H$1:$J$46,MATCH(C19,$J$1:$J$46,0),1)</f>
        <v>18</v>
      </c>
      <c r="G19" s="20">
        <f t="shared" si="0"/>
        <v>0</v>
      </c>
      <c r="H19" s="3">
        <v>18</v>
      </c>
      <c r="I19" s="3">
        <v>22</v>
      </c>
      <c r="J19" s="4" t="s">
        <v>11</v>
      </c>
      <c r="K19" s="5">
        <v>9.3275400000000005E-3</v>
      </c>
    </row>
    <row r="20" spans="1:11" x14ac:dyDescent="0.35">
      <c r="A20" s="3">
        <v>19</v>
      </c>
      <c r="B20" s="3">
        <v>15</v>
      </c>
      <c r="C20" s="4" t="s">
        <v>20</v>
      </c>
      <c r="D20" s="5">
        <v>9.3767E-3</v>
      </c>
      <c r="E20" s="16">
        <f>D20-VLOOKUP(C20,J:K,2,0)</f>
        <v>-5.5946999999999941E-4</v>
      </c>
      <c r="F20" s="19">
        <f>INDEX($H$1:$J$46,MATCH(C20,$J$1:$J$46,0),1)</f>
        <v>17</v>
      </c>
      <c r="G20" s="20">
        <f t="shared" si="0"/>
        <v>-2</v>
      </c>
      <c r="H20" s="3">
        <v>19</v>
      </c>
      <c r="I20" s="3">
        <v>2</v>
      </c>
      <c r="J20" s="4" t="s">
        <v>33</v>
      </c>
      <c r="K20" s="5">
        <v>8.9796299999999989E-3</v>
      </c>
    </row>
    <row r="21" spans="1:11" x14ac:dyDescent="0.35">
      <c r="A21" s="3">
        <v>20</v>
      </c>
      <c r="B21" s="3">
        <v>14</v>
      </c>
      <c r="C21" s="4" t="s">
        <v>23</v>
      </c>
      <c r="D21" s="5">
        <v>8.86231E-3</v>
      </c>
      <c r="E21" s="16">
        <f>D21-VLOOKUP(C21,J:K,2,0)</f>
        <v>9.543399999999997E-4</v>
      </c>
      <c r="F21" s="19">
        <f>INDEX($H$1:$J$46,MATCH(C21,$J$1:$J$46,0),1)</f>
        <v>22</v>
      </c>
      <c r="G21" s="20">
        <f t="shared" si="0"/>
        <v>2</v>
      </c>
      <c r="H21" s="3">
        <v>20</v>
      </c>
      <c r="I21" s="3">
        <v>33</v>
      </c>
      <c r="J21" s="4" t="s">
        <v>19</v>
      </c>
      <c r="K21" s="5">
        <v>8.5089399999999996E-3</v>
      </c>
    </row>
    <row r="22" spans="1:11" x14ac:dyDescent="0.35">
      <c r="A22" s="3">
        <v>21</v>
      </c>
      <c r="B22" s="3">
        <v>1</v>
      </c>
      <c r="C22" s="4" t="s">
        <v>26</v>
      </c>
      <c r="D22" s="5">
        <v>8.6915699999999992E-3</v>
      </c>
      <c r="E22" s="16">
        <f>D22-VLOOKUP(C22,J:K,2,0)</f>
        <v>4.9460999999999949E-4</v>
      </c>
      <c r="F22" s="19">
        <f>INDEX($H$1:$J$46,MATCH(C22,$J$1:$J$46,0),1)</f>
        <v>21</v>
      </c>
      <c r="G22" s="20">
        <f t="shared" si="0"/>
        <v>0</v>
      </c>
      <c r="H22" s="3">
        <v>21</v>
      </c>
      <c r="I22" s="3">
        <v>1</v>
      </c>
      <c r="J22" s="4" t="s">
        <v>26</v>
      </c>
      <c r="K22" s="5">
        <v>8.1969599999999997E-3</v>
      </c>
    </row>
    <row r="23" spans="1:11" x14ac:dyDescent="0.35">
      <c r="A23" s="3">
        <v>22</v>
      </c>
      <c r="B23" s="3">
        <v>2</v>
      </c>
      <c r="C23" s="4" t="s">
        <v>33</v>
      </c>
      <c r="D23" s="5">
        <v>8.3329100000000007E-3</v>
      </c>
      <c r="E23" s="16">
        <f>D23-VLOOKUP(C23,J:K,2,0)</f>
        <v>-6.467199999999982E-4</v>
      </c>
      <c r="F23" s="19">
        <f>INDEX($H$1:$J$46,MATCH(C23,$J$1:$J$46,0),1)</f>
        <v>19</v>
      </c>
      <c r="G23" s="20">
        <f t="shared" si="0"/>
        <v>-3</v>
      </c>
      <c r="H23" s="3">
        <v>22</v>
      </c>
      <c r="I23" s="3">
        <v>23</v>
      </c>
      <c r="J23" s="4" t="s">
        <v>23</v>
      </c>
      <c r="K23" s="5">
        <v>7.9079700000000003E-3</v>
      </c>
    </row>
    <row r="24" spans="1:11" x14ac:dyDescent="0.35">
      <c r="A24" s="3">
        <v>23</v>
      </c>
      <c r="B24" s="3">
        <v>24</v>
      </c>
      <c r="C24" s="4" t="s">
        <v>19</v>
      </c>
      <c r="D24" s="5">
        <v>8.1412600000000009E-3</v>
      </c>
      <c r="E24" s="16">
        <f>D24-VLOOKUP(C24,J:K,2,0)</f>
        <v>-3.676799999999987E-4</v>
      </c>
      <c r="F24" s="19">
        <f>INDEX($H$1:$J$46,MATCH(C24,$J$1:$J$46,0),1)</f>
        <v>20</v>
      </c>
      <c r="G24" s="20">
        <f t="shared" si="0"/>
        <v>-3</v>
      </c>
      <c r="H24" s="3">
        <v>23</v>
      </c>
      <c r="I24" s="3">
        <v>25</v>
      </c>
      <c r="J24" s="4" t="s">
        <v>32</v>
      </c>
      <c r="K24" s="5">
        <v>7.7016700000000007E-3</v>
      </c>
    </row>
    <row r="25" spans="1:11" x14ac:dyDescent="0.35">
      <c r="A25" s="3">
        <v>24</v>
      </c>
      <c r="B25" s="3">
        <v>20</v>
      </c>
      <c r="C25" s="4" t="s">
        <v>30</v>
      </c>
      <c r="D25" s="5">
        <v>8.0997499999999993E-3</v>
      </c>
      <c r="E25" s="16">
        <f>D25-VLOOKUP(C25,J:K,2,0)</f>
        <v>9.6078999999999956E-4</v>
      </c>
      <c r="F25" s="19">
        <f>INDEX($H$1:$J$46,MATCH(C25,$J$1:$J$46,0),1)</f>
        <v>25</v>
      </c>
      <c r="G25" s="20">
        <f t="shared" si="0"/>
        <v>1</v>
      </c>
      <c r="H25" s="3">
        <v>24</v>
      </c>
      <c r="I25" s="3">
        <v>0</v>
      </c>
      <c r="J25" s="4" t="s">
        <v>38</v>
      </c>
      <c r="K25" s="5">
        <v>7.3294000000000007E-3</v>
      </c>
    </row>
    <row r="26" spans="1:11" x14ac:dyDescent="0.35">
      <c r="A26" s="3">
        <v>25</v>
      </c>
      <c r="B26" s="3">
        <v>29</v>
      </c>
      <c r="C26" s="4" t="s">
        <v>6</v>
      </c>
      <c r="D26" s="5">
        <v>7.6654199999999992E-3</v>
      </c>
      <c r="E26" s="16">
        <f>D26-VLOOKUP(C26,J:K,2,0)</f>
        <v>2.2661999999999995E-3</v>
      </c>
      <c r="F26" s="19">
        <f>INDEX($H$1:$J$46,MATCH(C26,$J$1:$J$46,0),1)</f>
        <v>30</v>
      </c>
      <c r="G26" s="20">
        <f t="shared" si="0"/>
        <v>5</v>
      </c>
      <c r="H26" s="3">
        <v>25</v>
      </c>
      <c r="I26" s="3">
        <v>29</v>
      </c>
      <c r="J26" s="4" t="s">
        <v>30</v>
      </c>
      <c r="K26" s="5">
        <v>7.1389599999999998E-3</v>
      </c>
    </row>
    <row r="27" spans="1:11" x14ac:dyDescent="0.35">
      <c r="A27" s="3">
        <v>26</v>
      </c>
      <c r="B27" s="3">
        <v>0</v>
      </c>
      <c r="C27" s="4" t="s">
        <v>38</v>
      </c>
      <c r="D27" s="5">
        <v>6.5063600000000001E-3</v>
      </c>
      <c r="E27" s="16">
        <f>D27-VLOOKUP(C27,J:K,2,0)</f>
        <v>-8.2304000000000058E-4</v>
      </c>
      <c r="F27" s="19">
        <f>INDEX($H$1:$J$46,MATCH(C27,$J$1:$J$46,0),1)</f>
        <v>24</v>
      </c>
      <c r="G27" s="20">
        <f t="shared" si="0"/>
        <v>-2</v>
      </c>
      <c r="H27" s="3">
        <v>26</v>
      </c>
      <c r="I27" s="3">
        <v>32</v>
      </c>
      <c r="J27" s="4" t="s">
        <v>16</v>
      </c>
      <c r="K27" s="5">
        <v>6.7755900000000006E-3</v>
      </c>
    </row>
    <row r="28" spans="1:11" x14ac:dyDescent="0.35">
      <c r="A28" s="3">
        <v>27</v>
      </c>
      <c r="B28" s="3">
        <v>5</v>
      </c>
      <c r="C28" s="4" t="s">
        <v>15</v>
      </c>
      <c r="D28" s="5">
        <v>6.2451100000000008E-3</v>
      </c>
      <c r="E28" s="16">
        <f>D28-VLOOKUP(C28,J:K,2,0)</f>
        <v>1.9386800000000008E-3</v>
      </c>
      <c r="F28" s="19">
        <f>INDEX($H$1:$J$46,MATCH(C28,$J$1:$J$46,0),1)</f>
        <v>34</v>
      </c>
      <c r="G28" s="20">
        <f t="shared" si="0"/>
        <v>7</v>
      </c>
      <c r="H28" s="3">
        <v>27</v>
      </c>
      <c r="I28" s="3">
        <v>21</v>
      </c>
      <c r="J28" s="4" t="s">
        <v>25</v>
      </c>
      <c r="K28" s="5">
        <v>6.5519200000000001E-3</v>
      </c>
    </row>
    <row r="29" spans="1:11" x14ac:dyDescent="0.35">
      <c r="A29" s="3">
        <v>28</v>
      </c>
      <c r="B29" s="3">
        <v>12</v>
      </c>
      <c r="C29" s="4" t="s">
        <v>25</v>
      </c>
      <c r="D29" s="5">
        <v>6.2123300000000003E-3</v>
      </c>
      <c r="E29" s="16">
        <f>D29-VLOOKUP(C29,J:K,2,0)</f>
        <v>-3.3958999999999986E-4</v>
      </c>
      <c r="F29" s="19">
        <f>INDEX($H$1:$J$46,MATCH(C29,$J$1:$J$46,0),1)</f>
        <v>27</v>
      </c>
      <c r="G29" s="20">
        <f t="shared" si="0"/>
        <v>-1</v>
      </c>
      <c r="H29" s="3">
        <v>28</v>
      </c>
      <c r="I29" s="3">
        <v>30</v>
      </c>
      <c r="J29" s="4" t="s">
        <v>27</v>
      </c>
      <c r="K29" s="5">
        <v>5.5837899999999999E-3</v>
      </c>
    </row>
    <row r="30" spans="1:11" x14ac:dyDescent="0.35">
      <c r="A30" s="3">
        <v>29</v>
      </c>
      <c r="B30" s="3">
        <v>28</v>
      </c>
      <c r="C30" s="4" t="s">
        <v>18</v>
      </c>
      <c r="D30" s="5">
        <v>5.8978900000000003E-3</v>
      </c>
      <c r="E30" s="16">
        <f>D30-VLOOKUP(C30,J:K,2,0)</f>
        <v>2.6053700000000005E-3</v>
      </c>
      <c r="F30" s="19">
        <f>INDEX($H$1:$J$46,MATCH(C30,$J$1:$J$46,0),1)</f>
        <v>36</v>
      </c>
      <c r="G30" s="20">
        <f t="shared" si="0"/>
        <v>7</v>
      </c>
      <c r="H30" s="3">
        <v>29</v>
      </c>
      <c r="I30" s="3">
        <v>35</v>
      </c>
      <c r="J30" s="4" t="s">
        <v>28</v>
      </c>
      <c r="K30" s="5">
        <v>5.4570399999999998E-3</v>
      </c>
    </row>
    <row r="31" spans="1:11" x14ac:dyDescent="0.35">
      <c r="A31" s="3">
        <v>30</v>
      </c>
      <c r="B31" s="3">
        <v>21</v>
      </c>
      <c r="C31" s="4" t="s">
        <v>27</v>
      </c>
      <c r="D31" s="5">
        <v>5.3872099999999999E-3</v>
      </c>
      <c r="E31" s="16">
        <f>D31-VLOOKUP(C31,J:K,2,0)</f>
        <v>-1.9658000000000002E-4</v>
      </c>
      <c r="F31" s="19">
        <f>INDEX($H$1:$J$46,MATCH(C31,$J$1:$J$46,0),1)</f>
        <v>28</v>
      </c>
      <c r="G31" s="20">
        <f t="shared" si="0"/>
        <v>-2</v>
      </c>
      <c r="H31" s="3">
        <v>30</v>
      </c>
      <c r="I31" s="3">
        <v>39</v>
      </c>
      <c r="J31" s="4" t="s">
        <v>6</v>
      </c>
      <c r="K31" s="5">
        <v>5.3992199999999997E-3</v>
      </c>
    </row>
    <row r="32" spans="1:11" x14ac:dyDescent="0.35">
      <c r="A32" s="3">
        <v>31</v>
      </c>
      <c r="B32" s="3">
        <v>23</v>
      </c>
      <c r="C32" s="4" t="s">
        <v>16</v>
      </c>
      <c r="D32" s="5">
        <v>5.2005300000000001E-3</v>
      </c>
      <c r="E32" s="16">
        <f>D32-VLOOKUP(C32,J:K,2,0)</f>
        <v>-1.5750600000000005E-3</v>
      </c>
      <c r="F32" s="19">
        <f>INDEX($H$1:$J$46,MATCH(C32,$J$1:$J$46,0),1)</f>
        <v>26</v>
      </c>
      <c r="G32" s="20">
        <f t="shared" si="0"/>
        <v>-5</v>
      </c>
      <c r="H32" s="3">
        <v>31</v>
      </c>
      <c r="I32" s="3">
        <v>42</v>
      </c>
      <c r="J32" s="4" t="s">
        <v>37</v>
      </c>
      <c r="K32" s="5">
        <v>4.6759200000000001E-3</v>
      </c>
    </row>
    <row r="33" spans="1:11" x14ac:dyDescent="0.35">
      <c r="A33" s="3">
        <v>32</v>
      </c>
      <c r="B33" s="3">
        <v>30</v>
      </c>
      <c r="C33" s="4" t="s">
        <v>37</v>
      </c>
      <c r="D33" s="5">
        <v>4.4692600000000001E-3</v>
      </c>
      <c r="E33" s="16">
        <f>D33-VLOOKUP(C33,J:K,2,0)</f>
        <v>-2.0666E-4</v>
      </c>
      <c r="F33" s="19">
        <f>INDEX($H$1:$J$46,MATCH(C33,$J$1:$J$46,0),1)</f>
        <v>31</v>
      </c>
      <c r="G33" s="20">
        <f t="shared" si="0"/>
        <v>-1</v>
      </c>
      <c r="H33" s="3">
        <v>32</v>
      </c>
      <c r="I33" s="3">
        <v>3</v>
      </c>
      <c r="J33" s="4" t="s">
        <v>31</v>
      </c>
      <c r="K33" s="5">
        <v>4.5499499999999997E-3</v>
      </c>
    </row>
    <row r="34" spans="1:11" x14ac:dyDescent="0.35">
      <c r="A34" s="3">
        <v>33</v>
      </c>
      <c r="B34" s="3">
        <v>6</v>
      </c>
      <c r="C34" s="4" t="s">
        <v>39</v>
      </c>
      <c r="D34" s="5">
        <v>2.04755E-3</v>
      </c>
      <c r="E34" s="16">
        <f>D34-VLOOKUP(C34,J:K,2,0)</f>
        <v>1.2162700000000002E-3</v>
      </c>
      <c r="F34" s="19">
        <f>INDEX($H$1:$J$46,MATCH(C34,$J$1:$J$46,0),1)</f>
        <v>40</v>
      </c>
      <c r="G34" s="20">
        <f t="shared" si="0"/>
        <v>7</v>
      </c>
      <c r="H34" s="3">
        <v>33</v>
      </c>
      <c r="I34" s="3">
        <v>4</v>
      </c>
      <c r="J34" s="4" t="s">
        <v>35</v>
      </c>
      <c r="K34" s="5">
        <v>4.4771500000000001E-3</v>
      </c>
    </row>
    <row r="35" spans="1:11" x14ac:dyDescent="0.35">
      <c r="A35" s="3"/>
      <c r="B35" s="3"/>
      <c r="C35" s="4"/>
      <c r="D35" s="5"/>
      <c r="E35" s="5"/>
      <c r="F35" s="17"/>
      <c r="G35" s="18"/>
      <c r="H35" s="3">
        <v>34</v>
      </c>
      <c r="I35" s="3">
        <v>11</v>
      </c>
      <c r="J35" s="4" t="s">
        <v>15</v>
      </c>
      <c r="K35" s="5">
        <v>4.30643E-3</v>
      </c>
    </row>
    <row r="36" spans="1:11" x14ac:dyDescent="0.35">
      <c r="A36" s="3"/>
      <c r="B36" s="3"/>
      <c r="C36" s="4"/>
      <c r="D36" s="5"/>
      <c r="E36" s="5"/>
      <c r="F36" s="17"/>
      <c r="G36" s="18"/>
      <c r="H36" s="3">
        <v>35</v>
      </c>
      <c r="I36" s="3">
        <v>10</v>
      </c>
      <c r="J36" s="4" t="s">
        <v>34</v>
      </c>
      <c r="K36" s="5">
        <v>4.2350500000000006E-3</v>
      </c>
    </row>
    <row r="37" spans="1:11" x14ac:dyDescent="0.35">
      <c r="A37" s="3"/>
      <c r="B37" s="3"/>
      <c r="C37" s="4"/>
      <c r="D37" s="5"/>
      <c r="E37" s="5"/>
      <c r="F37" s="17"/>
      <c r="G37" s="18"/>
      <c r="H37" s="3">
        <v>36</v>
      </c>
      <c r="I37" s="3">
        <v>38</v>
      </c>
      <c r="J37" s="4" t="s">
        <v>18</v>
      </c>
      <c r="K37" s="5">
        <v>3.2925199999999997E-3</v>
      </c>
    </row>
    <row r="38" spans="1:11" x14ac:dyDescent="0.35">
      <c r="A38" s="3"/>
      <c r="B38" s="3"/>
      <c r="C38" s="4"/>
      <c r="D38" s="5"/>
      <c r="E38" s="5"/>
      <c r="F38" s="17"/>
      <c r="G38" s="18"/>
      <c r="H38" s="3">
        <v>37</v>
      </c>
      <c r="I38" s="3">
        <v>12</v>
      </c>
      <c r="J38" s="4" t="s">
        <v>36</v>
      </c>
      <c r="K38" s="5">
        <v>2.5171600000000001E-3</v>
      </c>
    </row>
    <row r="39" spans="1:11" x14ac:dyDescent="0.35">
      <c r="A39" s="3"/>
      <c r="B39" s="3"/>
      <c r="C39" s="4"/>
      <c r="D39" s="5"/>
      <c r="E39" s="5"/>
      <c r="F39" s="17"/>
      <c r="G39" s="18"/>
      <c r="H39" s="3">
        <v>38</v>
      </c>
      <c r="I39" s="3">
        <v>13</v>
      </c>
      <c r="J39" s="4" t="s">
        <v>29</v>
      </c>
      <c r="K39" s="5">
        <v>2.45955E-3</v>
      </c>
    </row>
    <row r="40" spans="1:11" x14ac:dyDescent="0.35">
      <c r="A40" s="3"/>
      <c r="B40" s="3"/>
      <c r="C40" s="4"/>
      <c r="D40" s="5"/>
      <c r="E40" s="5"/>
      <c r="F40" s="17"/>
      <c r="G40" s="18"/>
      <c r="H40" s="3">
        <v>39</v>
      </c>
      <c r="I40" s="3">
        <v>40</v>
      </c>
      <c r="J40" s="4" t="s">
        <v>44</v>
      </c>
      <c r="K40" s="5">
        <v>1.24961E-3</v>
      </c>
    </row>
    <row r="41" spans="1:11" x14ac:dyDescent="0.35">
      <c r="A41" s="3"/>
      <c r="B41" s="3"/>
      <c r="C41" s="4"/>
      <c r="D41" s="5"/>
      <c r="E41" s="5"/>
      <c r="F41" s="17"/>
      <c r="G41" s="18"/>
      <c r="H41" s="3">
        <v>40</v>
      </c>
      <c r="I41" s="3">
        <v>14</v>
      </c>
      <c r="J41" s="4" t="s">
        <v>39</v>
      </c>
      <c r="K41" s="5">
        <v>8.3127999999999989E-4</v>
      </c>
    </row>
    <row r="42" spans="1:11" x14ac:dyDescent="0.35">
      <c r="A42" s="3"/>
      <c r="B42" s="3"/>
      <c r="C42" s="4"/>
      <c r="D42" s="5"/>
      <c r="E42" s="5"/>
      <c r="F42" s="17"/>
      <c r="G42" s="18"/>
      <c r="H42" s="3">
        <v>41</v>
      </c>
      <c r="I42" s="3">
        <v>15</v>
      </c>
      <c r="J42" s="4" t="s">
        <v>40</v>
      </c>
      <c r="K42" s="5">
        <v>3.8408999999999996E-4</v>
      </c>
    </row>
    <row r="43" spans="1:11" x14ac:dyDescent="0.35">
      <c r="A43" s="3"/>
      <c r="B43" s="3"/>
      <c r="C43" s="4"/>
      <c r="D43" s="5"/>
      <c r="E43" s="5"/>
      <c r="F43" s="17"/>
      <c r="G43" s="18"/>
      <c r="H43" s="3">
        <v>42</v>
      </c>
      <c r="I43" s="3">
        <v>41</v>
      </c>
      <c r="J43" s="4" t="s">
        <v>45</v>
      </c>
      <c r="K43" s="5">
        <v>2.4938E-4</v>
      </c>
    </row>
    <row r="44" spans="1:11" x14ac:dyDescent="0.35">
      <c r="A44" s="3"/>
      <c r="B44" s="3"/>
      <c r="C44" s="4"/>
      <c r="D44" s="5"/>
      <c r="E44" s="5"/>
      <c r="F44" s="17"/>
      <c r="G44" s="18"/>
      <c r="H44" s="3">
        <v>43</v>
      </c>
      <c r="I44" s="3">
        <v>6</v>
      </c>
      <c r="J44" s="4" t="s">
        <v>42</v>
      </c>
      <c r="K44" s="5">
        <v>6.6000000000000003E-7</v>
      </c>
    </row>
    <row r="45" spans="1:11" x14ac:dyDescent="0.35">
      <c r="A45" s="3"/>
      <c r="B45" s="3"/>
      <c r="C45" s="4"/>
      <c r="D45" s="5"/>
      <c r="E45" s="5"/>
      <c r="F45" s="17"/>
      <c r="G45" s="18"/>
      <c r="H45" s="3">
        <v>44</v>
      </c>
      <c r="I45" s="3">
        <v>7</v>
      </c>
      <c r="J45" s="4" t="s">
        <v>43</v>
      </c>
      <c r="K45" s="5">
        <v>1.8E-7</v>
      </c>
    </row>
    <row r="46" spans="1:11" x14ac:dyDescent="0.35">
      <c r="A46" s="3"/>
      <c r="B46" s="3"/>
      <c r="C46" s="4"/>
      <c r="D46" s="5"/>
      <c r="E46" s="5"/>
      <c r="F46" s="17"/>
      <c r="G46" s="18"/>
      <c r="H46" s="3">
        <v>45</v>
      </c>
      <c r="I46" s="3">
        <v>5</v>
      </c>
      <c r="J46" s="4" t="s">
        <v>41</v>
      </c>
      <c r="K46" s="5">
        <v>0</v>
      </c>
    </row>
  </sheetData>
  <conditionalFormatting sqref="E2:E34 F35:F4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2:G4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Compare</vt:lpstr>
      <vt:lpstr>XGBoost</vt:lpstr>
      <vt:lpstr>CatBoost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Voropaev</dc:creator>
  <cp:lastModifiedBy>Oleg Voropaev</cp:lastModifiedBy>
  <dcterms:created xsi:type="dcterms:W3CDTF">2022-11-03T08:09:59Z</dcterms:created>
  <dcterms:modified xsi:type="dcterms:W3CDTF">2022-11-17T13:01:37Z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6ee109-9f27-4dc9-9e63-64f314675ef1_Enabled">
    <vt:lpwstr>true</vt:lpwstr>
  </property>
  <property fmtid="{D5CDD505-2E9C-101B-9397-08002B2CF9AE}" pid="3" name="MSIP_Label_b26ee109-9f27-4dc9-9e63-64f314675ef1_SetDate">
    <vt:lpwstr>2022-11-03T08:09:59Z</vt:lpwstr>
  </property>
  <property fmtid="{D5CDD505-2E9C-101B-9397-08002B2CF9AE}" pid="4" name="MSIP_Label_b26ee109-9f27-4dc9-9e63-64f314675ef1_Method">
    <vt:lpwstr>Standard</vt:lpwstr>
  </property>
  <property fmtid="{D5CDD505-2E9C-101B-9397-08002B2CF9AE}" pid="5" name="MSIP_Label_b26ee109-9f27-4dc9-9e63-64f314675ef1_Name">
    <vt:lpwstr>Internal</vt:lpwstr>
  </property>
  <property fmtid="{D5CDD505-2E9C-101B-9397-08002B2CF9AE}" pid="6" name="MSIP_Label_b26ee109-9f27-4dc9-9e63-64f314675ef1_SiteId">
    <vt:lpwstr>a681154d-dbd3-466d-a3a7-369dd528155e</vt:lpwstr>
  </property>
  <property fmtid="{D5CDD505-2E9C-101B-9397-08002B2CF9AE}" pid="7" name="MSIP_Label_b26ee109-9f27-4dc9-9e63-64f314675ef1_ActionId">
    <vt:lpwstr>17554c01-3176-4e4e-887f-9ebfe956c468</vt:lpwstr>
  </property>
  <property fmtid="{D5CDD505-2E9C-101B-9397-08002B2CF9AE}" pid="8" name="MSIP_Label_b26ee109-9f27-4dc9-9e63-64f314675ef1_ContentBits">
    <vt:lpwstr>0</vt:lpwstr>
  </property>
</Properties>
</file>