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 3\Desktop\"/>
    </mc:Choice>
  </mc:AlternateContent>
  <bookViews>
    <workbookView minimized="1" xWindow="0" yWindow="0" windowWidth="26083" windowHeight="10895"/>
  </bookViews>
  <sheets>
    <sheet name="Аркуш1" sheetId="1" r:id="rId1"/>
  </sheets>
  <calcPr calcId="162913"/>
</workbook>
</file>

<file path=xl/calcChain.xml><?xml version="1.0" encoding="utf-8"?>
<calcChain xmlns="http://schemas.openxmlformats.org/spreadsheetml/2006/main">
  <c r="B75" i="1" l="1"/>
  <c r="B76" i="1" s="1"/>
  <c r="B77" i="1" s="1"/>
  <c r="B65" i="1"/>
  <c r="C65" i="1" s="1"/>
  <c r="D65" i="1" s="1"/>
  <c r="E65" i="1" s="1"/>
  <c r="F65" i="1" s="1"/>
  <c r="C63" i="1"/>
  <c r="I62" i="1"/>
  <c r="B20" i="1" a="1"/>
  <c r="B28" i="1" s="1"/>
  <c r="C17" i="1"/>
  <c r="B16" i="1"/>
  <c r="B17" i="1" s="1"/>
  <c r="B15" i="1"/>
  <c r="B13" i="1"/>
  <c r="B12" i="1"/>
  <c r="B11" i="1"/>
  <c r="E64" i="1" l="1"/>
  <c r="B64" i="1"/>
  <c r="D63" i="1"/>
  <c r="E63" i="1" s="1"/>
  <c r="B68" i="1" s="1"/>
  <c r="F64" i="1"/>
  <c r="B23" i="1"/>
  <c r="B31" i="1"/>
  <c r="B22" i="1"/>
  <c r="B30" i="1"/>
  <c r="B24" i="1"/>
  <c r="B25" i="1"/>
  <c r="C64" i="1"/>
  <c r="B20" i="1"/>
  <c r="B27" i="1"/>
  <c r="B21" i="1"/>
  <c r="B29" i="1"/>
  <c r="B26" i="1"/>
  <c r="D64" i="1"/>
  <c r="B69" i="1" l="1"/>
  <c r="F63" i="1"/>
  <c r="B67" i="1" s="1"/>
  <c r="B70" i="1" s="1"/>
  <c r="B71" i="1" s="1"/>
  <c r="C74" i="1"/>
  <c r="C75" i="1" s="1"/>
  <c r="C76" i="1" s="1"/>
  <c r="C77" i="1" s="1"/>
  <c r="C78" i="1" s="1"/>
  <c r="I64" i="1"/>
  <c r="B32" i="1"/>
  <c r="B35" i="1" s="1"/>
  <c r="C20" i="1"/>
  <c r="B36" i="1" l="1"/>
  <c r="C21" i="1"/>
  <c r="B43" i="1" s="1"/>
  <c r="B42" i="1"/>
  <c r="C22" i="1" l="1"/>
  <c r="C23" i="1" l="1"/>
  <c r="B44" i="1"/>
  <c r="C24" i="1" l="1"/>
  <c r="B45" i="1"/>
  <c r="B46" i="1" l="1"/>
  <c r="C25" i="1"/>
  <c r="B47" i="1" l="1"/>
  <c r="C26" i="1"/>
  <c r="B48" i="1" l="1"/>
  <c r="C27" i="1"/>
  <c r="B49" i="1" l="1"/>
  <c r="C28" i="1"/>
  <c r="C29" i="1" l="1"/>
  <c r="B50" i="1"/>
  <c r="C30" i="1" l="1"/>
  <c r="B52" i="1" s="1"/>
  <c r="B51" i="1"/>
</calcChain>
</file>

<file path=xl/sharedStrings.xml><?xml version="1.0" encoding="utf-8"?>
<sst xmlns="http://schemas.openxmlformats.org/spreadsheetml/2006/main" count="44" uniqueCount="36">
  <si>
    <t>максимальне</t>
  </si>
  <si>
    <t>мінімальне</t>
  </si>
  <si>
    <t>середнє</t>
  </si>
  <si>
    <t>мода</t>
  </si>
  <si>
    <t>медіана</t>
  </si>
  <si>
    <t>дисперсія</t>
  </si>
  <si>
    <t>сер квадрат відхил</t>
  </si>
  <si>
    <t>значення:</t>
  </si>
  <si>
    <t>частоти:</t>
  </si>
  <si>
    <t>нагромадженя частоти</t>
  </si>
  <si>
    <t>f(x)</t>
  </si>
  <si>
    <t>медіаний і модальний інтервал</t>
  </si>
  <si>
    <t>інтервали</t>
  </si>
  <si>
    <t xml:space="preserve"> ni</t>
  </si>
  <si>
    <t>zi</t>
  </si>
  <si>
    <t>відносні частоти</t>
  </si>
  <si>
    <t>накопичені частоти</t>
  </si>
  <si>
    <t>h</t>
  </si>
  <si>
    <t>x&lt;0,01</t>
  </si>
  <si>
    <t>0,01&lt;=x&lt;0,1</t>
  </si>
  <si>
    <t>0,1&lt;=x&lt;0,2</t>
  </si>
  <si>
    <t>0,2&lt;=x&lt;0,4</t>
  </si>
  <si>
    <t>0,4&lt;=x&lt;0,6</t>
  </si>
  <si>
    <t>0,6&lt;=x&lt;1</t>
  </si>
  <si>
    <t>1&lt;=x&lt;1,5</t>
  </si>
  <si>
    <t>1,5&lt;=x&lt;2</t>
  </si>
  <si>
    <t>2&lt;=x&lt;2,2</t>
  </si>
  <si>
    <t>2,2&lt;=x&lt;2,5</t>
  </si>
  <si>
    <t>2,5&lt;=x&lt;3</t>
  </si>
  <si>
    <t>x&gt;3</t>
  </si>
  <si>
    <t>середній час</t>
  </si>
  <si>
    <t>[0; 1)</t>
  </si>
  <si>
    <t>[1; 2)</t>
  </si>
  <si>
    <t>[2 ; 3)</t>
  </si>
  <si>
    <t>[3 ; 4)</t>
  </si>
  <si>
    <t>[4 ;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</si>
</sst>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1" fillId="0" borderId="1" xfId="0" applyFont="1" applyBorder="1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uk-UA" b="0">
                <a:solidFill>
                  <a:srgbClr val="757575"/>
                </a:solidFill>
                <a:latin typeface="+mn-lt"/>
              </a:rPr>
              <a:t>частоти:/значення: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Аркуш1!$A$20:$A$30</c:f>
              <c:numCache>
                <c:formatCode>General</c:formatCode>
                <c:ptCount val="11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0.4</c:v>
                </c:pt>
                <c:pt idx="4">
                  <c:v>0.6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  <c:pt idx="8">
                  <c:v>2.2000000000000002</c:v>
                </c:pt>
                <c:pt idx="9">
                  <c:v>2.5</c:v>
                </c:pt>
                <c:pt idx="10">
                  <c:v>3</c:v>
                </c:pt>
              </c:numCache>
            </c:numRef>
          </c:cat>
          <c:val>
            <c:numRef>
              <c:f>Аркуш1!$B$20:$B$30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0</c:v>
                </c:pt>
                <c:pt idx="3">
                  <c:v>3</c:v>
                </c:pt>
                <c:pt idx="4">
                  <c:v>1</c:v>
                </c:pt>
                <c:pt idx="5">
                  <c:v>9</c:v>
                </c:pt>
                <c:pt idx="6">
                  <c:v>11</c:v>
                </c:pt>
                <c:pt idx="7">
                  <c:v>10</c:v>
                </c:pt>
                <c:pt idx="8">
                  <c:v>2</c:v>
                </c:pt>
                <c:pt idx="9">
                  <c:v>4</c:v>
                </c:pt>
                <c:pt idx="10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0C09-40E6-8BE2-9F5579DDAF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69360415"/>
        <c:axId val="954693809"/>
      </c:barChart>
      <c:catAx>
        <c:axId val="9693604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uk-UA" b="0">
                    <a:solidFill>
                      <a:srgbClr val="000000"/>
                    </a:solidFill>
                    <a:latin typeface="+mn-lt"/>
                  </a:rPr>
                  <a:t>значення: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uk-UA"/>
          </a:p>
        </c:txPr>
        <c:crossAx val="954693809"/>
        <c:crosses val="autoZero"/>
        <c:auto val="1"/>
        <c:lblAlgn val="ctr"/>
        <c:lblOffset val="100"/>
        <c:noMultiLvlLbl val="1"/>
      </c:catAx>
      <c:valAx>
        <c:axId val="9546938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uk-UA" b="0">
                    <a:solidFill>
                      <a:srgbClr val="000000"/>
                    </a:solidFill>
                    <a:latin typeface="+mn-lt"/>
                  </a:rPr>
                  <a:t>частоти: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uk-UA"/>
          </a:p>
        </c:txPr>
        <c:crossAx val="969360415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uk-UA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Аркуш1!$E$41:$E$52</c:f>
              <c:numCache>
                <c:formatCode>General</c:formatCode>
                <c:ptCount val="12"/>
                <c:pt idx="0">
                  <c:v>8.9999999999999993E-3</c:v>
                </c:pt>
                <c:pt idx="1">
                  <c:v>0.01</c:v>
                </c:pt>
                <c:pt idx="2">
                  <c:v>0.1</c:v>
                </c:pt>
                <c:pt idx="3">
                  <c:v>0.2</c:v>
                </c:pt>
                <c:pt idx="4">
                  <c:v>0.4</c:v>
                </c:pt>
                <c:pt idx="5">
                  <c:v>0.6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  <c:pt idx="9">
                  <c:v>2.2000000000000002</c:v>
                </c:pt>
                <c:pt idx="10">
                  <c:v>2.5</c:v>
                </c:pt>
                <c:pt idx="11">
                  <c:v>3</c:v>
                </c:pt>
              </c:numCache>
            </c:numRef>
          </c:cat>
          <c:val>
            <c:numRef>
              <c:f>Аркуш1!$B$41:$B$52</c:f>
              <c:numCache>
                <c:formatCode>General</c:formatCode>
                <c:ptCount val="12"/>
                <c:pt idx="0">
                  <c:v>0</c:v>
                </c:pt>
                <c:pt idx="1">
                  <c:v>0.04</c:v>
                </c:pt>
                <c:pt idx="2">
                  <c:v>0.1</c:v>
                </c:pt>
                <c:pt idx="3">
                  <c:v>0.1</c:v>
                </c:pt>
                <c:pt idx="4">
                  <c:v>0.16</c:v>
                </c:pt>
                <c:pt idx="5">
                  <c:v>0.18</c:v>
                </c:pt>
                <c:pt idx="6">
                  <c:v>0.36</c:v>
                </c:pt>
                <c:pt idx="7">
                  <c:v>0.57999999999999996</c:v>
                </c:pt>
                <c:pt idx="8">
                  <c:v>0.78</c:v>
                </c:pt>
                <c:pt idx="9">
                  <c:v>0.82</c:v>
                </c:pt>
                <c:pt idx="10">
                  <c:v>0.9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9-49A4-B72E-21F9BCB4ED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5464534"/>
        <c:axId val="964891957"/>
      </c:lineChart>
      <c:catAx>
        <c:axId val="6154645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uk-UA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uk-UA"/>
          </a:p>
        </c:txPr>
        <c:crossAx val="964891957"/>
        <c:crosses val="autoZero"/>
        <c:auto val="1"/>
        <c:lblAlgn val="ctr"/>
        <c:lblOffset val="100"/>
        <c:noMultiLvlLbl val="1"/>
      </c:catAx>
      <c:valAx>
        <c:axId val="9648919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uk-UA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uk-UA"/>
          </a:p>
        </c:txPr>
        <c:crossAx val="615464534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uk-UA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Аркуш1!$B$73:$B$80</c15:sqref>
                  </c15:fullRef>
                </c:ext>
              </c:extLst>
              <c:f>Аркуш1!$B$73:$B$78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Аркуш1!$C$73:$C$80</c15:sqref>
                  </c15:fullRef>
                </c:ext>
              </c:extLst>
              <c:f>Аркуш1!$C$73:$C$78</c:f>
              <c:numCache>
                <c:formatCode>General</c:formatCode>
                <c:ptCount val="6"/>
                <c:pt idx="0">
                  <c:v>0</c:v>
                </c:pt>
                <c:pt idx="1">
                  <c:v>0.11</c:v>
                </c:pt>
                <c:pt idx="2">
                  <c:v>0.56000000000000005</c:v>
                </c:pt>
                <c:pt idx="3">
                  <c:v>0.6100000000000001</c:v>
                </c:pt>
                <c:pt idx="4">
                  <c:v>0.65000000000000013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30-4B0D-8007-66E137AEF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4912630"/>
        <c:axId val="1981592973"/>
      </c:lineChart>
      <c:catAx>
        <c:axId val="5549126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uk-UA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uk-UA"/>
          </a:p>
        </c:txPr>
        <c:crossAx val="1981592973"/>
        <c:crosses val="autoZero"/>
        <c:auto val="1"/>
        <c:lblAlgn val="ctr"/>
        <c:lblOffset val="100"/>
        <c:noMultiLvlLbl val="1"/>
      </c:catAx>
      <c:valAx>
        <c:axId val="19815929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uk-UA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uk-UA"/>
          </a:p>
        </c:txPr>
        <c:crossAx val="554912630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uk-UA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image" Target="../media/image10.png"/><Relationship Id="rId3" Type="http://schemas.openxmlformats.org/officeDocument/2006/relationships/chart" Target="../charts/chart3.xml"/><Relationship Id="rId7" Type="http://schemas.openxmlformats.org/officeDocument/2006/relationships/image" Target="../media/image4.png"/><Relationship Id="rId12" Type="http://schemas.openxmlformats.org/officeDocument/2006/relationships/image" Target="../media/image9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png"/><Relationship Id="rId11" Type="http://schemas.openxmlformats.org/officeDocument/2006/relationships/image" Target="../media/image8.png"/><Relationship Id="rId5" Type="http://schemas.openxmlformats.org/officeDocument/2006/relationships/image" Target="../media/image2.png"/><Relationship Id="rId10" Type="http://schemas.openxmlformats.org/officeDocument/2006/relationships/image" Target="../media/image7.png"/><Relationship Id="rId4" Type="http://schemas.openxmlformats.org/officeDocument/2006/relationships/image" Target="../media/image1.png"/><Relationship Id="rId9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638175</xdr:colOff>
      <xdr:row>13</xdr:row>
      <xdr:rowOff>171450</xdr:rowOff>
    </xdr:from>
    <xdr:ext cx="5715000" cy="3533775"/>
    <xdr:graphicFrame macro="">
      <xdr:nvGraphicFramePr>
        <xdr:cNvPr id="2" name="Chart 1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5</xdr:col>
      <xdr:colOff>36303</xdr:colOff>
      <xdr:row>39</xdr:row>
      <xdr:rowOff>142875</xdr:rowOff>
    </xdr:from>
    <xdr:ext cx="4171950" cy="2581275"/>
    <xdr:graphicFrame macro="">
      <xdr:nvGraphicFramePr>
        <xdr:cNvPr id="3" name="Chart 2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3</xdr:col>
      <xdr:colOff>243157</xdr:colOff>
      <xdr:row>66</xdr:row>
      <xdr:rowOff>171450</xdr:rowOff>
    </xdr:from>
    <xdr:ext cx="4171950" cy="2581275"/>
    <xdr:graphicFrame macro="">
      <xdr:nvGraphicFramePr>
        <xdr:cNvPr id="4" name="Chart 3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9</xdr:col>
      <xdr:colOff>523875</xdr:colOff>
      <xdr:row>32</xdr:row>
      <xdr:rowOff>171450</xdr:rowOff>
    </xdr:from>
    <xdr:ext cx="4467225" cy="1685925"/>
    <xdr:pic>
      <xdr:nvPicPr>
        <xdr:cNvPr id="6" name="image17.png" title="Зображення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723900</xdr:colOff>
      <xdr:row>49</xdr:row>
      <xdr:rowOff>133350</xdr:rowOff>
    </xdr:from>
    <xdr:ext cx="3543300" cy="1019175"/>
    <xdr:pic>
      <xdr:nvPicPr>
        <xdr:cNvPr id="7" name="image3.png" title="Зображення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523875</xdr:colOff>
      <xdr:row>49</xdr:row>
      <xdr:rowOff>95250</xdr:rowOff>
    </xdr:from>
    <xdr:ext cx="3495675" cy="1076325"/>
    <xdr:pic>
      <xdr:nvPicPr>
        <xdr:cNvPr id="8" name="image2.png" title="Зображення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523875</xdr:colOff>
      <xdr:row>41</xdr:row>
      <xdr:rowOff>190500</xdr:rowOff>
    </xdr:from>
    <xdr:ext cx="5133975" cy="1019175"/>
    <xdr:pic>
      <xdr:nvPicPr>
        <xdr:cNvPr id="9" name="image5.png" title="Зображення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54</xdr:row>
      <xdr:rowOff>0</xdr:rowOff>
    </xdr:from>
    <xdr:ext cx="6705600" cy="933450"/>
    <xdr:pic>
      <xdr:nvPicPr>
        <xdr:cNvPr id="10" name="image15.png" title="Зображення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190500</xdr:colOff>
      <xdr:row>64</xdr:row>
      <xdr:rowOff>161925</xdr:rowOff>
    </xdr:from>
    <xdr:ext cx="6429375" cy="1057275"/>
    <xdr:pic>
      <xdr:nvPicPr>
        <xdr:cNvPr id="11" name="image16.png" title="Зображення"/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561975</xdr:colOff>
      <xdr:row>69</xdr:row>
      <xdr:rowOff>76200</xdr:rowOff>
    </xdr:from>
    <xdr:ext cx="5210175" cy="1019175"/>
    <xdr:pic>
      <xdr:nvPicPr>
        <xdr:cNvPr id="12" name="image8.png" title="Зображення"/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104775</xdr:colOff>
      <xdr:row>73</xdr:row>
      <xdr:rowOff>161925</xdr:rowOff>
    </xdr:from>
    <xdr:ext cx="5753100" cy="1514475"/>
    <xdr:pic>
      <xdr:nvPicPr>
        <xdr:cNvPr id="13" name="image11.png" title="Зображення"/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952500</xdr:colOff>
      <xdr:row>80</xdr:row>
      <xdr:rowOff>161925</xdr:rowOff>
    </xdr:from>
    <xdr:ext cx="6629400" cy="2000250"/>
    <xdr:pic>
      <xdr:nvPicPr>
        <xdr:cNvPr id="14" name="image1.png" title="Зображення"/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10</xdr:col>
      <xdr:colOff>310551</xdr:colOff>
      <xdr:row>0</xdr:row>
      <xdr:rowOff>146648</xdr:rowOff>
    </xdr:from>
    <xdr:to>
      <xdr:col>15</xdr:col>
      <xdr:colOff>476002</xdr:colOff>
      <xdr:row>12</xdr:row>
      <xdr:rowOff>47504</xdr:rowOff>
    </xdr:to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023230" y="146648"/>
          <a:ext cx="4521791" cy="22817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80"/>
  <sheetViews>
    <sheetView tabSelected="1" topLeftCell="A62" workbookViewId="0">
      <selection activeCell="Q71" sqref="Q71"/>
    </sheetView>
  </sheetViews>
  <sheetFormatPr defaultColWidth="12.625" defaultRowHeight="15.8" customHeight="1" x14ac:dyDescent="0.2"/>
  <sheetData>
    <row r="1" spans="1:10" x14ac:dyDescent="0.2">
      <c r="A1" s="1"/>
    </row>
    <row r="3" spans="1:10" x14ac:dyDescent="0.2">
      <c r="A3" s="1"/>
    </row>
    <row r="5" spans="1:10" x14ac:dyDescent="0.2">
      <c r="A5" s="2">
        <v>0.78700000000000003</v>
      </c>
      <c r="B5" s="2">
        <v>1.004</v>
      </c>
      <c r="C5" s="2">
        <v>0.94099999999999995</v>
      </c>
      <c r="D5" s="2">
        <v>0.61199999999999999</v>
      </c>
      <c r="E5" s="2">
        <v>1.2</v>
      </c>
      <c r="F5" s="2">
        <v>1.6919999999999999</v>
      </c>
      <c r="G5" s="2">
        <v>1.3540000000000001</v>
      </c>
      <c r="H5" s="2">
        <v>0.90800000000000003</v>
      </c>
      <c r="I5" s="2">
        <v>1.2450000000000001</v>
      </c>
      <c r="J5" s="2">
        <v>1.292</v>
      </c>
    </row>
    <row r="6" spans="1:10" x14ac:dyDescent="0.2">
      <c r="A6" s="2">
        <v>0.61699999999999999</v>
      </c>
      <c r="B6" s="2">
        <v>0.82799999999999996</v>
      </c>
      <c r="C6" s="2">
        <v>1.413</v>
      </c>
      <c r="D6" s="2">
        <v>1.03</v>
      </c>
      <c r="E6" s="2">
        <v>1.4590000000000001</v>
      </c>
      <c r="F6" s="2">
        <v>2.4830000000000001</v>
      </c>
      <c r="G6" s="2">
        <v>2.7690000000000001</v>
      </c>
      <c r="H6" s="2">
        <v>1.5629999999999999</v>
      </c>
      <c r="I6" s="2">
        <v>2.661</v>
      </c>
      <c r="J6" s="2">
        <v>1.635</v>
      </c>
    </row>
    <row r="7" spans="1:10" x14ac:dyDescent="0.2">
      <c r="A7" s="2">
        <v>1.6539999999999999</v>
      </c>
      <c r="B7" s="2">
        <v>0.83799999999999997</v>
      </c>
      <c r="C7" s="2">
        <v>1.143</v>
      </c>
      <c r="D7" s="2">
        <v>0.61799999999999999</v>
      </c>
      <c r="E7" s="2">
        <v>2.3170000000000002</v>
      </c>
      <c r="F7" s="2">
        <v>1.853</v>
      </c>
      <c r="G7" s="2">
        <v>1.5549999999999999</v>
      </c>
      <c r="H7" s="2">
        <v>0.65300000000000002</v>
      </c>
      <c r="I7" s="2">
        <v>1.9219999999999999</v>
      </c>
      <c r="J7" s="2">
        <v>1.653</v>
      </c>
    </row>
    <row r="8" spans="1:10" x14ac:dyDescent="0.2">
      <c r="A8" s="2">
        <v>1.7470000000000001</v>
      </c>
      <c r="B8" s="2">
        <v>2.677</v>
      </c>
      <c r="C8" s="2">
        <v>0.34100000000000003</v>
      </c>
      <c r="D8" s="2">
        <v>2.952</v>
      </c>
      <c r="E8" s="2">
        <v>0.54500000000000004</v>
      </c>
      <c r="F8" s="2">
        <v>1.2969999999999999</v>
      </c>
      <c r="G8" s="2">
        <v>1.9810000000000001</v>
      </c>
      <c r="H8" s="2">
        <v>0.214</v>
      </c>
      <c r="I8" s="2">
        <v>2.452</v>
      </c>
      <c r="J8" s="2">
        <v>2.0870000000000002</v>
      </c>
    </row>
    <row r="9" spans="1:10" x14ac:dyDescent="0.2">
      <c r="A9" s="2">
        <v>1E-3</v>
      </c>
      <c r="B9" s="2">
        <v>7.0000000000000001E-3</v>
      </c>
      <c r="C9" s="2">
        <v>2.5000000000000001E-2</v>
      </c>
      <c r="D9" s="2">
        <v>0.312</v>
      </c>
      <c r="E9" s="2">
        <v>1.0680000000000001</v>
      </c>
      <c r="F9" s="2">
        <v>2.6040000000000001</v>
      </c>
      <c r="G9" s="2">
        <v>1.4E-2</v>
      </c>
      <c r="H9" s="2">
        <v>4.4999999999999998E-2</v>
      </c>
      <c r="I9" s="2">
        <v>2.34</v>
      </c>
      <c r="J9" s="2">
        <v>2.0009999999999999</v>
      </c>
    </row>
    <row r="11" spans="1:10" x14ac:dyDescent="0.2">
      <c r="A11" s="1" t="s">
        <v>0</v>
      </c>
      <c r="B11" s="2">
        <f>MAX(A5:J9)</f>
        <v>2.952</v>
      </c>
    </row>
    <row r="12" spans="1:10" x14ac:dyDescent="0.2">
      <c r="A12" s="1" t="s">
        <v>1</v>
      </c>
      <c r="B12" s="2">
        <f>MIN(A5:J9)</f>
        <v>1E-3</v>
      </c>
    </row>
    <row r="13" spans="1:10" x14ac:dyDescent="0.2">
      <c r="A13" s="1" t="s">
        <v>30</v>
      </c>
      <c r="B13" s="2">
        <f>AVERAGE(A5:J9)</f>
        <v>1.3281799999999999</v>
      </c>
    </row>
    <row r="14" spans="1:10" x14ac:dyDescent="0.2">
      <c r="A14" s="1"/>
      <c r="B14" s="2"/>
    </row>
    <row r="15" spans="1:10" x14ac:dyDescent="0.2">
      <c r="A15" s="1" t="s">
        <v>4</v>
      </c>
      <c r="B15" s="2">
        <f>MEDIAN(A5:J9)</f>
        <v>1.2945</v>
      </c>
    </row>
    <row r="16" spans="1:10" x14ac:dyDescent="0.2">
      <c r="A16" s="1" t="s">
        <v>5</v>
      </c>
      <c r="B16" s="2">
        <f>VAR(A5:J9)</f>
        <v>0.67782145673469507</v>
      </c>
    </row>
    <row r="17" spans="1:3" x14ac:dyDescent="0.2">
      <c r="A17" s="1" t="s">
        <v>6</v>
      </c>
      <c r="B17" s="2">
        <f>SQRT(B16)</f>
        <v>0.82329912956026807</v>
      </c>
      <c r="C17" s="2">
        <f>STDEV(A5:J9)</f>
        <v>0.82329912956026807</v>
      </c>
    </row>
    <row r="19" spans="1:3" x14ac:dyDescent="0.2">
      <c r="A19" s="1" t="s">
        <v>7</v>
      </c>
      <c r="B19" s="1" t="s">
        <v>8</v>
      </c>
      <c r="C19" s="1" t="s">
        <v>9</v>
      </c>
    </row>
    <row r="20" spans="1:3" x14ac:dyDescent="0.2">
      <c r="A20" s="1">
        <v>0.01</v>
      </c>
      <c r="B20" s="2">
        <f t="array" ref="B20:B31">FREQUENCY(A5:J9,A20:A30)</f>
        <v>2</v>
      </c>
      <c r="C20" s="2">
        <f>B20</f>
        <v>2</v>
      </c>
    </row>
    <row r="21" spans="1:3" x14ac:dyDescent="0.2">
      <c r="A21" s="1">
        <v>0.1</v>
      </c>
      <c r="B21" s="2">
        <v>3</v>
      </c>
      <c r="C21" s="2">
        <f t="shared" ref="C21:C30" si="0">C20 + B21</f>
        <v>5</v>
      </c>
    </row>
    <row r="22" spans="1:3" x14ac:dyDescent="0.2">
      <c r="A22" s="1">
        <v>0.2</v>
      </c>
      <c r="B22" s="2">
        <v>0</v>
      </c>
      <c r="C22" s="2">
        <f t="shared" si="0"/>
        <v>5</v>
      </c>
    </row>
    <row r="23" spans="1:3" x14ac:dyDescent="0.2">
      <c r="A23" s="1">
        <v>0.4</v>
      </c>
      <c r="B23" s="2">
        <v>3</v>
      </c>
      <c r="C23" s="2">
        <f t="shared" si="0"/>
        <v>8</v>
      </c>
    </row>
    <row r="24" spans="1:3" x14ac:dyDescent="0.2">
      <c r="A24" s="1">
        <v>0.6</v>
      </c>
      <c r="B24" s="2">
        <v>1</v>
      </c>
      <c r="C24" s="2">
        <f t="shared" si="0"/>
        <v>9</v>
      </c>
    </row>
    <row r="25" spans="1:3" x14ac:dyDescent="0.2">
      <c r="A25" s="1">
        <v>1</v>
      </c>
      <c r="B25" s="2">
        <v>9</v>
      </c>
      <c r="C25" s="2">
        <f t="shared" si="0"/>
        <v>18</v>
      </c>
    </row>
    <row r="26" spans="1:3" x14ac:dyDescent="0.2">
      <c r="A26" s="1">
        <v>1.5</v>
      </c>
      <c r="B26" s="2">
        <v>11</v>
      </c>
      <c r="C26" s="2">
        <f t="shared" si="0"/>
        <v>29</v>
      </c>
    </row>
    <row r="27" spans="1:3" x14ac:dyDescent="0.2">
      <c r="A27" s="1">
        <v>2</v>
      </c>
      <c r="B27" s="2">
        <v>10</v>
      </c>
      <c r="C27" s="2">
        <f t="shared" si="0"/>
        <v>39</v>
      </c>
    </row>
    <row r="28" spans="1:3" x14ac:dyDescent="0.2">
      <c r="A28" s="1">
        <v>2.2000000000000002</v>
      </c>
      <c r="B28" s="2">
        <v>2</v>
      </c>
      <c r="C28" s="2">
        <f t="shared" si="0"/>
        <v>41</v>
      </c>
    </row>
    <row r="29" spans="1:3" x14ac:dyDescent="0.2">
      <c r="A29" s="1">
        <v>2.5</v>
      </c>
      <c r="B29" s="2">
        <v>4</v>
      </c>
      <c r="C29" s="2">
        <f t="shared" si="0"/>
        <v>45</v>
      </c>
    </row>
    <row r="30" spans="1:3" x14ac:dyDescent="0.2">
      <c r="A30" s="1">
        <v>3</v>
      </c>
      <c r="B30" s="2">
        <v>5</v>
      </c>
      <c r="C30" s="2">
        <f t="shared" si="0"/>
        <v>50</v>
      </c>
    </row>
    <row r="31" spans="1:3" x14ac:dyDescent="0.2">
      <c r="B31" s="2">
        <v>0</v>
      </c>
    </row>
    <row r="32" spans="1:3" x14ac:dyDescent="0.2">
      <c r="A32" s="1" t="s">
        <v>2</v>
      </c>
      <c r="B32" s="2">
        <f>SUMPRODUCT(A20:A30,B20:B30)/50</f>
        <v>1.5404000000000002</v>
      </c>
    </row>
    <row r="33" spans="1:5" x14ac:dyDescent="0.2">
      <c r="A33" s="1" t="s">
        <v>3</v>
      </c>
      <c r="B33" s="1">
        <v>17</v>
      </c>
    </row>
    <row r="34" spans="1:5" x14ac:dyDescent="0.2">
      <c r="A34" s="1" t="s">
        <v>4</v>
      </c>
      <c r="B34" s="1">
        <v>15</v>
      </c>
    </row>
    <row r="35" spans="1:5" x14ac:dyDescent="0.2">
      <c r="A35" s="1" t="s">
        <v>5</v>
      </c>
      <c r="B35" s="2">
        <f>SUMPRODUCT(POWER(A20:A30,2),B20:B30)/50 - POWER(B32,2)</f>
        <v>0.71317183999999978</v>
      </c>
    </row>
    <row r="36" spans="1:5" x14ac:dyDescent="0.2">
      <c r="A36" s="1" t="s">
        <v>6</v>
      </c>
      <c r="B36" s="2">
        <f>SQRT(B35)</f>
        <v>0.84449502070764149</v>
      </c>
    </row>
    <row r="41" spans="1:5" x14ac:dyDescent="0.2">
      <c r="A41" s="1" t="s">
        <v>10</v>
      </c>
      <c r="B41" s="1">
        <v>0</v>
      </c>
      <c r="C41" s="1" t="s">
        <v>18</v>
      </c>
      <c r="E41" s="1">
        <v>8.9999999999999993E-3</v>
      </c>
    </row>
    <row r="42" spans="1:5" x14ac:dyDescent="0.2">
      <c r="B42" s="1">
        <f t="shared" ref="B42:B52" si="1">C20/50</f>
        <v>0.04</v>
      </c>
      <c r="C42" s="1" t="s">
        <v>19</v>
      </c>
      <c r="E42" s="1">
        <v>0.01</v>
      </c>
    </row>
    <row r="43" spans="1:5" x14ac:dyDescent="0.2">
      <c r="B43" s="1">
        <f>C21/50</f>
        <v>0.1</v>
      </c>
      <c r="C43" s="1" t="s">
        <v>20</v>
      </c>
      <c r="E43" s="1">
        <v>0.1</v>
      </c>
    </row>
    <row r="44" spans="1:5" x14ac:dyDescent="0.2">
      <c r="B44" s="1">
        <f t="shared" si="1"/>
        <v>0.1</v>
      </c>
      <c r="C44" s="1" t="s">
        <v>21</v>
      </c>
      <c r="E44" s="1">
        <v>0.2</v>
      </c>
    </row>
    <row r="45" spans="1:5" x14ac:dyDescent="0.2">
      <c r="B45" s="1">
        <f t="shared" si="1"/>
        <v>0.16</v>
      </c>
      <c r="C45" s="1" t="s">
        <v>22</v>
      </c>
      <c r="E45" s="1">
        <v>0.4</v>
      </c>
    </row>
    <row r="46" spans="1:5" x14ac:dyDescent="0.2">
      <c r="B46" s="1">
        <f t="shared" si="1"/>
        <v>0.18</v>
      </c>
      <c r="C46" s="1" t="s">
        <v>23</v>
      </c>
      <c r="E46" s="1">
        <v>0.6</v>
      </c>
    </row>
    <row r="47" spans="1:5" x14ac:dyDescent="0.2">
      <c r="B47" s="1">
        <f t="shared" si="1"/>
        <v>0.36</v>
      </c>
      <c r="C47" s="1" t="s">
        <v>24</v>
      </c>
      <c r="E47" s="1">
        <v>1</v>
      </c>
    </row>
    <row r="48" spans="1:5" x14ac:dyDescent="0.2">
      <c r="B48" s="1">
        <f t="shared" si="1"/>
        <v>0.57999999999999996</v>
      </c>
      <c r="C48" s="1" t="s">
        <v>25</v>
      </c>
      <c r="E48" s="1">
        <v>1.5</v>
      </c>
    </row>
    <row r="49" spans="1:9" x14ac:dyDescent="0.2">
      <c r="B49" s="1">
        <f t="shared" si="1"/>
        <v>0.78</v>
      </c>
      <c r="C49" s="1" t="s">
        <v>26</v>
      </c>
      <c r="E49" s="1">
        <v>2</v>
      </c>
    </row>
    <row r="50" spans="1:9" x14ac:dyDescent="0.2">
      <c r="B50" s="1">
        <f t="shared" si="1"/>
        <v>0.82</v>
      </c>
      <c r="C50" s="1" t="s">
        <v>27</v>
      </c>
      <c r="E50" s="1">
        <v>2.2000000000000002</v>
      </c>
    </row>
    <row r="51" spans="1:9" x14ac:dyDescent="0.2">
      <c r="B51" s="1">
        <f t="shared" si="1"/>
        <v>0.9</v>
      </c>
      <c r="C51" s="1" t="s">
        <v>28</v>
      </c>
      <c r="E51" s="1">
        <v>2.5</v>
      </c>
    </row>
    <row r="52" spans="1:9" x14ac:dyDescent="0.2">
      <c r="B52" s="1">
        <f t="shared" si="1"/>
        <v>1</v>
      </c>
      <c r="C52" s="1" t="s">
        <v>29</v>
      </c>
      <c r="E52" s="1">
        <v>3</v>
      </c>
    </row>
    <row r="60" spans="1:9" x14ac:dyDescent="0.2">
      <c r="E60" s="1" t="s">
        <v>11</v>
      </c>
    </row>
    <row r="61" spans="1:9" x14ac:dyDescent="0.2">
      <c r="A61" s="3" t="s">
        <v>12</v>
      </c>
      <c r="B61" s="3" t="s">
        <v>31</v>
      </c>
      <c r="C61" s="3" t="s">
        <v>32</v>
      </c>
      <c r="D61" s="3" t="s">
        <v>33</v>
      </c>
      <c r="E61" s="4" t="s">
        <v>34</v>
      </c>
      <c r="F61" s="3" t="s">
        <v>35</v>
      </c>
      <c r="G61" s="3"/>
      <c r="H61" s="3"/>
      <c r="I61" s="5"/>
    </row>
    <row r="62" spans="1:9" x14ac:dyDescent="0.2">
      <c r="A62" s="3" t="s">
        <v>13</v>
      </c>
      <c r="B62" s="3">
        <v>11</v>
      </c>
      <c r="C62" s="3">
        <v>45</v>
      </c>
      <c r="D62" s="3">
        <v>5</v>
      </c>
      <c r="E62" s="4">
        <v>4</v>
      </c>
      <c r="F62" s="3">
        <v>35</v>
      </c>
      <c r="G62" s="3"/>
      <c r="H62" s="3"/>
      <c r="I62" s="5">
        <f>SUM(B62:H62)</f>
        <v>100</v>
      </c>
    </row>
    <row r="63" spans="1:9" x14ac:dyDescent="0.2">
      <c r="A63" s="3" t="s">
        <v>14</v>
      </c>
      <c r="B63" s="3">
        <v>1.2</v>
      </c>
      <c r="C63" s="5">
        <f t="shared" ref="C63:F63" si="2">B63+$B66</f>
        <v>2.2000000000000002</v>
      </c>
      <c r="D63" s="5">
        <f t="shared" si="2"/>
        <v>3.2</v>
      </c>
      <c r="E63" s="6">
        <f t="shared" si="2"/>
        <v>4.2</v>
      </c>
      <c r="F63" s="5">
        <f t="shared" si="2"/>
        <v>5.2</v>
      </c>
      <c r="G63" s="5"/>
      <c r="H63" s="5"/>
      <c r="I63" s="5"/>
    </row>
    <row r="64" spans="1:9" x14ac:dyDescent="0.2">
      <c r="A64" s="3" t="s">
        <v>15</v>
      </c>
      <c r="B64" s="5">
        <f>B62/$I62</f>
        <v>0.11</v>
      </c>
      <c r="C64" s="5">
        <f t="shared" ref="C64:F64" si="3">C62/$I62</f>
        <v>0.45</v>
      </c>
      <c r="D64" s="5">
        <f t="shared" si="3"/>
        <v>0.05</v>
      </c>
      <c r="E64" s="6">
        <f t="shared" si="3"/>
        <v>0.04</v>
      </c>
      <c r="F64" s="5">
        <f t="shared" si="3"/>
        <v>0.35</v>
      </c>
      <c r="G64" s="5"/>
      <c r="H64" s="5"/>
      <c r="I64" s="5">
        <f>SUM(B64:H64)</f>
        <v>1</v>
      </c>
    </row>
    <row r="65" spans="1:9" x14ac:dyDescent="0.2">
      <c r="A65" s="3" t="s">
        <v>16</v>
      </c>
      <c r="B65" s="5">
        <f>B62</f>
        <v>11</v>
      </c>
      <c r="C65" s="5">
        <f t="shared" ref="C65:F65" si="4">B65+C62</f>
        <v>56</v>
      </c>
      <c r="D65" s="5">
        <f t="shared" si="4"/>
        <v>61</v>
      </c>
      <c r="E65" s="6">
        <f t="shared" si="4"/>
        <v>65</v>
      </c>
      <c r="F65" s="5">
        <f t="shared" si="4"/>
        <v>100</v>
      </c>
      <c r="G65" s="5"/>
      <c r="H65" s="5"/>
      <c r="I65" s="5"/>
    </row>
    <row r="66" spans="1:9" x14ac:dyDescent="0.2">
      <c r="A66" s="1" t="s">
        <v>17</v>
      </c>
      <c r="B66" s="1">
        <v>1</v>
      </c>
    </row>
    <row r="67" spans="1:9" x14ac:dyDescent="0.2">
      <c r="A67" s="1" t="s">
        <v>2</v>
      </c>
      <c r="B67" s="2">
        <f>SUMPRODUCT(B62:H62,B63:H63)/$I62</f>
        <v>3.27</v>
      </c>
    </row>
    <row r="68" spans="1:9" x14ac:dyDescent="0.2">
      <c r="A68" s="1" t="s">
        <v>3</v>
      </c>
      <c r="B68" s="2">
        <f>E63+B66*(E62-D62)/(2*E62-D62-F62)</f>
        <v>4.2312500000000002</v>
      </c>
    </row>
    <row r="69" spans="1:9" x14ac:dyDescent="0.2">
      <c r="A69" s="1" t="s">
        <v>4</v>
      </c>
      <c r="B69" s="2">
        <f>E63+B66*((I62/2)-E65)/E62</f>
        <v>0.45000000000000018</v>
      </c>
    </row>
    <row r="70" spans="1:9" x14ac:dyDescent="0.2">
      <c r="A70" s="1" t="s">
        <v>5</v>
      </c>
      <c r="B70" s="2">
        <f>SUMPRODUCT(B62:H62,POWER(B63:H63,2))/I62-B67*B67</f>
        <v>2.3251000000000026</v>
      </c>
    </row>
    <row r="71" spans="1:9" x14ac:dyDescent="0.2">
      <c r="A71" s="1" t="s">
        <v>6</v>
      </c>
      <c r="B71" s="2">
        <f>SQRT(B70)</f>
        <v>1.5248278591368938</v>
      </c>
    </row>
    <row r="73" spans="1:9" x14ac:dyDescent="0.2">
      <c r="B73" s="3">
        <v>0</v>
      </c>
      <c r="C73" s="3">
        <v>0</v>
      </c>
    </row>
    <row r="74" spans="1:9" x14ac:dyDescent="0.2">
      <c r="B74" s="3">
        <v>1</v>
      </c>
      <c r="C74" s="5">
        <f>B64</f>
        <v>0.11</v>
      </c>
    </row>
    <row r="75" spans="1:9" x14ac:dyDescent="0.2">
      <c r="B75" s="5">
        <f t="shared" ref="B75:B77" si="5">B74+$B$66</f>
        <v>2</v>
      </c>
      <c r="C75" s="5">
        <f>C74+C64</f>
        <v>0.56000000000000005</v>
      </c>
    </row>
    <row r="76" spans="1:9" x14ac:dyDescent="0.2">
      <c r="B76" s="5">
        <f t="shared" si="5"/>
        <v>3</v>
      </c>
      <c r="C76" s="5">
        <f>C75+D64</f>
        <v>0.6100000000000001</v>
      </c>
    </row>
    <row r="77" spans="1:9" x14ac:dyDescent="0.2">
      <c r="B77" s="5">
        <f t="shared" si="5"/>
        <v>4</v>
      </c>
      <c r="C77" s="5">
        <f>C76+E64</f>
        <v>0.65000000000000013</v>
      </c>
    </row>
    <row r="78" spans="1:9" x14ac:dyDescent="0.2">
      <c r="B78" s="5">
        <v>5</v>
      </c>
      <c r="C78" s="5">
        <f>C77+F64</f>
        <v>1</v>
      </c>
    </row>
    <row r="79" spans="1:9" x14ac:dyDescent="0.2">
      <c r="B79" s="5"/>
      <c r="C79" s="5"/>
    </row>
    <row r="80" spans="1:9" x14ac:dyDescent="0.2">
      <c r="B80" s="5"/>
      <c r="C80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3</dc:creator>
  <cp:lastModifiedBy>ACER 3</cp:lastModifiedBy>
  <dcterms:created xsi:type="dcterms:W3CDTF">2022-12-08T10:39:25Z</dcterms:created>
  <dcterms:modified xsi:type="dcterms:W3CDTF">2022-12-14T16:25:27Z</dcterms:modified>
</cp:coreProperties>
</file>