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3040" windowHeight="9405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N5" i="2"/>
  <c r="N6"/>
  <c r="N7"/>
  <c r="N8"/>
  <c r="N9"/>
  <c r="N10"/>
  <c r="N11"/>
  <c r="N12"/>
  <c r="N13"/>
  <c r="N14"/>
  <c r="N15"/>
  <c r="N16"/>
  <c r="N17"/>
  <c r="N18"/>
  <c r="N19"/>
  <c r="N20"/>
  <c r="N4"/>
  <c r="M5"/>
  <c r="M6"/>
  <c r="M7"/>
  <c r="M8"/>
  <c r="M9"/>
  <c r="M10"/>
  <c r="M11"/>
  <c r="M12"/>
  <c r="M13"/>
  <c r="M14"/>
  <c r="M15"/>
  <c r="M16"/>
  <c r="M17"/>
  <c r="M18"/>
  <c r="M19"/>
  <c r="M20"/>
  <c r="M4"/>
  <c r="L5"/>
  <c r="L6"/>
  <c r="L7"/>
  <c r="L8"/>
  <c r="L9"/>
  <c r="L10"/>
  <c r="L11"/>
  <c r="L12"/>
  <c r="L13"/>
  <c r="L14"/>
  <c r="L15"/>
  <c r="L16"/>
  <c r="L17"/>
  <c r="L18"/>
  <c r="L19"/>
  <c r="L20"/>
  <c r="J20"/>
  <c r="I20"/>
  <c r="H20"/>
  <c r="G20"/>
  <c r="J19"/>
  <c r="I19"/>
  <c r="H19"/>
  <c r="G19"/>
  <c r="J18"/>
  <c r="I18"/>
  <c r="H18"/>
  <c r="G18"/>
  <c r="J17"/>
  <c r="I17"/>
  <c r="H17"/>
  <c r="G17"/>
  <c r="J16"/>
  <c r="I16"/>
  <c r="H16"/>
  <c r="G16"/>
  <c r="J15"/>
  <c r="I15"/>
  <c r="H15"/>
  <c r="G15"/>
  <c r="J14"/>
  <c r="I14"/>
  <c r="H14"/>
  <c r="G14"/>
  <c r="J13"/>
  <c r="I13"/>
  <c r="H13"/>
  <c r="G13"/>
  <c r="J12"/>
  <c r="I12"/>
  <c r="H12"/>
  <c r="G12"/>
  <c r="J11"/>
  <c r="I11"/>
  <c r="H11"/>
  <c r="G11"/>
  <c r="J10"/>
  <c r="I10"/>
  <c r="H10"/>
  <c r="G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L4"/>
  <c r="J4"/>
  <c r="I4"/>
  <c r="H4"/>
  <c r="G4"/>
</calcChain>
</file>

<file path=xl/sharedStrings.xml><?xml version="1.0" encoding="utf-8"?>
<sst xmlns="http://schemas.openxmlformats.org/spreadsheetml/2006/main" count="60" uniqueCount="29">
  <si>
    <t>Показатели</t>
  </si>
  <si>
    <t>Годы</t>
  </si>
  <si>
    <t>Отклонения +/-</t>
  </si>
  <si>
    <t>Темпы роста, %</t>
  </si>
  <si>
    <t>2016/2015</t>
  </si>
  <si>
    <t>Активы организации, тыс. руб.</t>
  </si>
  <si>
    <t>Основные средства, тыс. руб.</t>
  </si>
  <si>
    <t>Товарооборот, тыс. руб.</t>
  </si>
  <si>
    <t>Себестоимость продаж</t>
  </si>
  <si>
    <t>Расходы</t>
  </si>
  <si>
    <t>Прибыль до налогообложения, тыс. руб.</t>
  </si>
  <si>
    <t>Процент к обороту</t>
  </si>
  <si>
    <t>Налог на прибыль</t>
  </si>
  <si>
    <t>Чистая прибыль, тыс.руб.</t>
  </si>
  <si>
    <t>Уровень рентабельности, %</t>
  </si>
  <si>
    <t>Численность работающих, чел.</t>
  </si>
  <si>
    <t>Фонд оплаты труда, тыс. руб.</t>
  </si>
  <si>
    <t>Чистая прибыль на 1 работника</t>
  </si>
  <si>
    <t>Выработка (тыс. руб./1 раб.)</t>
  </si>
  <si>
    <t>Рентабельность активов</t>
  </si>
  <si>
    <t>Фондовооруженность (тыс. руб./чел.)</t>
  </si>
  <si>
    <t xml:space="preserve"> </t>
  </si>
  <si>
    <t>2017/2016</t>
  </si>
  <si>
    <t>Крупная компания представила данные о результатах своей финансовой  деятельности за период с 2013 по 2017 год. На основе представленных данных, используя формулы MS Excel,  необходимо найти темпы роста и отклонения результатов за последние 2 года. С помощью статистических функций выявить максимальное, минимальное и среднее значение каждого показателя за весь период.</t>
  </si>
  <si>
    <t>Валовая прибыль, тыс.руб</t>
  </si>
  <si>
    <t>Среднее значение</t>
  </si>
  <si>
    <t>Мах</t>
  </si>
  <si>
    <t>Мin</t>
  </si>
  <si>
    <t>Основные финансовые показатели компании за 2013-2017 гг.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</si>
</sst>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 shrinkToFit="1"/>
    </xf>
    <xf numFmtId="2" fontId="1" fillId="0" borderId="1" xfId="0" applyNumberFormat="1" applyFont="1" applyBorder="1" applyAlignment="1">
      <alignment horizontal="center" wrapText="1" shrinkToFit="1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 wrapText="1" shrinkToFit="1"/>
    </xf>
    <xf numFmtId="0" fontId="1" fillId="0" borderId="1" xfId="0" applyFont="1" applyBorder="1" applyAlignment="1">
      <alignment horizontal="right" wrapText="1" shrinkToFit="1"/>
    </xf>
    <xf numFmtId="0" fontId="0" fillId="0" borderId="9" xfId="0" applyBorder="1"/>
    <xf numFmtId="2" fontId="1" fillId="0" borderId="1" xfId="0" applyNumberFormat="1" applyFont="1" applyBorder="1" applyAlignment="1">
      <alignment wrapText="1" shrinkToFit="1"/>
    </xf>
    <xf numFmtId="0" fontId="0" fillId="0" borderId="0" xfId="0" applyAlignment="1"/>
    <xf numFmtId="0" fontId="0" fillId="0" borderId="9" xfId="0" applyBorder="1" applyAlignment="1"/>
    <xf numFmtId="0" fontId="1" fillId="0" borderId="1" xfId="0" applyFont="1" applyBorder="1" applyAlignment="1">
      <alignment horizontal="center" wrapText="1" shrinkToFi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H7" sqref="H7"/>
    </sheetView>
  </sheetViews>
  <sheetFormatPr defaultRowHeight="15"/>
  <cols>
    <col min="1" max="1" width="25.5703125" customWidth="1"/>
    <col min="2" max="2" width="9.42578125" customWidth="1"/>
    <col min="7" max="7" width="10.42578125" customWidth="1"/>
    <col min="8" max="8" width="9.85546875" bestFit="1" customWidth="1"/>
    <col min="9" max="9" width="10.42578125" customWidth="1"/>
    <col min="10" max="10" width="9.85546875" bestFit="1" customWidth="1"/>
    <col min="14" max="14" width="18.28515625" customWidth="1"/>
  </cols>
  <sheetData>
    <row r="1" spans="1:14" ht="18" customHeight="1" thickBot="1">
      <c r="K1" t="s">
        <v>21</v>
      </c>
    </row>
    <row r="2" spans="1:14" ht="80.25" customHeight="1" thickBot="1">
      <c r="A2" s="20" t="s">
        <v>23</v>
      </c>
      <c r="B2" s="20"/>
      <c r="C2" s="20"/>
      <c r="D2" s="20"/>
      <c r="E2" s="20"/>
      <c r="F2" s="20"/>
      <c r="G2" s="20"/>
      <c r="H2" s="20"/>
      <c r="I2" s="20"/>
      <c r="J2" s="20"/>
    </row>
    <row r="3" spans="1:14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4">
      <c r="A4" s="17" t="s">
        <v>28</v>
      </c>
      <c r="B4" s="18"/>
      <c r="C4" s="18"/>
      <c r="D4" s="18"/>
      <c r="E4" s="18"/>
      <c r="F4" s="18"/>
      <c r="G4" s="18"/>
      <c r="H4" s="18"/>
      <c r="I4" s="18"/>
      <c r="J4" s="19"/>
    </row>
    <row r="5" spans="1:14">
      <c r="A5" s="1" t="s">
        <v>0</v>
      </c>
      <c r="B5" s="14" t="s">
        <v>1</v>
      </c>
      <c r="C5" s="16"/>
      <c r="D5" s="16"/>
      <c r="E5" s="16"/>
      <c r="F5" s="15"/>
      <c r="G5" s="14" t="s">
        <v>3</v>
      </c>
      <c r="H5" s="15"/>
      <c r="I5" s="14" t="s">
        <v>2</v>
      </c>
      <c r="J5" s="15"/>
    </row>
    <row r="6" spans="1:14">
      <c r="A6" s="1"/>
      <c r="B6" s="1">
        <v>2013</v>
      </c>
      <c r="C6" s="1">
        <v>2014</v>
      </c>
      <c r="D6" s="1">
        <v>2015</v>
      </c>
      <c r="E6" s="1">
        <v>2016</v>
      </c>
      <c r="F6" s="1">
        <v>2017</v>
      </c>
      <c r="G6" s="1" t="s">
        <v>4</v>
      </c>
      <c r="H6" s="1" t="s">
        <v>22</v>
      </c>
      <c r="I6" s="1" t="s">
        <v>4</v>
      </c>
      <c r="J6" s="1" t="s">
        <v>22</v>
      </c>
      <c r="L6" s="7" t="s">
        <v>26</v>
      </c>
      <c r="M6" s="7" t="s">
        <v>27</v>
      </c>
      <c r="N6" s="7" t="s">
        <v>25</v>
      </c>
    </row>
    <row r="7" spans="1:14" ht="30">
      <c r="A7" s="2" t="s">
        <v>5</v>
      </c>
      <c r="B7" s="2">
        <v>6320.4</v>
      </c>
      <c r="C7" s="3">
        <v>5825</v>
      </c>
      <c r="D7" s="3">
        <v>6170</v>
      </c>
      <c r="E7" s="3">
        <v>8323</v>
      </c>
      <c r="F7" s="3">
        <v>7834.5</v>
      </c>
      <c r="G7" s="3"/>
      <c r="H7" s="3"/>
      <c r="I7" s="8"/>
      <c r="J7" s="8"/>
      <c r="L7" s="7"/>
      <c r="M7" s="7"/>
      <c r="N7" s="7"/>
    </row>
    <row r="8" spans="1:14" ht="30">
      <c r="A8" s="2" t="s">
        <v>6</v>
      </c>
      <c r="B8" s="2">
        <v>1750.9</v>
      </c>
      <c r="C8" s="3">
        <v>2678</v>
      </c>
      <c r="D8" s="3">
        <v>2687.5</v>
      </c>
      <c r="E8" s="3">
        <v>2699.7</v>
      </c>
      <c r="F8" s="3">
        <v>2358.1</v>
      </c>
      <c r="G8" s="3"/>
      <c r="H8" s="3"/>
      <c r="I8" s="8"/>
      <c r="J8" s="8"/>
      <c r="L8" s="7"/>
      <c r="M8" s="7"/>
      <c r="N8" s="7"/>
    </row>
    <row r="9" spans="1:14" ht="18.75" customHeight="1">
      <c r="A9" s="2" t="s">
        <v>7</v>
      </c>
      <c r="B9" s="2">
        <v>19480.82</v>
      </c>
      <c r="C9" s="3">
        <v>19583.23</v>
      </c>
      <c r="D9" s="3">
        <v>23793.51</v>
      </c>
      <c r="E9" s="3">
        <v>26721.54</v>
      </c>
      <c r="F9" s="3">
        <v>25374.5</v>
      </c>
      <c r="G9" s="3"/>
      <c r="H9" s="3"/>
      <c r="I9" s="8"/>
      <c r="J9" s="8"/>
      <c r="L9" s="7"/>
      <c r="M9" s="7"/>
      <c r="N9" s="7"/>
    </row>
    <row r="10" spans="1:14" ht="27" customHeight="1">
      <c r="A10" s="5" t="s">
        <v>8</v>
      </c>
      <c r="B10" s="6">
        <v>17841.900000000001</v>
      </c>
      <c r="C10" s="3">
        <v>16706.3</v>
      </c>
      <c r="D10" s="3">
        <v>20255.46</v>
      </c>
      <c r="E10" s="3">
        <v>22505.08</v>
      </c>
      <c r="F10" s="3">
        <v>23987.7</v>
      </c>
      <c r="G10" s="3"/>
      <c r="H10" s="3"/>
      <c r="I10" s="8"/>
      <c r="J10" s="8"/>
      <c r="L10" s="7"/>
      <c r="M10" s="7"/>
      <c r="N10" s="7"/>
    </row>
    <row r="11" spans="1:14" ht="23.25" customHeight="1">
      <c r="A11" s="2" t="s">
        <v>24</v>
      </c>
      <c r="B11" s="2">
        <v>5397.79</v>
      </c>
      <c r="C11" s="3">
        <v>4309.37</v>
      </c>
      <c r="D11" s="3">
        <v>5236.55</v>
      </c>
      <c r="E11" s="3">
        <v>8403.48</v>
      </c>
      <c r="F11" s="3">
        <v>8503.7000000000007</v>
      </c>
      <c r="G11" s="3"/>
      <c r="H11" s="3"/>
      <c r="I11" s="8"/>
      <c r="J11" s="8"/>
      <c r="L11" s="7"/>
      <c r="M11" s="7"/>
      <c r="N11" s="7"/>
    </row>
    <row r="12" spans="1:14" ht="20.25" customHeight="1">
      <c r="A12" s="2" t="s">
        <v>9</v>
      </c>
      <c r="B12" s="2">
        <v>1973.82</v>
      </c>
      <c r="C12" s="3">
        <v>1156</v>
      </c>
      <c r="D12" s="3">
        <v>1238</v>
      </c>
      <c r="E12" s="3">
        <v>1614.2</v>
      </c>
      <c r="F12" s="3">
        <v>1764.2</v>
      </c>
      <c r="G12" s="3"/>
      <c r="H12" s="3"/>
      <c r="I12" s="8"/>
      <c r="J12" s="8"/>
      <c r="L12" s="7"/>
      <c r="M12" s="7"/>
      <c r="N12" s="7"/>
    </row>
    <row r="13" spans="1:14" ht="33" customHeight="1">
      <c r="A13" s="5" t="s">
        <v>10</v>
      </c>
      <c r="B13" s="2">
        <v>32971.61</v>
      </c>
      <c r="C13" s="3">
        <v>3153.37</v>
      </c>
      <c r="D13" s="3">
        <v>3998.77</v>
      </c>
      <c r="E13" s="3">
        <v>4070.87</v>
      </c>
      <c r="F13" s="3">
        <v>36547.699999999997</v>
      </c>
      <c r="G13" s="3"/>
      <c r="H13" s="3"/>
      <c r="I13" s="8"/>
      <c r="J13" s="8"/>
      <c r="L13" s="7"/>
      <c r="M13" s="7"/>
      <c r="N13" s="7"/>
    </row>
    <row r="14" spans="1:14">
      <c r="A14" s="2" t="s">
        <v>11</v>
      </c>
      <c r="B14" s="2">
        <v>72.89</v>
      </c>
      <c r="C14" s="3">
        <v>73.17</v>
      </c>
      <c r="D14" s="3">
        <v>76.38</v>
      </c>
      <c r="E14" s="3">
        <v>74.790000000000006</v>
      </c>
      <c r="F14" s="3">
        <v>75.650000000000006</v>
      </c>
      <c r="G14" s="3"/>
      <c r="H14" s="3"/>
      <c r="I14" s="8"/>
      <c r="J14" s="8"/>
      <c r="L14" s="7"/>
      <c r="M14" s="7"/>
      <c r="N14" s="7"/>
    </row>
    <row r="15" spans="1:14">
      <c r="A15" s="2" t="s">
        <v>12</v>
      </c>
      <c r="B15" s="2">
        <v>598.87</v>
      </c>
      <c r="C15" s="3">
        <v>473.01</v>
      </c>
      <c r="D15" s="3">
        <v>599.78</v>
      </c>
      <c r="E15" s="3">
        <v>718.39</v>
      </c>
      <c r="F15" s="3">
        <v>647.21</v>
      </c>
      <c r="G15" s="3"/>
      <c r="H15" s="3"/>
      <c r="I15" s="8"/>
      <c r="J15" s="8"/>
      <c r="L15" s="7"/>
      <c r="M15" s="7"/>
      <c r="N15" s="7"/>
    </row>
    <row r="16" spans="1:14">
      <c r="A16" s="2" t="s">
        <v>13</v>
      </c>
      <c r="B16" s="2">
        <v>2870.58</v>
      </c>
      <c r="C16" s="3">
        <v>2680.36</v>
      </c>
      <c r="D16" s="3">
        <v>3398.77</v>
      </c>
      <c r="E16" s="3">
        <v>4070.87</v>
      </c>
      <c r="F16" s="3">
        <v>5479.89</v>
      </c>
      <c r="G16" s="3"/>
      <c r="H16" s="3"/>
      <c r="I16" s="8"/>
      <c r="J16" s="8"/>
      <c r="L16" s="7"/>
      <c r="M16" s="7"/>
      <c r="N16" s="7"/>
    </row>
    <row r="17" spans="1:14" ht="30">
      <c r="A17" s="2" t="s">
        <v>14</v>
      </c>
      <c r="B17" s="2">
        <v>61.97</v>
      </c>
      <c r="C17" s="3">
        <v>62.2</v>
      </c>
      <c r="D17" s="3">
        <v>64.900000000000006</v>
      </c>
      <c r="E17" s="3">
        <v>63.57</v>
      </c>
      <c r="F17" s="3">
        <v>65.89</v>
      </c>
      <c r="G17" s="3"/>
      <c r="H17" s="3"/>
      <c r="I17" s="8"/>
      <c r="J17" s="8"/>
      <c r="L17" s="7"/>
      <c r="M17" s="7"/>
      <c r="N17" s="7"/>
    </row>
    <row r="18" spans="1:14" ht="30">
      <c r="A18" s="2" t="s">
        <v>15</v>
      </c>
      <c r="B18" s="2">
        <v>7.99</v>
      </c>
      <c r="C18" s="3">
        <v>8</v>
      </c>
      <c r="D18" s="3">
        <v>8</v>
      </c>
      <c r="E18" s="3">
        <v>8</v>
      </c>
      <c r="F18" s="3">
        <v>8.01</v>
      </c>
      <c r="G18" s="3"/>
      <c r="H18" s="3"/>
      <c r="I18" s="8"/>
      <c r="J18" s="8"/>
      <c r="L18" s="7"/>
      <c r="M18" s="7"/>
      <c r="N18" s="7"/>
    </row>
    <row r="19" spans="1:14" ht="30">
      <c r="A19" s="2" t="s">
        <v>16</v>
      </c>
      <c r="B19" s="2">
        <v>1440</v>
      </c>
      <c r="C19" s="3">
        <v>1440</v>
      </c>
      <c r="D19" s="3">
        <v>1440</v>
      </c>
      <c r="E19" s="3">
        <v>1440</v>
      </c>
      <c r="F19" s="3">
        <v>1440.01</v>
      </c>
      <c r="G19" s="3"/>
      <c r="H19" s="3"/>
      <c r="I19" s="8"/>
      <c r="J19" s="8"/>
      <c r="L19" s="7"/>
      <c r="M19" s="7"/>
      <c r="N19" s="7"/>
    </row>
    <row r="20" spans="1:14" ht="30">
      <c r="A20" s="2" t="s">
        <v>18</v>
      </c>
      <c r="B20" s="2">
        <v>1987.14</v>
      </c>
      <c r="C20" s="3">
        <v>2447.9</v>
      </c>
      <c r="D20" s="3">
        <v>2974.19</v>
      </c>
      <c r="E20" s="3">
        <v>3340.19</v>
      </c>
      <c r="F20" s="3">
        <v>3640.55</v>
      </c>
      <c r="G20" s="3"/>
      <c r="H20" s="3"/>
      <c r="I20" s="8"/>
      <c r="J20" s="8"/>
      <c r="L20" s="7"/>
      <c r="M20" s="7"/>
      <c r="N20" s="7"/>
    </row>
    <row r="21" spans="1:14" ht="30">
      <c r="A21" s="2" t="s">
        <v>17</v>
      </c>
      <c r="B21" s="2">
        <v>334.09</v>
      </c>
      <c r="C21" s="3">
        <v>335.05</v>
      </c>
      <c r="D21" s="3">
        <v>424.85</v>
      </c>
      <c r="E21" s="3">
        <v>508.88</v>
      </c>
      <c r="F21" s="3">
        <v>507.89</v>
      </c>
      <c r="G21" s="3"/>
      <c r="H21" s="3"/>
      <c r="I21" s="8"/>
      <c r="J21" s="8"/>
      <c r="L21" s="7"/>
      <c r="M21" s="7"/>
      <c r="N21" s="7"/>
    </row>
    <row r="22" spans="1:14">
      <c r="A22" s="2" t="s">
        <v>19</v>
      </c>
      <c r="B22" s="2">
        <v>0.49</v>
      </c>
      <c r="C22" s="3">
        <v>0.48</v>
      </c>
      <c r="D22" s="3">
        <v>0.55000000000000004</v>
      </c>
      <c r="E22" s="3">
        <v>0.64</v>
      </c>
      <c r="F22" s="3">
        <v>0.63</v>
      </c>
      <c r="G22" s="3"/>
      <c r="H22" s="3"/>
      <c r="I22" s="8"/>
      <c r="J22" s="8"/>
      <c r="L22" s="7"/>
      <c r="M22" s="7"/>
      <c r="N22" s="7"/>
    </row>
    <row r="23" spans="1:14" ht="30">
      <c r="A23" s="2" t="s">
        <v>20</v>
      </c>
      <c r="B23" s="2">
        <v>335.78</v>
      </c>
      <c r="C23" s="4">
        <v>334.75</v>
      </c>
      <c r="D23" s="4">
        <v>335.94</v>
      </c>
      <c r="E23" s="4">
        <v>337.46</v>
      </c>
      <c r="F23" s="4">
        <v>336.74</v>
      </c>
      <c r="G23" s="3"/>
      <c r="H23" s="3"/>
      <c r="I23" s="8"/>
      <c r="J23" s="8"/>
      <c r="L23" s="7"/>
      <c r="M23" s="7"/>
      <c r="N23" s="7"/>
    </row>
  </sheetData>
  <mergeCells count="6">
    <mergeCell ref="G5:H5"/>
    <mergeCell ref="I5:J5"/>
    <mergeCell ref="B5:F5"/>
    <mergeCell ref="A4:J4"/>
    <mergeCell ref="A2:J2"/>
    <mergeCell ref="A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sqref="A1:J1"/>
    </sheetView>
  </sheetViews>
  <sheetFormatPr defaultRowHeight="15"/>
  <cols>
    <col min="1" max="1" width="20.85546875" customWidth="1"/>
    <col min="14" max="14" width="18.7109375" customWidth="1"/>
  </cols>
  <sheetData>
    <row r="1" spans="1:14">
      <c r="A1" s="22" t="s">
        <v>28</v>
      </c>
      <c r="B1" s="23"/>
      <c r="C1" s="23"/>
      <c r="D1" s="23"/>
      <c r="E1" s="23"/>
      <c r="F1" s="23"/>
      <c r="G1" s="23"/>
      <c r="H1" s="23"/>
      <c r="I1" s="23"/>
      <c r="J1" s="24"/>
      <c r="K1" s="9"/>
      <c r="L1" s="9"/>
      <c r="M1" s="9"/>
      <c r="N1" s="9"/>
    </row>
    <row r="2" spans="1:14">
      <c r="A2" s="1" t="s">
        <v>0</v>
      </c>
      <c r="B2" s="14" t="s">
        <v>1</v>
      </c>
      <c r="C2" s="16"/>
      <c r="D2" s="16"/>
      <c r="E2" s="16"/>
      <c r="F2" s="15"/>
      <c r="G2" s="14" t="s">
        <v>3</v>
      </c>
      <c r="H2" s="15"/>
      <c r="I2" s="14" t="s">
        <v>2</v>
      </c>
      <c r="J2" s="15"/>
      <c r="K2" s="9"/>
      <c r="L2" s="9"/>
      <c r="M2" s="9"/>
      <c r="N2" s="9"/>
    </row>
    <row r="3" spans="1:14">
      <c r="A3" s="1"/>
      <c r="B3" s="1">
        <v>2013</v>
      </c>
      <c r="C3" s="1">
        <v>2014</v>
      </c>
      <c r="D3" s="1">
        <v>2015</v>
      </c>
      <c r="E3" s="1">
        <v>2016</v>
      </c>
      <c r="F3" s="1">
        <v>2017</v>
      </c>
      <c r="G3" s="1" t="s">
        <v>4</v>
      </c>
      <c r="H3" s="1" t="s">
        <v>22</v>
      </c>
      <c r="I3" s="1" t="s">
        <v>4</v>
      </c>
      <c r="J3" s="1" t="s">
        <v>22</v>
      </c>
      <c r="K3" s="9"/>
      <c r="L3" s="10" t="s">
        <v>26</v>
      </c>
      <c r="M3" s="10" t="s">
        <v>27</v>
      </c>
      <c r="N3" s="10" t="s">
        <v>25</v>
      </c>
    </row>
    <row r="4" spans="1:14" ht="30">
      <c r="A4" s="2" t="s">
        <v>5</v>
      </c>
      <c r="B4" s="11">
        <v>6320.4</v>
      </c>
      <c r="C4" s="3">
        <v>5825</v>
      </c>
      <c r="D4" s="3">
        <v>6170</v>
      </c>
      <c r="E4" s="3">
        <v>8323</v>
      </c>
      <c r="F4" s="3">
        <v>7834.5</v>
      </c>
      <c r="G4" s="3">
        <f>E4/D4*100</f>
        <v>134.89465153970826</v>
      </c>
      <c r="H4" s="3">
        <f>F4/E4*100</f>
        <v>94.130722095398283</v>
      </c>
      <c r="I4" s="3">
        <f>E4-D4</f>
        <v>2153</v>
      </c>
      <c r="J4" s="3">
        <f>F4-E4</f>
        <v>-488.5</v>
      </c>
      <c r="K4" s="12"/>
      <c r="L4" s="13">
        <f>MAX(B4:F4)</f>
        <v>8323</v>
      </c>
      <c r="M4" s="13">
        <f>MIN(B4:F4)</f>
        <v>5825</v>
      </c>
      <c r="N4" s="13">
        <f>AVERAGE(B4:F4)</f>
        <v>6894.58</v>
      </c>
    </row>
    <row r="5" spans="1:14" ht="30">
      <c r="A5" s="2" t="s">
        <v>6</v>
      </c>
      <c r="B5" s="11">
        <v>1750.9</v>
      </c>
      <c r="C5" s="3">
        <v>2678</v>
      </c>
      <c r="D5" s="3">
        <v>2687.5</v>
      </c>
      <c r="E5" s="3">
        <v>2699.7</v>
      </c>
      <c r="F5" s="3">
        <v>2358.1</v>
      </c>
      <c r="G5" s="3">
        <f t="shared" ref="G5:H20" si="0">E5/D5*100</f>
        <v>100.45395348837209</v>
      </c>
      <c r="H5" s="3">
        <f t="shared" si="0"/>
        <v>87.346742230618219</v>
      </c>
      <c r="I5" s="3">
        <f t="shared" ref="I5:J20" si="1">E5-D5</f>
        <v>12.199999999999818</v>
      </c>
      <c r="J5" s="3">
        <f t="shared" si="1"/>
        <v>-341.59999999999991</v>
      </c>
      <c r="K5" s="12"/>
      <c r="L5" s="13">
        <f t="shared" ref="L5:L20" si="2">MAX(B5:F5)</f>
        <v>2699.7</v>
      </c>
      <c r="M5" s="13">
        <f t="shared" ref="M5:M20" si="3">MIN(B5:F5)</f>
        <v>1750.9</v>
      </c>
      <c r="N5" s="13">
        <f t="shared" ref="N5:N20" si="4">AVERAGE(B5:F5)</f>
        <v>2434.8399999999997</v>
      </c>
    </row>
    <row r="6" spans="1:14" ht="30">
      <c r="A6" s="2" t="s">
        <v>7</v>
      </c>
      <c r="B6" s="11">
        <v>19480.82</v>
      </c>
      <c r="C6" s="3">
        <v>19583.23</v>
      </c>
      <c r="D6" s="3">
        <v>23793.51</v>
      </c>
      <c r="E6" s="3">
        <v>26721.54</v>
      </c>
      <c r="F6" s="3">
        <v>25374.5</v>
      </c>
      <c r="G6" s="3">
        <f t="shared" si="0"/>
        <v>112.30600277134397</v>
      </c>
      <c r="H6" s="3">
        <f t="shared" si="0"/>
        <v>94.95897317295335</v>
      </c>
      <c r="I6" s="3">
        <f t="shared" si="1"/>
        <v>2928.0300000000025</v>
      </c>
      <c r="J6" s="3">
        <f t="shared" si="1"/>
        <v>-1347.0400000000009</v>
      </c>
      <c r="K6" s="12"/>
      <c r="L6" s="13">
        <f t="shared" si="2"/>
        <v>26721.54</v>
      </c>
      <c r="M6" s="13">
        <f t="shared" si="3"/>
        <v>19480.82</v>
      </c>
      <c r="N6" s="13">
        <f t="shared" si="4"/>
        <v>22990.720000000001</v>
      </c>
    </row>
    <row r="7" spans="1:14" ht="30">
      <c r="A7" s="2" t="s">
        <v>8</v>
      </c>
      <c r="B7" s="11">
        <v>17841.900000000001</v>
      </c>
      <c r="C7" s="3">
        <v>16706.3</v>
      </c>
      <c r="D7" s="3">
        <v>20255.46</v>
      </c>
      <c r="E7" s="3">
        <v>22505.08</v>
      </c>
      <c r="F7" s="3">
        <v>23987.7</v>
      </c>
      <c r="G7" s="3">
        <f t="shared" si="0"/>
        <v>111.10623999652441</v>
      </c>
      <c r="H7" s="3">
        <f t="shared" si="0"/>
        <v>106.58793481294001</v>
      </c>
      <c r="I7" s="3">
        <f t="shared" si="1"/>
        <v>2249.6200000000026</v>
      </c>
      <c r="J7" s="3">
        <f t="shared" si="1"/>
        <v>1482.619999999999</v>
      </c>
      <c r="K7" s="12"/>
      <c r="L7" s="13">
        <f t="shared" si="2"/>
        <v>23987.7</v>
      </c>
      <c r="M7" s="13">
        <f t="shared" si="3"/>
        <v>16706.3</v>
      </c>
      <c r="N7" s="13">
        <f t="shared" si="4"/>
        <v>20259.287999999997</v>
      </c>
    </row>
    <row r="8" spans="1:14" ht="30">
      <c r="A8" s="2" t="s">
        <v>24</v>
      </c>
      <c r="B8" s="11">
        <v>5397.79</v>
      </c>
      <c r="C8" s="3">
        <v>4309.37</v>
      </c>
      <c r="D8" s="3">
        <v>5236.55</v>
      </c>
      <c r="E8" s="3">
        <v>8403.48</v>
      </c>
      <c r="F8" s="3">
        <v>8503.7000000000007</v>
      </c>
      <c r="G8" s="3">
        <f t="shared" si="0"/>
        <v>160.47741356427417</v>
      </c>
      <c r="H8" s="3">
        <f t="shared" si="0"/>
        <v>101.19260116047161</v>
      </c>
      <c r="I8" s="3">
        <f t="shared" si="1"/>
        <v>3166.9299999999994</v>
      </c>
      <c r="J8" s="3">
        <f t="shared" si="1"/>
        <v>100.22000000000116</v>
      </c>
      <c r="K8" s="12"/>
      <c r="L8" s="13">
        <f t="shared" si="2"/>
        <v>8503.7000000000007</v>
      </c>
      <c r="M8" s="13">
        <f t="shared" si="3"/>
        <v>4309.37</v>
      </c>
      <c r="N8" s="13">
        <f t="shared" si="4"/>
        <v>6370.1779999999999</v>
      </c>
    </row>
    <row r="9" spans="1:14">
      <c r="A9" s="2" t="s">
        <v>9</v>
      </c>
      <c r="B9" s="11">
        <v>1973.82</v>
      </c>
      <c r="C9" s="3">
        <v>1156</v>
      </c>
      <c r="D9" s="3">
        <v>1238</v>
      </c>
      <c r="E9" s="3">
        <v>1614.2</v>
      </c>
      <c r="F9" s="3">
        <v>1764.2</v>
      </c>
      <c r="G9" s="3">
        <f t="shared" si="0"/>
        <v>130.38772213247174</v>
      </c>
      <c r="H9" s="3">
        <f t="shared" si="0"/>
        <v>109.2925288068393</v>
      </c>
      <c r="I9" s="3">
        <f t="shared" si="1"/>
        <v>376.20000000000005</v>
      </c>
      <c r="J9" s="3">
        <f t="shared" si="1"/>
        <v>150</v>
      </c>
      <c r="K9" s="12"/>
      <c r="L9" s="13">
        <f t="shared" si="2"/>
        <v>1973.82</v>
      </c>
      <c r="M9" s="13">
        <f t="shared" si="3"/>
        <v>1156</v>
      </c>
      <c r="N9" s="13">
        <f t="shared" si="4"/>
        <v>1549.2439999999999</v>
      </c>
    </row>
    <row r="10" spans="1:14" ht="45">
      <c r="A10" s="2" t="s">
        <v>10</v>
      </c>
      <c r="B10" s="11">
        <v>32971.61</v>
      </c>
      <c r="C10" s="3">
        <v>3153.37</v>
      </c>
      <c r="D10" s="3">
        <v>3998.77</v>
      </c>
      <c r="E10" s="3">
        <v>4070.87</v>
      </c>
      <c r="F10" s="3">
        <v>36547.699999999997</v>
      </c>
      <c r="G10" s="3">
        <f t="shared" si="0"/>
        <v>101.80305443924007</v>
      </c>
      <c r="H10" s="3">
        <f t="shared" si="0"/>
        <v>897.78597695332928</v>
      </c>
      <c r="I10" s="3">
        <f t="shared" si="1"/>
        <v>72.099999999999909</v>
      </c>
      <c r="J10" s="3">
        <f t="shared" si="1"/>
        <v>32476.829999999998</v>
      </c>
      <c r="K10" s="12"/>
      <c r="L10" s="13">
        <f t="shared" si="2"/>
        <v>36547.699999999997</v>
      </c>
      <c r="M10" s="13">
        <f t="shared" si="3"/>
        <v>3153.37</v>
      </c>
      <c r="N10" s="13">
        <f t="shared" si="4"/>
        <v>16148.464000000002</v>
      </c>
    </row>
    <row r="11" spans="1:14">
      <c r="A11" s="2" t="s">
        <v>11</v>
      </c>
      <c r="B11" s="11">
        <v>72.89</v>
      </c>
      <c r="C11" s="3">
        <v>73.17</v>
      </c>
      <c r="D11" s="3">
        <v>76.38</v>
      </c>
      <c r="E11" s="3">
        <v>74.790000000000006</v>
      </c>
      <c r="F11" s="3">
        <v>75.650000000000006</v>
      </c>
      <c r="G11" s="3">
        <f t="shared" si="0"/>
        <v>97.918303220738423</v>
      </c>
      <c r="H11" s="3">
        <f t="shared" si="0"/>
        <v>101.14988634844231</v>
      </c>
      <c r="I11" s="3">
        <f t="shared" si="1"/>
        <v>-1.5899999999999892</v>
      </c>
      <c r="J11" s="3">
        <f t="shared" si="1"/>
        <v>0.85999999999999943</v>
      </c>
      <c r="K11" s="12"/>
      <c r="L11" s="13">
        <f t="shared" si="2"/>
        <v>76.38</v>
      </c>
      <c r="M11" s="13">
        <f t="shared" si="3"/>
        <v>72.89</v>
      </c>
      <c r="N11" s="13">
        <f t="shared" si="4"/>
        <v>74.575999999999993</v>
      </c>
    </row>
    <row r="12" spans="1:14">
      <c r="A12" s="2" t="s">
        <v>12</v>
      </c>
      <c r="B12" s="11">
        <v>598.87</v>
      </c>
      <c r="C12" s="3">
        <v>473.01</v>
      </c>
      <c r="D12" s="3">
        <v>599.78</v>
      </c>
      <c r="E12" s="3">
        <v>718.39</v>
      </c>
      <c r="F12" s="3">
        <v>647.21</v>
      </c>
      <c r="G12" s="3">
        <f t="shared" si="0"/>
        <v>119.77558438093968</v>
      </c>
      <c r="H12" s="3">
        <f t="shared" si="0"/>
        <v>90.091732902740858</v>
      </c>
      <c r="I12" s="3">
        <f t="shared" si="1"/>
        <v>118.61000000000001</v>
      </c>
      <c r="J12" s="3">
        <f t="shared" si="1"/>
        <v>-71.17999999999995</v>
      </c>
      <c r="K12" s="12"/>
      <c r="L12" s="13">
        <f t="shared" si="2"/>
        <v>718.39</v>
      </c>
      <c r="M12" s="13">
        <f t="shared" si="3"/>
        <v>473.01</v>
      </c>
      <c r="N12" s="13">
        <f t="shared" si="4"/>
        <v>607.452</v>
      </c>
    </row>
    <row r="13" spans="1:14" ht="30">
      <c r="A13" s="2" t="s">
        <v>13</v>
      </c>
      <c r="B13" s="11">
        <v>2870.58</v>
      </c>
      <c r="C13" s="3">
        <v>2680.36</v>
      </c>
      <c r="D13" s="3">
        <v>3398.77</v>
      </c>
      <c r="E13" s="3">
        <v>4070.87</v>
      </c>
      <c r="F13" s="3">
        <v>5479.89</v>
      </c>
      <c r="G13" s="3">
        <f t="shared" si="0"/>
        <v>119.77480088384915</v>
      </c>
      <c r="H13" s="3">
        <f t="shared" si="0"/>
        <v>134.61225733074258</v>
      </c>
      <c r="I13" s="3">
        <f t="shared" si="1"/>
        <v>672.09999999999991</v>
      </c>
      <c r="J13" s="3">
        <f t="shared" si="1"/>
        <v>1409.0200000000004</v>
      </c>
      <c r="K13" s="12"/>
      <c r="L13" s="13">
        <f t="shared" si="2"/>
        <v>5479.89</v>
      </c>
      <c r="M13" s="13">
        <f t="shared" si="3"/>
        <v>2680.36</v>
      </c>
      <c r="N13" s="13">
        <f t="shared" si="4"/>
        <v>3700.0940000000001</v>
      </c>
    </row>
    <row r="14" spans="1:14" ht="30">
      <c r="A14" s="2" t="s">
        <v>14</v>
      </c>
      <c r="B14" s="11">
        <v>61.97</v>
      </c>
      <c r="C14" s="3">
        <v>62.2</v>
      </c>
      <c r="D14" s="3">
        <v>64.900000000000006</v>
      </c>
      <c r="E14" s="3">
        <v>63.57</v>
      </c>
      <c r="F14" s="3">
        <v>65.89</v>
      </c>
      <c r="G14" s="3">
        <f t="shared" si="0"/>
        <v>97.950693374422187</v>
      </c>
      <c r="H14" s="3">
        <f t="shared" si="0"/>
        <v>103.64952021393738</v>
      </c>
      <c r="I14" s="3">
        <f t="shared" si="1"/>
        <v>-1.3300000000000054</v>
      </c>
      <c r="J14" s="3">
        <f t="shared" si="1"/>
        <v>2.3200000000000003</v>
      </c>
      <c r="K14" s="12"/>
      <c r="L14" s="13">
        <f t="shared" si="2"/>
        <v>65.89</v>
      </c>
      <c r="M14" s="13">
        <f t="shared" si="3"/>
        <v>61.97</v>
      </c>
      <c r="N14" s="13">
        <f t="shared" si="4"/>
        <v>63.705999999999996</v>
      </c>
    </row>
    <row r="15" spans="1:14" ht="30">
      <c r="A15" s="2" t="s">
        <v>15</v>
      </c>
      <c r="B15" s="11">
        <v>7.99</v>
      </c>
      <c r="C15" s="3">
        <v>8</v>
      </c>
      <c r="D15" s="3">
        <v>8</v>
      </c>
      <c r="E15" s="3">
        <v>8</v>
      </c>
      <c r="F15" s="3">
        <v>8.01</v>
      </c>
      <c r="G15" s="3">
        <f t="shared" si="0"/>
        <v>100</v>
      </c>
      <c r="H15" s="3">
        <f t="shared" si="0"/>
        <v>100.125</v>
      </c>
      <c r="I15" s="3">
        <f t="shared" si="1"/>
        <v>0</v>
      </c>
      <c r="J15" s="3">
        <f t="shared" si="1"/>
        <v>9.9999999999997868E-3</v>
      </c>
      <c r="K15" s="12"/>
      <c r="L15" s="13">
        <f t="shared" si="2"/>
        <v>8.01</v>
      </c>
      <c r="M15" s="13">
        <f t="shared" si="3"/>
        <v>7.99</v>
      </c>
      <c r="N15" s="13">
        <f t="shared" si="4"/>
        <v>8</v>
      </c>
    </row>
    <row r="16" spans="1:14" ht="30">
      <c r="A16" s="2" t="s">
        <v>16</v>
      </c>
      <c r="B16" s="11">
        <v>1440</v>
      </c>
      <c r="C16" s="3">
        <v>1440</v>
      </c>
      <c r="D16" s="3">
        <v>1440</v>
      </c>
      <c r="E16" s="3">
        <v>1440</v>
      </c>
      <c r="F16" s="3">
        <v>1440.01</v>
      </c>
      <c r="G16" s="3">
        <f t="shared" si="0"/>
        <v>100</v>
      </c>
      <c r="H16" s="3">
        <f t="shared" si="0"/>
        <v>100.00069444444443</v>
      </c>
      <c r="I16" s="3">
        <f t="shared" si="1"/>
        <v>0</v>
      </c>
      <c r="J16" s="3">
        <f t="shared" si="1"/>
        <v>9.9999999999909051E-3</v>
      </c>
      <c r="K16" s="12"/>
      <c r="L16" s="13">
        <f t="shared" si="2"/>
        <v>1440.01</v>
      </c>
      <c r="M16" s="13">
        <f t="shared" si="3"/>
        <v>1440</v>
      </c>
      <c r="N16" s="13">
        <f t="shared" si="4"/>
        <v>1440.002</v>
      </c>
    </row>
    <row r="17" spans="1:14" ht="30">
      <c r="A17" s="2" t="s">
        <v>18</v>
      </c>
      <c r="B17" s="11">
        <v>1987.14</v>
      </c>
      <c r="C17" s="3">
        <v>2447.9</v>
      </c>
      <c r="D17" s="3">
        <v>2974.19</v>
      </c>
      <c r="E17" s="3">
        <v>3340.19</v>
      </c>
      <c r="F17" s="3">
        <v>3640.55</v>
      </c>
      <c r="G17" s="3">
        <f t="shared" si="0"/>
        <v>112.30587151459726</v>
      </c>
      <c r="H17" s="3">
        <f t="shared" si="0"/>
        <v>108.99230283307237</v>
      </c>
      <c r="I17" s="3">
        <f t="shared" si="1"/>
        <v>366</v>
      </c>
      <c r="J17" s="3">
        <f t="shared" si="1"/>
        <v>300.36000000000013</v>
      </c>
      <c r="K17" s="12"/>
      <c r="L17" s="13">
        <f t="shared" si="2"/>
        <v>3640.55</v>
      </c>
      <c r="M17" s="13">
        <f t="shared" si="3"/>
        <v>1987.14</v>
      </c>
      <c r="N17" s="13">
        <f t="shared" si="4"/>
        <v>2877.9940000000001</v>
      </c>
    </row>
    <row r="18" spans="1:14" ht="30">
      <c r="A18" s="2" t="s">
        <v>17</v>
      </c>
      <c r="B18" s="11">
        <v>334.09</v>
      </c>
      <c r="C18" s="3">
        <v>335.05</v>
      </c>
      <c r="D18" s="3">
        <v>424.85</v>
      </c>
      <c r="E18" s="3">
        <v>508.88</v>
      </c>
      <c r="F18" s="3">
        <v>507.89</v>
      </c>
      <c r="G18" s="3">
        <f t="shared" si="0"/>
        <v>119.7787454395669</v>
      </c>
      <c r="H18" s="3">
        <f t="shared" si="0"/>
        <v>99.805455117119948</v>
      </c>
      <c r="I18" s="3">
        <f t="shared" si="1"/>
        <v>84.029999999999973</v>
      </c>
      <c r="J18" s="3">
        <f t="shared" si="1"/>
        <v>-0.99000000000000909</v>
      </c>
      <c r="K18" s="12"/>
      <c r="L18" s="13">
        <f t="shared" si="2"/>
        <v>508.88</v>
      </c>
      <c r="M18" s="13">
        <f t="shared" si="3"/>
        <v>334.09</v>
      </c>
      <c r="N18" s="13">
        <f t="shared" si="4"/>
        <v>422.15199999999993</v>
      </c>
    </row>
    <row r="19" spans="1:14" ht="30">
      <c r="A19" s="2" t="s">
        <v>19</v>
      </c>
      <c r="B19" s="11">
        <v>0.49</v>
      </c>
      <c r="C19" s="3">
        <v>0.48</v>
      </c>
      <c r="D19" s="3">
        <v>0.55000000000000004</v>
      </c>
      <c r="E19" s="3">
        <v>0.64</v>
      </c>
      <c r="F19" s="3">
        <v>0.63</v>
      </c>
      <c r="G19" s="3">
        <f t="shared" si="0"/>
        <v>116.36363636363636</v>
      </c>
      <c r="H19" s="3">
        <f t="shared" si="0"/>
        <v>98.4375</v>
      </c>
      <c r="I19" s="3">
        <f t="shared" si="1"/>
        <v>8.9999999999999969E-2</v>
      </c>
      <c r="J19" s="3">
        <f t="shared" si="1"/>
        <v>-1.0000000000000009E-2</v>
      </c>
      <c r="K19" s="12"/>
      <c r="L19" s="13">
        <f t="shared" si="2"/>
        <v>0.64</v>
      </c>
      <c r="M19" s="13">
        <f t="shared" si="3"/>
        <v>0.48</v>
      </c>
      <c r="N19" s="13">
        <f t="shared" si="4"/>
        <v>0.55800000000000005</v>
      </c>
    </row>
    <row r="20" spans="1:14" ht="30">
      <c r="A20" s="2" t="s">
        <v>20</v>
      </c>
      <c r="B20" s="11">
        <v>335.78</v>
      </c>
      <c r="C20" s="4">
        <v>334.75</v>
      </c>
      <c r="D20" s="4">
        <v>335.94</v>
      </c>
      <c r="E20" s="4">
        <v>337.46</v>
      </c>
      <c r="F20" s="4">
        <v>336.74</v>
      </c>
      <c r="G20" s="3">
        <f t="shared" si="0"/>
        <v>100.45246174912185</v>
      </c>
      <c r="H20" s="3">
        <f t="shared" si="0"/>
        <v>99.786641379719086</v>
      </c>
      <c r="I20" s="3">
        <f t="shared" si="1"/>
        <v>1.5199999999999818</v>
      </c>
      <c r="J20" s="3">
        <f t="shared" si="1"/>
        <v>-0.71999999999997044</v>
      </c>
      <c r="K20" s="12"/>
      <c r="L20" s="13">
        <f t="shared" si="2"/>
        <v>337.46</v>
      </c>
      <c r="M20" s="13">
        <f t="shared" si="3"/>
        <v>334.75</v>
      </c>
      <c r="N20" s="13">
        <f t="shared" si="4"/>
        <v>336.13400000000001</v>
      </c>
    </row>
  </sheetData>
  <mergeCells count="4">
    <mergeCell ref="A1:J1"/>
    <mergeCell ref="B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2018-04-23T04:53:23Z</dcterms:modified>
</cp:coreProperties>
</file>