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e\Desktop\study\2\cisco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6" i="1"/>
  <c r="K2" i="1"/>
  <c r="J3" i="1"/>
  <c r="J4" i="1"/>
  <c r="J6" i="1"/>
  <c r="J2" i="1"/>
  <c r="J12" i="1"/>
  <c r="H9" i="1"/>
  <c r="A6" i="1"/>
  <c r="B6" i="1" s="1"/>
  <c r="E6" i="1" s="1"/>
  <c r="A5" i="1"/>
  <c r="B5" i="1" s="1"/>
  <c r="E5" i="1" s="1"/>
  <c r="A4" i="1"/>
  <c r="B4" i="1" s="1"/>
  <c r="E4" i="1" s="1"/>
  <c r="A3" i="1"/>
  <c r="B3" i="1" s="1"/>
  <c r="E3" i="1" s="1"/>
  <c r="A2" i="1"/>
  <c r="B2" i="1" s="1"/>
  <c r="E2" i="1" s="1"/>
  <c r="G3" i="1" l="1"/>
  <c r="G6" i="1"/>
  <c r="H4" i="1"/>
  <c r="H6" i="1"/>
  <c r="H5" i="1"/>
  <c r="H2" i="1"/>
  <c r="H3" i="1"/>
  <c r="G5" i="1"/>
  <c r="G4" i="1"/>
  <c r="G2" i="1"/>
  <c r="I2" i="1" l="1"/>
  <c r="I3" i="1"/>
  <c r="I4" i="1"/>
  <c r="I5" i="1"/>
  <c r="J5" i="1" s="1"/>
  <c r="K5" i="1" s="1"/>
  <c r="I6" i="1"/>
</calcChain>
</file>

<file path=xl/comments1.xml><?xml version="1.0" encoding="utf-8"?>
<comments xmlns="http://schemas.openxmlformats.org/spreadsheetml/2006/main">
  <authors>
    <author>Ivan Sobolevskiy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Ivan Sobolevskiy:</t>
        </r>
        <r>
          <rPr>
            <sz val="9"/>
            <color indexed="81"/>
            <rFont val="Tahoma"/>
            <charset val="1"/>
          </rPr>
          <t xml:space="preserve">
Розмір кадру в байтах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розмір кадру разом з службовою інформацією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Ivan Sobolevskiy:</t>
        </r>
        <r>
          <rPr>
            <sz val="9"/>
            <color indexed="81"/>
            <rFont val="Tahoma"/>
            <charset val="1"/>
          </rPr>
          <t xml:space="preserve">
− службова інформація кадру Fast Ethernet разом з преамбулою,
байт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Ivan Sobolevskiy:</t>
        </r>
        <r>
          <rPr>
            <sz val="9"/>
            <color indexed="81"/>
            <rFont val="Tahoma"/>
            <charset val="1"/>
          </rPr>
          <t xml:space="preserve">
розмір поля даних кадру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довжина проходження
кадрів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міжкадровий інтервал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Ivan Sobolevskiy:</t>
        </r>
        <r>
          <rPr>
            <sz val="9"/>
            <color indexed="81"/>
            <rFont val="Tahoma"/>
            <charset val="1"/>
          </rPr>
          <t xml:space="preserve">
час проходження кадрів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Пропускна здатність Fast Ethernet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Кількість біт в одному кілобіті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кількість кілобіт в одному мегабіті
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  <charset val="204"/>
          </rPr>
          <t>Ivan Sobolevskiy:</t>
        </r>
        <r>
          <rPr>
            <sz val="9"/>
            <color indexed="81"/>
            <rFont val="Tahoma"/>
            <family val="2"/>
            <charset val="204"/>
          </rPr>
          <t xml:space="preserve">
коефіцієнт швидкості передачі даних</t>
        </r>
      </text>
    </comment>
  </commentList>
</comments>
</file>

<file path=xl/sharedStrings.xml><?xml version="1.0" encoding="utf-8"?>
<sst xmlns="http://schemas.openxmlformats.org/spreadsheetml/2006/main" count="17" uniqueCount="17">
  <si>
    <t>Ns</t>
  </si>
  <si>
    <t>Nd</t>
  </si>
  <si>
    <t>Nk(байт)</t>
  </si>
  <si>
    <t>N1</t>
  </si>
  <si>
    <t>N2</t>
  </si>
  <si>
    <t>K</t>
  </si>
  <si>
    <t>Nps(бит)</t>
  </si>
  <si>
    <t>Lk</t>
  </si>
  <si>
    <t>Nmi</t>
  </si>
  <si>
    <t>Nk(бит)</t>
  </si>
  <si>
    <t>F (кадров/с)</t>
  </si>
  <si>
    <t>T (мкс)</t>
  </si>
  <si>
    <t>Данные (Мб)</t>
  </si>
  <si>
    <t>Вариант</t>
  </si>
  <si>
    <t>P (бит/c)</t>
  </si>
  <si>
    <t>P (Мбит/c)</t>
  </si>
  <si>
    <t>Задержка 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</si>
</sst>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0" xfId="1"/>
    <xf numFmtId="0" fontId="2" fillId="6" borderId="0" xfId="0" applyFont="1" applyFill="1" applyAlignment="1">
      <alignment horizontal="center" vertical="center"/>
    </xf>
    <xf numFmtId="0" fontId="2" fillId="3" borderId="1" xfId="2" applyBorder="1"/>
    <xf numFmtId="0" fontId="1" fillId="2" borderId="0" xfId="1" applyAlignment="1">
      <alignment horizontal="center"/>
    </xf>
  </cellXfs>
  <cellStyles count="3">
    <cellStyle name="60% — акцент1" xfId="2" builtinId="32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скорости сети от MTU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Лист1!$D$2:$D$6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1000</c:v>
                </c:pt>
                <c:pt idx="3">
                  <c:v>1500</c:v>
                </c:pt>
                <c:pt idx="4">
                  <c:v>4096</c:v>
                </c:pt>
              </c:numCache>
            </c:numRef>
          </c:cat>
          <c:val>
            <c:numRef>
              <c:f>Лист1!$J$2:$J$6</c:f>
              <c:numCache>
                <c:formatCode>General</c:formatCode>
                <c:ptCount val="5"/>
                <c:pt idx="0">
                  <c:v>77.108433734939766</c:v>
                </c:pt>
                <c:pt idx="1">
                  <c:v>93.090909090909093</c:v>
                </c:pt>
                <c:pt idx="2">
                  <c:v>96.339113680154142</c:v>
                </c:pt>
                <c:pt idx="3">
                  <c:v>97.529258777633302</c:v>
                </c:pt>
                <c:pt idx="4">
                  <c:v>99.080793420416057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D-4F4A-AD1D-984F25B0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75640"/>
        <c:axId val="422275312"/>
      </c:lineChart>
      <c:catAx>
        <c:axId val="4222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5312"/>
        <c:crosses val="autoZero"/>
        <c:auto val="1"/>
        <c:lblAlgn val="ctr"/>
        <c:lblOffset val="100"/>
        <c:noMultiLvlLbl val="0"/>
      </c:catAx>
      <c:valAx>
        <c:axId val="4222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7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задержки от </a:t>
            </a:r>
            <a:r>
              <a:rPr lang="en-US"/>
              <a:t>MTU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задержки от mtu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Лист1!$D$2:$D$6</c:f>
              <c:numCache>
                <c:formatCode>General</c:formatCode>
                <c:ptCount val="5"/>
                <c:pt idx="0">
                  <c:v>128</c:v>
                </c:pt>
                <c:pt idx="1">
                  <c:v>512</c:v>
                </c:pt>
                <c:pt idx="2">
                  <c:v>1000</c:v>
                </c:pt>
                <c:pt idx="3">
                  <c:v>1500</c:v>
                </c:pt>
                <c:pt idx="4">
                  <c:v>4096</c:v>
                </c:pt>
              </c:numCache>
            </c:numRef>
          </c:cat>
          <c:val>
            <c:numRef>
              <c:f>Лист1!$K$2:$K$6</c:f>
              <c:numCache>
                <c:formatCode>General</c:formatCode>
                <c:ptCount val="5"/>
                <c:pt idx="0">
                  <c:v>20.749999999999996</c:v>
                </c:pt>
                <c:pt idx="1">
                  <c:v>17.1875</c:v>
                </c:pt>
                <c:pt idx="2">
                  <c:v>16.608000000000001</c:v>
                </c:pt>
                <c:pt idx="3">
                  <c:v>16.405333333333331</c:v>
                </c:pt>
                <c:pt idx="4">
                  <c:v>16.1484375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4F49-8921-D664AF5D9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64928"/>
        <c:axId val="419365256"/>
      </c:lineChart>
      <c:catAx>
        <c:axId val="4193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65256"/>
        <c:crosses val="autoZero"/>
        <c:auto val="1"/>
        <c:lblAlgn val="ctr"/>
        <c:lblOffset val="100"/>
        <c:noMultiLvlLbl val="0"/>
      </c:catAx>
      <c:valAx>
        <c:axId val="4193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38719</xdr:colOff>
      <xdr:row>13</xdr:row>
      <xdr:rowOff>180976</xdr:rowOff>
    </xdr:from>
    <xdr:to>
      <xdr:col>6</xdr:col>
      <xdr:colOff>397565</xdr:colOff>
      <xdr:row>28</xdr:row>
      <xdr:rowOff>66676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414131</xdr:colOff>
      <xdr:row>13</xdr:row>
      <xdr:rowOff>177249</xdr:rowOff>
    </xdr:from>
    <xdr:to>
      <xdr:col>10</xdr:col>
      <xdr:colOff>1010478</xdr:colOff>
      <xdr:row>28</xdr:row>
      <xdr:rowOff>62949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11.42578125" customWidth="1"/>
    <col min="6" max="6" width="10" bestFit="1" customWidth="1"/>
    <col min="8" max="8" width="16.140625" customWidth="1"/>
    <col min="9" max="10" width="14" customWidth="1"/>
    <col min="11" max="11" width="15.28515625" customWidth="1"/>
  </cols>
  <sheetData>
    <row r="1" spans="1:11" x14ac:dyDescent="0.25">
      <c r="A1" s="2" t="s">
        <v>2</v>
      </c>
      <c r="B1" s="2" t="s">
        <v>9</v>
      </c>
      <c r="C1" s="2" t="s">
        <v>0</v>
      </c>
      <c r="D1" s="2" t="s">
        <v>1</v>
      </c>
      <c r="E1" s="2" t="s">
        <v>7</v>
      </c>
      <c r="F1" s="2" t="s">
        <v>8</v>
      </c>
      <c r="G1" s="2" t="s">
        <v>11</v>
      </c>
      <c r="H1" s="2" t="s">
        <v>10</v>
      </c>
      <c r="I1" s="2" t="s">
        <v>14</v>
      </c>
      <c r="J1" s="2" t="s">
        <v>15</v>
      </c>
      <c r="K1" s="7" t="s">
        <v>16</v>
      </c>
    </row>
    <row r="2" spans="1:11" x14ac:dyDescent="0.25">
      <c r="A2">
        <f>C2+D2</f>
        <v>154</v>
      </c>
      <c r="B2">
        <f>A2*8</f>
        <v>1232</v>
      </c>
      <c r="C2" s="1">
        <v>26</v>
      </c>
      <c r="D2">
        <v>128</v>
      </c>
      <c r="E2">
        <f>F2+B2</f>
        <v>1328</v>
      </c>
      <c r="F2" s="1">
        <v>96</v>
      </c>
      <c r="G2">
        <f>E2/H$9 * 10^6</f>
        <v>12.664794921875</v>
      </c>
      <c r="H2">
        <f>H$9/E2</f>
        <v>78959.03614457832</v>
      </c>
      <c r="I2">
        <f>H2*D2*8</f>
        <v>80854053.0120482</v>
      </c>
      <c r="J2">
        <f>I2/(I$9*J$9)</f>
        <v>77.108433734939766</v>
      </c>
      <c r="K2" s="4">
        <f>J$12/(J2/8)</f>
        <v>20.749999999999996</v>
      </c>
    </row>
    <row r="3" spans="1:11" x14ac:dyDescent="0.25">
      <c r="A3">
        <f>C2+D3</f>
        <v>538</v>
      </c>
      <c r="B3">
        <f t="shared" ref="B3:B6" si="0">A3*8</f>
        <v>4304</v>
      </c>
      <c r="C3" s="1"/>
      <c r="D3">
        <v>512</v>
      </c>
      <c r="E3">
        <f>F2+B3</f>
        <v>4400</v>
      </c>
      <c r="F3" s="1"/>
      <c r="G3">
        <f>E3/H$9 * 10^6</f>
        <v>41.961669921875</v>
      </c>
      <c r="H3">
        <f>H$9/E3</f>
        <v>23831.272727272728</v>
      </c>
      <c r="I3">
        <f t="shared" ref="I3:I6" si="1">H3*D3*8</f>
        <v>97612893.090909094</v>
      </c>
      <c r="J3">
        <f t="shared" ref="J3:J6" si="2">I3/(I$9*J$9)</f>
        <v>93.090909090909093</v>
      </c>
      <c r="K3" s="4">
        <f t="shared" ref="K3:K6" si="3">J$12/(J3/8)</f>
        <v>17.1875</v>
      </c>
    </row>
    <row r="4" spans="1:11" x14ac:dyDescent="0.25">
      <c r="A4">
        <f>C2+D4</f>
        <v>1026</v>
      </c>
      <c r="B4">
        <f t="shared" si="0"/>
        <v>8208</v>
      </c>
      <c r="C4" s="1"/>
      <c r="D4">
        <v>1000</v>
      </c>
      <c r="E4">
        <f>F2+B4</f>
        <v>8304</v>
      </c>
      <c r="F4" s="1"/>
      <c r="G4">
        <f>E4/H$9 * 10^6</f>
        <v>79.193115234375</v>
      </c>
      <c r="H4">
        <f>H$9/E4</f>
        <v>12627.360308285164</v>
      </c>
      <c r="I4">
        <f t="shared" si="1"/>
        <v>101018882.46628131</v>
      </c>
      <c r="J4">
        <f t="shared" si="2"/>
        <v>96.339113680154142</v>
      </c>
      <c r="K4" s="4">
        <f t="shared" si="3"/>
        <v>16.608000000000001</v>
      </c>
    </row>
    <row r="5" spans="1:11" x14ac:dyDescent="0.25">
      <c r="A5">
        <f>C2+D5</f>
        <v>1526</v>
      </c>
      <c r="B5">
        <f t="shared" si="0"/>
        <v>12208</v>
      </c>
      <c r="C5" s="1"/>
      <c r="D5">
        <v>1500</v>
      </c>
      <c r="E5">
        <f>F2+B5</f>
        <v>12304</v>
      </c>
      <c r="F5" s="1"/>
      <c r="G5">
        <f>E5/H$9 * 10^6</f>
        <v>117.340087890625</v>
      </c>
      <c r="H5">
        <f>H$9/E5</f>
        <v>8522.2366710013011</v>
      </c>
      <c r="I5">
        <f t="shared" si="1"/>
        <v>102266840.05201562</v>
      </c>
      <c r="J5">
        <f t="shared" si="2"/>
        <v>97.529258777633302</v>
      </c>
      <c r="K5" s="4">
        <f t="shared" si="3"/>
        <v>16.405333333333331</v>
      </c>
    </row>
    <row r="6" spans="1:11" x14ac:dyDescent="0.25">
      <c r="A6">
        <f>C2+D6</f>
        <v>4122</v>
      </c>
      <c r="B6">
        <f t="shared" si="0"/>
        <v>32976</v>
      </c>
      <c r="C6" s="1"/>
      <c r="D6">
        <v>4096</v>
      </c>
      <c r="E6">
        <f>F2+B6</f>
        <v>33072</v>
      </c>
      <c r="F6" s="1"/>
      <c r="G6">
        <f>E6/H$9 * 10^6</f>
        <v>315.399169921875</v>
      </c>
      <c r="H6">
        <f>H$9/E6</f>
        <v>3170.5853894533138</v>
      </c>
      <c r="I6">
        <f t="shared" si="1"/>
        <v>103893742.04160619</v>
      </c>
      <c r="J6">
        <f t="shared" si="2"/>
        <v>99.080793420416057</v>
      </c>
      <c r="K6" s="4">
        <f t="shared" si="3"/>
        <v>16.1484375</v>
      </c>
    </row>
    <row r="8" spans="1:11" x14ac:dyDescent="0.25">
      <c r="H8" s="3" t="s">
        <v>6</v>
      </c>
      <c r="I8" s="3" t="s">
        <v>3</v>
      </c>
      <c r="J8" s="3" t="s">
        <v>4</v>
      </c>
      <c r="K8" s="3" t="s">
        <v>5</v>
      </c>
    </row>
    <row r="9" spans="1:11" x14ac:dyDescent="0.25">
      <c r="H9">
        <f>I9*J9*K9</f>
        <v>104857600</v>
      </c>
      <c r="I9">
        <v>1024</v>
      </c>
      <c r="J9">
        <v>1024</v>
      </c>
      <c r="K9">
        <v>100</v>
      </c>
    </row>
    <row r="11" spans="1:11" x14ac:dyDescent="0.25">
      <c r="J11" s="5" t="s">
        <v>12</v>
      </c>
      <c r="K11" s="5" t="s">
        <v>13</v>
      </c>
    </row>
    <row r="12" spans="1:11" x14ac:dyDescent="0.25">
      <c r="J12">
        <f>10*K12</f>
        <v>200</v>
      </c>
      <c r="K12" s="6">
        <v>20</v>
      </c>
    </row>
  </sheetData>
  <mergeCells count="2">
    <mergeCell ref="C2:C6"/>
    <mergeCell ref="F2:F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Sobolevskiy</dc:creator>
  <cp:lastModifiedBy>Ivan Sobolevskiy</cp:lastModifiedBy>
  <dcterms:created xsi:type="dcterms:W3CDTF">2018-11-08T13:10:02Z</dcterms:created>
  <dcterms:modified xsi:type="dcterms:W3CDTF">2018-11-08T16:15:19Z</dcterms:modified>
</cp:coreProperties>
</file>