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DF03268-3596-41F0-9F9F-9F983F7247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" i="1" l="1"/>
  <c r="N2" i="1" s="1"/>
  <c r="G4" i="1"/>
  <c r="G5" i="1"/>
  <c r="G6" i="1" s="1"/>
  <c r="G3" i="1"/>
  <c r="G2" i="1"/>
  <c r="E4" i="1"/>
  <c r="E5" i="1"/>
  <c r="E6" i="1" s="1"/>
  <c r="E3" i="1"/>
  <c r="B4" i="1"/>
  <c r="B5" i="1" s="1"/>
  <c r="B6" i="1" s="1"/>
  <c r="B3" i="1"/>
  <c r="B2" i="1"/>
  <c r="O3" i="1"/>
  <c r="O4" i="1" s="1"/>
  <c r="O5" i="1" l="1"/>
  <c r="M4" i="1"/>
  <c r="N4" i="1" s="1"/>
  <c r="M3" i="1"/>
  <c r="N3" i="1" s="1"/>
  <c r="F2" i="1"/>
  <c r="F3" i="1"/>
  <c r="F4" i="1"/>
  <c r="F6" i="1"/>
  <c r="F5" i="1"/>
  <c r="C3" i="1"/>
  <c r="D3" i="1" s="1"/>
  <c r="H3" i="1" s="1"/>
  <c r="I3" i="1" s="1"/>
  <c r="C4" i="1"/>
  <c r="D4" i="1" s="1"/>
  <c r="H4" i="1" s="1"/>
  <c r="C5" i="1"/>
  <c r="D5" i="1" s="1"/>
  <c r="H5" i="1" s="1"/>
  <c r="C6" i="1"/>
  <c r="D6" i="1" s="1"/>
  <c r="H6" i="1" s="1"/>
  <c r="C2" i="1"/>
  <c r="D2" i="1" s="1"/>
  <c r="H2" i="1" s="1"/>
  <c r="O6" i="1" l="1"/>
  <c r="M6" i="1" s="1"/>
  <c r="N6" i="1" s="1"/>
  <c r="M5" i="1"/>
  <c r="N5" i="1" s="1"/>
  <c r="I6" i="1"/>
  <c r="I4" i="1"/>
  <c r="J4" i="1"/>
  <c r="K4" i="1" s="1"/>
  <c r="L4" i="1" s="1"/>
  <c r="J5" i="1"/>
  <c r="K5" i="1" s="1"/>
  <c r="L5" i="1" s="1"/>
  <c r="I5" i="1"/>
  <c r="J6" i="1"/>
  <c r="K6" i="1" s="1"/>
  <c r="L6" i="1" s="1"/>
  <c r="I2" i="1"/>
  <c r="J2" i="1"/>
  <c r="K2" i="1" s="1"/>
  <c r="L2" i="1" s="1"/>
  <c r="J3" i="1"/>
  <c r="K3" i="1" s="1"/>
  <c r="L3" i="1" s="1"/>
</calcChain>
</file>

<file path=xl/sharedStrings.xml><?xml version="1.0" encoding="utf-8"?>
<sst xmlns="http://schemas.openxmlformats.org/spreadsheetml/2006/main" count="16" uniqueCount="16">
  <si>
    <t>L</t>
  </si>
  <si>
    <t>Nk</t>
  </si>
  <si>
    <t>Ns</t>
  </si>
  <si>
    <t>Nps</t>
  </si>
  <si>
    <t>K</t>
  </si>
  <si>
    <t>Nmi</t>
  </si>
  <si>
    <t>Lk</t>
  </si>
  <si>
    <t>T (мкс)</t>
  </si>
  <si>
    <t>F(fps)</t>
  </si>
  <si>
    <t>P</t>
  </si>
  <si>
    <t>P (Mbit/s)</t>
  </si>
  <si>
    <t>Nk(b)</t>
  </si>
  <si>
    <t>DataSize</t>
  </si>
  <si>
    <t>Var</t>
  </si>
  <si>
    <t>Tr Time</t>
  </si>
  <si>
    <t>&lt;-Enter your var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</si>
</sst>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Bandwidth</a:t>
            </a:r>
            <a:r>
              <a:rPr lang="en-US" baseline="0"/>
              <a:t> dependence on useful data amount</a:t>
            </a:r>
            <a:endParaRPr lang="en-US"/>
          </a:p>
        </c:rich>
      </c:tx>
      <c:layout>
        <c:manualLayout>
          <c:xMode val="edge"/>
          <c:yMode val="edge"/>
          <c:x val="0.18961903805118391"/>
          <c:y val="4.72425497652994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Bandwidth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128</c:v>
                </c:pt>
                <c:pt idx="1">
                  <c:v>512</c:v>
                </c:pt>
                <c:pt idx="2">
                  <c:v>1000</c:v>
                </c:pt>
                <c:pt idx="3">
                  <c:v>1500</c:v>
                </c:pt>
                <c:pt idx="4">
                  <c:v>4096</c:v>
                </c:pt>
              </c:numCache>
            </c:numRef>
          </c:xVal>
          <c:yVal>
            <c:numRef>
              <c:f>Sheet1!$L$2:$L$6</c:f>
              <c:numCache>
                <c:formatCode>0.00</c:formatCode>
                <c:ptCount val="5"/>
                <c:pt idx="0">
                  <c:v>77.1083984375</c:v>
                </c:pt>
                <c:pt idx="1">
                  <c:v>93.08984375</c:v>
                </c:pt>
                <c:pt idx="2">
                  <c:v>96.33636474609375</c:v>
                </c:pt>
                <c:pt idx="3">
                  <c:v>97.52655029296875</c:v>
                </c:pt>
                <c:pt idx="4">
                  <c:v>99.09375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0C-433F-906B-8F951E0D2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648920"/>
        <c:axId val="498649248"/>
      </c:scatterChart>
      <c:valAx>
        <c:axId val="498648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649248"/>
        <c:crosses val="autoZero"/>
        <c:crossBetween val="midCat"/>
      </c:valAx>
      <c:valAx>
        <c:axId val="49864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648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Transimission</a:t>
            </a:r>
            <a:r>
              <a:rPr lang="en-US" baseline="0"/>
              <a:t> time</a:t>
            </a:r>
            <a:r>
              <a:rPr lang="en-US"/>
              <a:t> dependence on useful data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Delay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128</c:v>
                </c:pt>
                <c:pt idx="1">
                  <c:v>512</c:v>
                </c:pt>
                <c:pt idx="2">
                  <c:v>1000</c:v>
                </c:pt>
                <c:pt idx="3">
                  <c:v>1500</c:v>
                </c:pt>
                <c:pt idx="4">
                  <c:v>4096</c:v>
                </c:pt>
              </c:numCache>
            </c:numRef>
          </c:xVal>
          <c:yVal>
            <c:numRef>
              <c:f>Sheet1!$N$2:$N$6</c:f>
              <c:numCache>
                <c:formatCode>General</c:formatCode>
                <c:ptCount val="5"/>
                <c:pt idx="0">
                  <c:v>3.1125014247900809</c:v>
                </c:pt>
                <c:pt idx="1">
                  <c:v>2.5781545046368177</c:v>
                </c:pt>
                <c:pt idx="2">
                  <c:v>2.4912710857685911</c:v>
                </c:pt>
                <c:pt idx="3">
                  <c:v>2.4608683407650784</c:v>
                </c:pt>
                <c:pt idx="4">
                  <c:v>2.4219489120151372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3E-4808-B188-37EE94C43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889904"/>
        <c:axId val="383891872"/>
      </c:scatterChart>
      <c:valAx>
        <c:axId val="38388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91872"/>
        <c:crosses val="autoZero"/>
        <c:crossBetween val="midCat"/>
      </c:valAx>
      <c:valAx>
        <c:axId val="38389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8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23812</xdr:rowOff>
    </xdr:from>
    <xdr:to>
      <xdr:col>11</xdr:col>
      <xdr:colOff>400050</xdr:colOff>
      <xdr:row>17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385B52-057B-4079-BCCB-310EAC49C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17</xdr:row>
      <xdr:rowOff>147638</xdr:rowOff>
    </xdr:from>
    <xdr:to>
      <xdr:col>11</xdr:col>
      <xdr:colOff>419100</xdr:colOff>
      <xdr:row>29</xdr:row>
      <xdr:rowOff>66676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5FF822-F94A-4EB6-B9BC-2EF9D12A73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Y6" sqref="Y6"/>
    </sheetView>
  </sheetViews>
  <sheetFormatPr defaultRowHeight="15" x14ac:dyDescent="0.25"/>
  <cols>
    <col min="1" max="1" width="6.85546875" customWidth="1"/>
    <col min="2" max="2" width="4.28515625" customWidth="1"/>
    <col min="3" max="3" width="4.7109375" customWidth="1"/>
    <col min="4" max="4" width="5.85546875" customWidth="1"/>
    <col min="5" max="5" width="4.140625" customWidth="1"/>
    <col min="6" max="6" width="10.140625" customWidth="1"/>
    <col min="7" max="7" width="4.7109375" customWidth="1"/>
    <col min="8" max="8" width="6.140625" customWidth="1"/>
    <col min="9" max="9" width="7.7109375" customWidth="1"/>
    <col min="10" max="10" width="6" customWidth="1"/>
    <col min="11" max="11" width="10.42578125" customWidth="1"/>
    <col min="12" max="12" width="9.5703125" customWidth="1"/>
    <col min="13" max="13" width="8.7109375" customWidth="1"/>
    <col min="14" max="14" width="7.28515625" customWidth="1"/>
    <col min="15" max="15" width="6.140625" customWidth="1"/>
    <col min="16" max="16" width="20.7109375" customWidth="1"/>
  </cols>
  <sheetData>
    <row r="1" spans="1:16" x14ac:dyDescent="0.25">
      <c r="A1" s="1" t="s">
        <v>0</v>
      </c>
      <c r="B1" s="1" t="s">
        <v>2</v>
      </c>
      <c r="C1" s="1" t="s">
        <v>1</v>
      </c>
      <c r="D1" s="1" t="s">
        <v>11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5" t="s">
        <v>12</v>
      </c>
      <c r="N1" s="5" t="s">
        <v>14</v>
      </c>
      <c r="O1" s="6" t="s">
        <v>13</v>
      </c>
    </row>
    <row r="2" spans="1:16" x14ac:dyDescent="0.25">
      <c r="A2" s="1">
        <v>128</v>
      </c>
      <c r="B2" s="1">
        <f>26</f>
        <v>26</v>
      </c>
      <c r="C2" s="1">
        <f>SUM(A2:B2)</f>
        <v>154</v>
      </c>
      <c r="D2" s="1">
        <f>8*C2</f>
        <v>1232</v>
      </c>
      <c r="E2" s="1">
        <v>100</v>
      </c>
      <c r="F2" s="1">
        <f t="shared" ref="F2:F4" si="0">1024*1024*E2</f>
        <v>104857600</v>
      </c>
      <c r="G2" s="1">
        <f>96</f>
        <v>96</v>
      </c>
      <c r="H2" s="1">
        <f t="shared" ref="H2:H4" si="1">G2+D2</f>
        <v>1328</v>
      </c>
      <c r="I2" s="1">
        <f t="shared" ref="I2:I4" si="2">(H2/F2)*10^6</f>
        <v>12.664794921875</v>
      </c>
      <c r="J2" s="2">
        <f t="shared" ref="J2:J4" si="3">ROUND(F2/H2,0)</f>
        <v>78959</v>
      </c>
      <c r="K2" s="1">
        <f t="shared" ref="K2:K4" si="4">J2*A2*8</f>
        <v>80854016</v>
      </c>
      <c r="L2" s="3">
        <f t="shared" ref="L2:L4" si="5">K2/(1024^2)</f>
        <v>77.1083984375</v>
      </c>
      <c r="M2" s="1">
        <f>10*O2</f>
        <v>30</v>
      </c>
      <c r="N2" s="1">
        <f>(M2*1024*1024*8)/(L2*1024*1024)</f>
        <v>3.1125014247900809</v>
      </c>
      <c r="O2" s="4">
        <v>3</v>
      </c>
      <c r="P2" s="7" t="s">
        <v>15</v>
      </c>
    </row>
    <row r="3" spans="1:16" x14ac:dyDescent="0.25">
      <c r="A3" s="1">
        <v>512</v>
      </c>
      <c r="B3" s="1">
        <f>B2</f>
        <v>26</v>
      </c>
      <c r="C3" s="1">
        <f t="shared" ref="C3:C6" si="6">SUM(A3:B3)</f>
        <v>538</v>
      </c>
      <c r="D3" s="1">
        <f t="shared" ref="D3:D6" si="7">8*C3</f>
        <v>4304</v>
      </c>
      <c r="E3" s="1">
        <f>E2</f>
        <v>100</v>
      </c>
      <c r="F3" s="1">
        <f t="shared" si="0"/>
        <v>104857600</v>
      </c>
      <c r="G3" s="1">
        <f>G2</f>
        <v>96</v>
      </c>
      <c r="H3" s="1">
        <f t="shared" si="1"/>
        <v>4400</v>
      </c>
      <c r="I3" s="1">
        <f t="shared" si="2"/>
        <v>41.961669921875</v>
      </c>
      <c r="J3" s="2">
        <f t="shared" si="3"/>
        <v>23831</v>
      </c>
      <c r="K3" s="1">
        <f t="shared" si="4"/>
        <v>97611776</v>
      </c>
      <c r="L3" s="3">
        <f t="shared" si="5"/>
        <v>93.08984375</v>
      </c>
      <c r="M3" s="1">
        <f t="shared" ref="M3:M6" si="8">10*O3</f>
        <v>30</v>
      </c>
      <c r="N3" s="1">
        <f t="shared" ref="N3:N6" si="9">(M3*1024*1024*8)/(L3*1024*1024)</f>
        <v>2.5781545046368177</v>
      </c>
      <c r="O3" s="4">
        <f>O2</f>
        <v>3</v>
      </c>
    </row>
    <row r="4" spans="1:16" x14ac:dyDescent="0.25">
      <c r="A4" s="1">
        <v>1000</v>
      </c>
      <c r="B4" s="1">
        <f t="shared" ref="B4:B6" si="10">B3</f>
        <v>26</v>
      </c>
      <c r="C4" s="1">
        <f t="shared" si="6"/>
        <v>1026</v>
      </c>
      <c r="D4" s="1">
        <f t="shared" si="7"/>
        <v>8208</v>
      </c>
      <c r="E4" s="1">
        <f t="shared" ref="E4:E6" si="11">E3</f>
        <v>100</v>
      </c>
      <c r="F4" s="1">
        <f t="shared" si="0"/>
        <v>104857600</v>
      </c>
      <c r="G4" s="1">
        <f t="shared" ref="G4:G6" si="12">G3</f>
        <v>96</v>
      </c>
      <c r="H4" s="1">
        <f t="shared" si="1"/>
        <v>8304</v>
      </c>
      <c r="I4" s="1">
        <f t="shared" si="2"/>
        <v>79.193115234375</v>
      </c>
      <c r="J4" s="2">
        <f t="shared" si="3"/>
        <v>12627</v>
      </c>
      <c r="K4" s="1">
        <f t="shared" si="4"/>
        <v>101016000</v>
      </c>
      <c r="L4" s="3">
        <f t="shared" si="5"/>
        <v>96.33636474609375</v>
      </c>
      <c r="M4" s="1">
        <f t="shared" si="8"/>
        <v>30</v>
      </c>
      <c r="N4" s="1">
        <f t="shared" si="9"/>
        <v>2.4912710857685911</v>
      </c>
      <c r="O4" s="4">
        <f t="shared" ref="O4:O6" si="13">O3</f>
        <v>3</v>
      </c>
    </row>
    <row r="5" spans="1:16" x14ac:dyDescent="0.25">
      <c r="A5" s="1">
        <v>1500</v>
      </c>
      <c r="B5" s="1">
        <f t="shared" si="10"/>
        <v>26</v>
      </c>
      <c r="C5" s="1">
        <f t="shared" si="6"/>
        <v>1526</v>
      </c>
      <c r="D5" s="1">
        <f t="shared" si="7"/>
        <v>12208</v>
      </c>
      <c r="E5" s="1">
        <f t="shared" si="11"/>
        <v>100</v>
      </c>
      <c r="F5" s="1">
        <f>1024*1024*E5</f>
        <v>104857600</v>
      </c>
      <c r="G5" s="1">
        <f t="shared" si="12"/>
        <v>96</v>
      </c>
      <c r="H5" s="1">
        <f>G5+D5</f>
        <v>12304</v>
      </c>
      <c r="I5" s="1">
        <f>(H5/F5)*10^6</f>
        <v>117.340087890625</v>
      </c>
      <c r="J5" s="2">
        <f>ROUND(F5/H5,0)</f>
        <v>8522</v>
      </c>
      <c r="K5" s="1">
        <f>J5*A5*8</f>
        <v>102264000</v>
      </c>
      <c r="L5" s="3">
        <f>K5/(1024^2)</f>
        <v>97.52655029296875</v>
      </c>
      <c r="M5" s="1">
        <f t="shared" si="8"/>
        <v>30</v>
      </c>
      <c r="N5" s="1">
        <f t="shared" si="9"/>
        <v>2.4608683407650784</v>
      </c>
      <c r="O5" s="4">
        <f t="shared" si="13"/>
        <v>3</v>
      </c>
    </row>
    <row r="6" spans="1:16" x14ac:dyDescent="0.25">
      <c r="A6" s="1">
        <v>4096</v>
      </c>
      <c r="B6" s="1">
        <f t="shared" si="10"/>
        <v>26</v>
      </c>
      <c r="C6" s="1">
        <f t="shared" si="6"/>
        <v>4122</v>
      </c>
      <c r="D6" s="1">
        <f t="shared" si="7"/>
        <v>32976</v>
      </c>
      <c r="E6" s="1">
        <f t="shared" si="11"/>
        <v>100</v>
      </c>
      <c r="F6" s="1">
        <f>1024*1024*E6</f>
        <v>104857600</v>
      </c>
      <c r="G6" s="1">
        <f t="shared" si="12"/>
        <v>96</v>
      </c>
      <c r="H6" s="1">
        <f>G6+D6</f>
        <v>33072</v>
      </c>
      <c r="I6" s="1">
        <f>(H6/F6)*10^6</f>
        <v>315.399169921875</v>
      </c>
      <c r="J6" s="2">
        <f>ROUND(F6/H6,0)</f>
        <v>3171</v>
      </c>
      <c r="K6" s="1">
        <f>J6*A6*8</f>
        <v>103907328</v>
      </c>
      <c r="L6" s="3">
        <f>K6/(1024^2)</f>
        <v>99.09375</v>
      </c>
      <c r="M6" s="1">
        <f t="shared" si="8"/>
        <v>30</v>
      </c>
      <c r="N6" s="1">
        <f t="shared" si="9"/>
        <v>2.4219489120151372</v>
      </c>
      <c r="O6" s="4">
        <f t="shared" si="13"/>
        <v>3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2018-11-06T20:41:11Z</dcterms:modified>
</cp:coreProperties>
</file>