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82A439-E771-44C7-A191-6E401BECDE7D}" xr6:coauthVersionLast="36" xr6:coauthVersionMax="36" xr10:uidLastSave="{00000000-0000-0000-0000-000000000000}"/>
  <bookViews>
    <workbookView xWindow="0" yWindow="600" windowWidth="22260" windowHeight="12645" activeTab="5" xr2:uid="{00000000-000D-0000-FFFF-FFFF00000000}"/>
  </bookViews>
  <sheets>
    <sheet name="Data" sheetId="1" r:id="rId1"/>
    <sheet name="Schem1" sheetId="2" r:id="rId2"/>
    <sheet name="Schem2" sheetId="3" r:id="rId3"/>
    <sheet name="Schem3" sheetId="4" r:id="rId4"/>
    <sheet name="Schem4" sheetId="5" r:id="rId5"/>
    <sheet name="Result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4" i="1" l="1"/>
  <c r="P4" i="1"/>
  <c r="P5" i="1" s="1"/>
  <c r="Q4" i="1"/>
  <c r="R4" i="1"/>
  <c r="S4" i="1"/>
  <c r="T4" i="1"/>
  <c r="U4" i="1"/>
  <c r="V4" i="1"/>
  <c r="O5" i="1"/>
  <c r="Q5" i="1"/>
  <c r="R5" i="1"/>
  <c r="S5" i="1"/>
  <c r="T5" i="1"/>
  <c r="U5" i="1"/>
  <c r="V5" i="1"/>
  <c r="N5" i="1"/>
  <c r="N4" i="1"/>
  <c r="M5" i="1"/>
  <c r="M4" i="1"/>
  <c r="E22" i="1" a="1"/>
  <c r="E22" i="1" s="1"/>
  <c r="E12" i="1" a="1"/>
  <c r="E2" i="1" a="1"/>
  <c r="E2" i="1" s="1"/>
  <c r="D23" i="1"/>
  <c r="D24" i="1"/>
  <c r="D25" i="1"/>
  <c r="D26" i="1"/>
  <c r="D27" i="1"/>
  <c r="D28" i="1"/>
  <c r="D29" i="1"/>
  <c r="D30" i="1"/>
  <c r="D31" i="1"/>
  <c r="D22" i="1"/>
  <c r="D13" i="1"/>
  <c r="D14" i="1"/>
  <c r="D15" i="1"/>
  <c r="D16" i="1"/>
  <c r="D17" i="1"/>
  <c r="D18" i="1"/>
  <c r="D19" i="1"/>
  <c r="D20" i="1"/>
  <c r="D21" i="1"/>
  <c r="D12" i="1"/>
  <c r="D2" i="1" a="1"/>
  <c r="D3" i="1" s="1"/>
  <c r="C2" i="1" a="1"/>
  <c r="C2" i="1" s="1"/>
  <c r="B22" i="1" a="1"/>
  <c r="B22" i="1" s="1"/>
  <c r="B12" i="1" a="1"/>
  <c r="B12" i="1" s="1"/>
  <c r="B2" i="1" a="1"/>
  <c r="B2" i="1" s="1"/>
  <c r="J4" i="1"/>
  <c r="I4" i="1"/>
  <c r="C3" i="4" l="1"/>
  <c r="E30" i="1"/>
  <c r="E26" i="1"/>
  <c r="E29" i="1"/>
  <c r="E25" i="1"/>
  <c r="E28" i="1"/>
  <c r="E24" i="1"/>
  <c r="E31" i="1"/>
  <c r="E27" i="1"/>
  <c r="E23" i="1"/>
  <c r="E12" i="1"/>
  <c r="E15" i="1"/>
  <c r="E9" i="1"/>
  <c r="E19" i="1" s="1"/>
  <c r="E5" i="1"/>
  <c r="E8" i="1"/>
  <c r="E18" i="1" s="1"/>
  <c r="E4" i="1"/>
  <c r="E14" i="1" s="1"/>
  <c r="E11" i="1"/>
  <c r="E21" i="1" s="1"/>
  <c r="E7" i="1"/>
  <c r="E17" i="1" s="1"/>
  <c r="E3" i="1"/>
  <c r="E13" i="1" s="1"/>
  <c r="E10" i="1"/>
  <c r="E20" i="1" s="1"/>
  <c r="E6" i="1"/>
  <c r="E16" i="1" s="1"/>
  <c r="D10" i="1"/>
  <c r="D6" i="1"/>
  <c r="D2" i="1"/>
  <c r="D9" i="1"/>
  <c r="D5" i="1"/>
  <c r="D8" i="1"/>
  <c r="D4" i="1"/>
  <c r="D11" i="1"/>
  <c r="D7" i="1"/>
  <c r="C22" i="1"/>
  <c r="C12" i="1"/>
  <c r="C9" i="1"/>
  <c r="C11" i="1"/>
  <c r="C7" i="1"/>
  <c r="C3" i="1"/>
  <c r="C5" i="1"/>
  <c r="C8" i="1"/>
  <c r="C4" i="1"/>
  <c r="C10" i="1"/>
  <c r="C6" i="1"/>
  <c r="B30" i="1"/>
  <c r="B26" i="1"/>
  <c r="B29" i="1"/>
  <c r="B25" i="1"/>
  <c r="B28" i="1"/>
  <c r="B24" i="1"/>
  <c r="B31" i="1"/>
  <c r="B27" i="1"/>
  <c r="B23" i="1"/>
  <c r="B15" i="1"/>
  <c r="B18" i="1"/>
  <c r="B14" i="1"/>
  <c r="B21" i="1"/>
  <c r="B17" i="1"/>
  <c r="B13" i="1"/>
  <c r="B19" i="1"/>
  <c r="B20" i="1"/>
  <c r="B16" i="1"/>
  <c r="B10" i="1"/>
  <c r="B6" i="1"/>
  <c r="B9" i="1"/>
  <c r="B5" i="1"/>
  <c r="B8" i="1"/>
  <c r="B4" i="1"/>
  <c r="B11" i="1"/>
  <c r="B7" i="1"/>
  <c r="B3" i="1"/>
  <c r="H4" i="1"/>
  <c r="G4" i="1"/>
  <c r="I9" i="6" l="1"/>
  <c r="G9" i="6"/>
  <c r="G7" i="6"/>
  <c r="G5" i="6"/>
  <c r="H5" i="6" s="1"/>
  <c r="I5" i="6" s="1"/>
  <c r="J5" i="6" s="1"/>
  <c r="G3" i="6"/>
  <c r="C5" i="5"/>
  <c r="C4" i="5"/>
  <c r="C6" i="5" s="1"/>
  <c r="F9" i="6" s="1"/>
  <c r="C3" i="2"/>
  <c r="C4" i="2" s="1"/>
  <c r="C4" i="4"/>
  <c r="C5" i="4" s="1"/>
  <c r="C10" i="2"/>
  <c r="C3" i="3"/>
  <c r="C4" i="3" a="1"/>
  <c r="C4" i="3" s="1"/>
  <c r="C23" i="1"/>
  <c r="C13" i="1"/>
  <c r="C28" i="1"/>
  <c r="C18" i="1"/>
  <c r="C31" i="1"/>
  <c r="C21" i="1"/>
  <c r="C16" i="1"/>
  <c r="C26" i="1"/>
  <c r="C15" i="1"/>
  <c r="C25" i="1"/>
  <c r="C19" i="1"/>
  <c r="C29" i="1"/>
  <c r="C20" i="1"/>
  <c r="C30" i="1"/>
  <c r="C24" i="1"/>
  <c r="C14" i="1"/>
  <c r="C27" i="1"/>
  <c r="C17" i="1"/>
  <c r="D13" i="5" l="1"/>
  <c r="E9" i="6"/>
  <c r="C7" i="6"/>
  <c r="D7" i="6"/>
  <c r="C14" i="2"/>
  <c r="C3" i="6"/>
  <c r="D3" i="6" s="1"/>
  <c r="E3" i="6" s="1"/>
  <c r="F3" i="6" s="1"/>
  <c r="C3" i="5"/>
  <c r="C7" i="5"/>
  <c r="C8" i="5"/>
  <c r="C6" i="4"/>
  <c r="H7" i="6" s="1"/>
  <c r="C15" i="4"/>
  <c r="C6" i="3"/>
  <c r="C5" i="3"/>
  <c r="C5" i="2" a="1"/>
  <c r="C6" i="2" s="1"/>
  <c r="D14" i="5" l="1"/>
  <c r="J9" i="6"/>
  <c r="D12" i="5"/>
  <c r="H9" i="6"/>
  <c r="C15" i="5"/>
  <c r="D9" i="6"/>
  <c r="C9" i="6" s="1"/>
  <c r="D5" i="6" a="1"/>
  <c r="D5" i="6" s="1"/>
  <c r="D15" i="5"/>
  <c r="D10" i="3" a="1"/>
  <c r="D10" i="3" s="1"/>
  <c r="C7" i="3"/>
  <c r="D12" i="4"/>
  <c r="C7" i="4"/>
  <c r="C5" i="2"/>
  <c r="C7" i="2"/>
  <c r="I7" i="6" l="1"/>
  <c r="J7" i="6"/>
  <c r="F5" i="6"/>
  <c r="E5" i="6"/>
  <c r="C13" i="3"/>
  <c r="C5" i="6"/>
  <c r="H3" i="6" a="1"/>
  <c r="J3" i="6" s="1"/>
  <c r="D12" i="3"/>
  <c r="D11" i="3"/>
  <c r="D11" i="2" a="1"/>
  <c r="D11" i="2" s="1"/>
  <c r="D10" i="2"/>
  <c r="C8" i="4"/>
  <c r="C9" i="4"/>
  <c r="D14" i="4" l="1"/>
  <c r="F7" i="6"/>
  <c r="D13" i="4"/>
  <c r="E7" i="6"/>
  <c r="I3" i="6"/>
  <c r="H3" i="6"/>
  <c r="D13" i="2"/>
  <c r="D12" i="2"/>
  <c r="D13" i="3"/>
  <c r="D15" i="4" l="1"/>
  <c r="D14" i="2"/>
</calcChain>
</file>

<file path=xl/sharedStrings.xml><?xml version="1.0" encoding="utf-8"?>
<sst xmlns="http://schemas.openxmlformats.org/spreadsheetml/2006/main" count="143" uniqueCount="81">
  <si>
    <t>R1</t>
  </si>
  <si>
    <t>R2</t>
  </si>
  <si>
    <t>R3</t>
  </si>
  <si>
    <t>1)</t>
  </si>
  <si>
    <t>2)</t>
  </si>
  <si>
    <t>3)</t>
  </si>
  <si>
    <t>Variant</t>
  </si>
  <si>
    <t>E</t>
  </si>
  <si>
    <t>1) E</t>
  </si>
  <si>
    <t>2) E</t>
  </si>
  <si>
    <t>3) E</t>
  </si>
  <si>
    <t>Variant:</t>
  </si>
  <si>
    <t>R</t>
  </si>
  <si>
    <t>R1+R2+R3</t>
  </si>
  <si>
    <t>Name</t>
  </si>
  <si>
    <t>Formula</t>
  </si>
  <si>
    <t>Result</t>
  </si>
  <si>
    <t>I</t>
  </si>
  <si>
    <t>E / R</t>
  </si>
  <si>
    <t>U1</t>
  </si>
  <si>
    <t>U2</t>
  </si>
  <si>
    <t>U3</t>
  </si>
  <si>
    <t>I * R1</t>
  </si>
  <si>
    <t>I * R2</t>
  </si>
  <si>
    <t>I * R3</t>
  </si>
  <si>
    <t>Calculations</t>
  </si>
  <si>
    <t>Selfcheck</t>
  </si>
  <si>
    <t>U1+U2+U3</t>
  </si>
  <si>
    <t>P</t>
  </si>
  <si>
    <t>P1+P2+P3</t>
  </si>
  <si>
    <t>Expected</t>
  </si>
  <si>
    <t>Calculated</t>
  </si>
  <si>
    <t>P1</t>
  </si>
  <si>
    <t>P2</t>
  </si>
  <si>
    <t>P3</t>
  </si>
  <si>
    <t>U1*I</t>
  </si>
  <si>
    <t>U2*I</t>
  </si>
  <si>
    <t>U3*I</t>
  </si>
  <si>
    <t>I1</t>
  </si>
  <si>
    <t>I2</t>
  </si>
  <si>
    <t>I3</t>
  </si>
  <si>
    <t>U/R1</t>
  </si>
  <si>
    <t>U/R2</t>
  </si>
  <si>
    <t>U/R3</t>
  </si>
  <si>
    <t>I1 + I2 + I3</t>
  </si>
  <si>
    <t>E*I1</t>
  </si>
  <si>
    <t>E*I2</t>
  </si>
  <si>
    <t>E*I3</t>
  </si>
  <si>
    <t>U</t>
  </si>
  <si>
    <t>R1+R23</t>
  </si>
  <si>
    <t>R23</t>
  </si>
  <si>
    <t>I=I1</t>
  </si>
  <si>
    <t>E/R</t>
  </si>
  <si>
    <t>I1*R1</t>
  </si>
  <si>
    <t>U23</t>
  </si>
  <si>
    <t>E-U1</t>
  </si>
  <si>
    <t>U23/R3</t>
  </si>
  <si>
    <t>U23/R2</t>
  </si>
  <si>
    <t>U1*I1</t>
  </si>
  <si>
    <t>U23*I2</t>
  </si>
  <si>
    <t>U23*I3</t>
  </si>
  <si>
    <t xml:space="preserve"> </t>
  </si>
  <si>
    <t>R2*R3/(R2+R3)</t>
  </si>
  <si>
    <t>I2+I3</t>
  </si>
  <si>
    <t>R13</t>
  </si>
  <si>
    <t>R1+R3</t>
  </si>
  <si>
    <t>E/R2</t>
  </si>
  <si>
    <t>E/R13</t>
  </si>
  <si>
    <t>I3*R3</t>
  </si>
  <si>
    <t>U1*I3</t>
  </si>
  <si>
    <t>U2*I2</t>
  </si>
  <si>
    <t>U3*I3</t>
  </si>
  <si>
    <t>I,A</t>
  </si>
  <si>
    <t>I1,A</t>
  </si>
  <si>
    <t>I2,A</t>
  </si>
  <si>
    <t>I3,A</t>
  </si>
  <si>
    <t>U,V</t>
  </si>
  <si>
    <t>U1,V</t>
  </si>
  <si>
    <t>U2,V</t>
  </si>
  <si>
    <t>U3,V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</si>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</sst>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workbookViewId="0">
      <selection activeCell="K17" sqref="K17"/>
    </sheetView>
  </sheetViews>
  <sheetFormatPr defaultRowHeight="15" x14ac:dyDescent="0.25"/>
  <cols>
    <col min="12" max="12" width="6" customWidth="1"/>
    <col min="13" max="13" width="5.85546875" customWidth="1"/>
    <col min="14" max="14" width="5" customWidth="1"/>
    <col min="15" max="15" width="4.140625" customWidth="1"/>
    <col min="16" max="16" width="5.42578125" customWidth="1"/>
    <col min="17" max="17" width="4.7109375" customWidth="1"/>
    <col min="18" max="18" width="3.85546875" customWidth="1"/>
    <col min="19" max="19" width="5" customWidth="1"/>
    <col min="20" max="20" width="4.5703125" customWidth="1"/>
    <col min="21" max="21" width="4" customWidth="1"/>
    <col min="22" max="22" width="5" customWidth="1"/>
  </cols>
  <sheetData>
    <row r="1" spans="1:22" ht="15.75" thickBot="1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22" x14ac:dyDescent="0.25">
      <c r="A2">
        <v>1</v>
      </c>
      <c r="B2">
        <f t="array" ref="B2:B11">TRANSPOSE(M6:V6)</f>
        <v>100</v>
      </c>
      <c r="C2">
        <f t="array" ref="C2:C11">TRANSPOSE(M9:V9)</f>
        <v>50</v>
      </c>
      <c r="D2">
        <f t="array" ref="D2:D11">TRANSPOSE(M10:V10)</f>
        <v>70</v>
      </c>
      <c r="E2">
        <f t="array" ref="E2:E11">TRANSPOSE(M11:V11)</f>
        <v>90</v>
      </c>
      <c r="G2" s="2" t="s">
        <v>11</v>
      </c>
      <c r="H2" s="3">
        <v>3</v>
      </c>
      <c r="I2" s="3"/>
      <c r="J2" s="4"/>
    </row>
    <row r="3" spans="1:22" x14ac:dyDescent="0.25">
      <c r="A3">
        <v>2</v>
      </c>
      <c r="B3">
        <v>95</v>
      </c>
      <c r="C3">
        <v>45</v>
      </c>
      <c r="D3">
        <v>75</v>
      </c>
      <c r="E3">
        <v>95</v>
      </c>
      <c r="G3" s="5" t="s">
        <v>7</v>
      </c>
      <c r="H3" s="1" t="s">
        <v>0</v>
      </c>
      <c r="I3" s="1" t="s">
        <v>1</v>
      </c>
      <c r="J3" s="6" t="s">
        <v>2</v>
      </c>
      <c r="L3" s="16" t="s">
        <v>3</v>
      </c>
      <c r="M3" s="15">
        <v>1</v>
      </c>
      <c r="N3" s="15">
        <v>2</v>
      </c>
      <c r="O3" s="15">
        <v>3</v>
      </c>
      <c r="P3" s="15">
        <v>4</v>
      </c>
      <c r="Q3" s="15">
        <v>5</v>
      </c>
      <c r="R3" s="15">
        <v>6</v>
      </c>
      <c r="S3" s="15">
        <v>7</v>
      </c>
      <c r="T3" s="15">
        <v>8</v>
      </c>
      <c r="U3" s="15">
        <v>9</v>
      </c>
      <c r="V3" s="15">
        <v>10</v>
      </c>
    </row>
    <row r="4" spans="1:22" ht="15.75" thickBot="1" x14ac:dyDescent="0.3">
      <c r="A4">
        <v>3</v>
      </c>
      <c r="B4">
        <v>90</v>
      </c>
      <c r="C4">
        <v>40</v>
      </c>
      <c r="D4">
        <v>60</v>
      </c>
      <c r="E4">
        <v>80</v>
      </c>
      <c r="G4" s="7">
        <f ca="1">INDIRECT(_xlfn.CONCAT("B",H2+1))</f>
        <v>90</v>
      </c>
      <c r="H4" s="8">
        <f ca="1">INDIRECT(_xlfn.CONCAT("C",H2+1))</f>
        <v>40</v>
      </c>
      <c r="I4" s="8">
        <f ca="1">INDIRECT(_xlfn.CONCAT("D",H2+1))</f>
        <v>60</v>
      </c>
      <c r="J4" s="9">
        <f ca="1">INDIRECT(_xlfn.CONCAT("E",H2+1))</f>
        <v>80</v>
      </c>
      <c r="L4" s="15" t="s">
        <v>4</v>
      </c>
      <c r="M4" s="15">
        <f>10+M3</f>
        <v>11</v>
      </c>
      <c r="N4" s="15">
        <f>10+N3</f>
        <v>12</v>
      </c>
      <c r="O4" s="15">
        <f t="shared" ref="O4:V5" si="0">10+O3</f>
        <v>13</v>
      </c>
      <c r="P4" s="15">
        <f t="shared" si="0"/>
        <v>14</v>
      </c>
      <c r="Q4" s="15">
        <f t="shared" si="0"/>
        <v>15</v>
      </c>
      <c r="R4" s="15">
        <f t="shared" si="0"/>
        <v>16</v>
      </c>
      <c r="S4" s="15">
        <f t="shared" si="0"/>
        <v>17</v>
      </c>
      <c r="T4" s="15">
        <f t="shared" si="0"/>
        <v>18</v>
      </c>
      <c r="U4" s="15">
        <f t="shared" si="0"/>
        <v>19</v>
      </c>
      <c r="V4" s="15">
        <f t="shared" si="0"/>
        <v>20</v>
      </c>
    </row>
    <row r="5" spans="1:22" x14ac:dyDescent="0.25">
      <c r="A5">
        <v>4</v>
      </c>
      <c r="B5">
        <v>100</v>
      </c>
      <c r="C5">
        <v>50</v>
      </c>
      <c r="D5">
        <v>75</v>
      </c>
      <c r="E5">
        <v>95</v>
      </c>
      <c r="L5" s="15" t="s">
        <v>5</v>
      </c>
      <c r="M5" s="15">
        <f>10+M4</f>
        <v>21</v>
      </c>
      <c r="N5" s="15">
        <f>10+N4</f>
        <v>22</v>
      </c>
      <c r="O5" s="15">
        <f t="shared" si="0"/>
        <v>23</v>
      </c>
      <c r="P5" s="15">
        <f t="shared" si="0"/>
        <v>24</v>
      </c>
      <c r="Q5" s="15">
        <f t="shared" si="0"/>
        <v>25</v>
      </c>
      <c r="R5" s="15">
        <f t="shared" si="0"/>
        <v>26</v>
      </c>
      <c r="S5" s="15">
        <f t="shared" si="0"/>
        <v>27</v>
      </c>
      <c r="T5" s="15">
        <f t="shared" si="0"/>
        <v>28</v>
      </c>
      <c r="U5" s="15">
        <f t="shared" si="0"/>
        <v>29</v>
      </c>
      <c r="V5" s="15">
        <f t="shared" si="0"/>
        <v>30</v>
      </c>
    </row>
    <row r="6" spans="1:22" x14ac:dyDescent="0.25">
      <c r="A6">
        <v>5</v>
      </c>
      <c r="B6">
        <v>95</v>
      </c>
      <c r="C6">
        <v>50</v>
      </c>
      <c r="D6">
        <v>80</v>
      </c>
      <c r="E6">
        <v>100</v>
      </c>
      <c r="L6" s="10" t="s">
        <v>8</v>
      </c>
      <c r="M6" s="11">
        <v>100</v>
      </c>
      <c r="N6" s="11">
        <v>95</v>
      </c>
      <c r="O6" s="11">
        <v>90</v>
      </c>
      <c r="P6" s="11">
        <v>100</v>
      </c>
      <c r="Q6" s="11">
        <v>95</v>
      </c>
      <c r="R6" s="11">
        <v>90</v>
      </c>
      <c r="S6" s="11">
        <v>85</v>
      </c>
      <c r="T6" s="11">
        <v>90</v>
      </c>
      <c r="U6" s="11">
        <v>95</v>
      </c>
      <c r="V6" s="11">
        <v>100</v>
      </c>
    </row>
    <row r="7" spans="1:22" x14ac:dyDescent="0.25">
      <c r="A7">
        <v>6</v>
      </c>
      <c r="B7">
        <v>90</v>
      </c>
      <c r="C7">
        <v>40</v>
      </c>
      <c r="D7">
        <v>75</v>
      </c>
      <c r="E7">
        <v>95</v>
      </c>
      <c r="L7" s="10" t="s">
        <v>9</v>
      </c>
      <c r="M7" s="11">
        <v>40</v>
      </c>
      <c r="N7" s="11">
        <v>32</v>
      </c>
      <c r="O7" s="11">
        <v>30</v>
      </c>
      <c r="P7" s="11">
        <v>45</v>
      </c>
      <c r="Q7" s="11">
        <v>40</v>
      </c>
      <c r="R7" s="11">
        <v>35</v>
      </c>
      <c r="S7" s="11">
        <v>30</v>
      </c>
      <c r="T7" s="11">
        <v>40</v>
      </c>
      <c r="U7" s="11">
        <v>35</v>
      </c>
      <c r="V7" s="11">
        <v>45</v>
      </c>
    </row>
    <row r="8" spans="1:22" x14ac:dyDescent="0.25">
      <c r="A8">
        <v>7</v>
      </c>
      <c r="B8">
        <v>85</v>
      </c>
      <c r="C8">
        <v>40</v>
      </c>
      <c r="D8">
        <v>70</v>
      </c>
      <c r="E8">
        <v>90</v>
      </c>
      <c r="L8" s="10" t="s">
        <v>10</v>
      </c>
      <c r="M8" s="11">
        <v>70</v>
      </c>
      <c r="N8" s="11">
        <v>65</v>
      </c>
      <c r="O8" s="11">
        <v>60</v>
      </c>
      <c r="P8" s="11">
        <v>75</v>
      </c>
      <c r="Q8" s="11">
        <v>70</v>
      </c>
      <c r="R8" s="11">
        <v>65</v>
      </c>
      <c r="S8" s="11">
        <v>60</v>
      </c>
      <c r="T8" s="11">
        <v>65</v>
      </c>
      <c r="U8" s="11">
        <v>70</v>
      </c>
      <c r="V8" s="11">
        <v>75</v>
      </c>
    </row>
    <row r="9" spans="1:22" x14ac:dyDescent="0.25">
      <c r="A9">
        <v>8</v>
      </c>
      <c r="B9">
        <v>90</v>
      </c>
      <c r="C9">
        <v>50</v>
      </c>
      <c r="D9">
        <v>70</v>
      </c>
      <c r="E9">
        <v>95</v>
      </c>
      <c r="L9" s="10" t="s">
        <v>0</v>
      </c>
      <c r="M9" s="11">
        <v>50</v>
      </c>
      <c r="N9" s="11">
        <v>45</v>
      </c>
      <c r="O9" s="11">
        <v>40</v>
      </c>
      <c r="P9" s="11">
        <v>50</v>
      </c>
      <c r="Q9" s="11">
        <v>50</v>
      </c>
      <c r="R9" s="11">
        <v>40</v>
      </c>
      <c r="S9" s="11">
        <v>40</v>
      </c>
      <c r="T9" s="11">
        <v>50</v>
      </c>
      <c r="U9" s="11">
        <v>45</v>
      </c>
      <c r="V9" s="11">
        <v>50</v>
      </c>
    </row>
    <row r="10" spans="1:22" x14ac:dyDescent="0.25">
      <c r="A10">
        <v>9</v>
      </c>
      <c r="B10">
        <v>95</v>
      </c>
      <c r="C10">
        <v>45</v>
      </c>
      <c r="D10">
        <v>65</v>
      </c>
      <c r="E10">
        <v>85</v>
      </c>
      <c r="L10" s="10" t="s">
        <v>1</v>
      </c>
      <c r="M10" s="11">
        <v>70</v>
      </c>
      <c r="N10" s="11">
        <v>75</v>
      </c>
      <c r="O10" s="11">
        <v>60</v>
      </c>
      <c r="P10" s="11">
        <v>75</v>
      </c>
      <c r="Q10" s="11">
        <v>80</v>
      </c>
      <c r="R10" s="11">
        <v>75</v>
      </c>
      <c r="S10" s="11">
        <v>70</v>
      </c>
      <c r="T10" s="11">
        <v>70</v>
      </c>
      <c r="U10" s="11">
        <v>65</v>
      </c>
      <c r="V10" s="11">
        <v>75</v>
      </c>
    </row>
    <row r="11" spans="1:22" x14ac:dyDescent="0.25">
      <c r="A11">
        <v>10</v>
      </c>
      <c r="B11">
        <v>100</v>
      </c>
      <c r="C11">
        <v>50</v>
      </c>
      <c r="D11">
        <v>75</v>
      </c>
      <c r="E11">
        <v>100</v>
      </c>
      <c r="L11" s="10" t="s">
        <v>2</v>
      </c>
      <c r="M11" s="11">
        <v>90</v>
      </c>
      <c r="N11" s="11">
        <v>95</v>
      </c>
      <c r="O11" s="11">
        <v>80</v>
      </c>
      <c r="P11" s="11">
        <v>95</v>
      </c>
      <c r="Q11" s="11">
        <v>100</v>
      </c>
      <c r="R11" s="11">
        <v>95</v>
      </c>
      <c r="S11" s="11">
        <v>90</v>
      </c>
      <c r="T11" s="11">
        <v>95</v>
      </c>
      <c r="U11" s="11">
        <v>85</v>
      </c>
      <c r="V11" s="11">
        <v>100</v>
      </c>
    </row>
    <row r="12" spans="1:22" x14ac:dyDescent="0.25">
      <c r="A12">
        <v>11</v>
      </c>
      <c r="B12">
        <f t="array" ref="B12:B21">TRANSPOSE(M7:V7)</f>
        <v>40</v>
      </c>
      <c r="C12">
        <f>C2</f>
        <v>50</v>
      </c>
      <c r="D12">
        <f>D2</f>
        <v>70</v>
      </c>
      <c r="E12">
        <f t="array" ref="E12:E21">E2:E11</f>
        <v>90</v>
      </c>
    </row>
    <row r="13" spans="1:22" x14ac:dyDescent="0.25">
      <c r="A13">
        <v>12</v>
      </c>
      <c r="B13">
        <v>32</v>
      </c>
      <c r="C13">
        <f t="shared" ref="C13:D21" si="1">C3</f>
        <v>45</v>
      </c>
      <c r="D13">
        <f t="shared" si="1"/>
        <v>75</v>
      </c>
      <c r="E13">
        <v>95</v>
      </c>
    </row>
    <row r="14" spans="1:22" x14ac:dyDescent="0.25">
      <c r="A14">
        <v>13</v>
      </c>
      <c r="B14">
        <v>30</v>
      </c>
      <c r="C14">
        <f t="shared" si="1"/>
        <v>40</v>
      </c>
      <c r="D14">
        <f t="shared" si="1"/>
        <v>60</v>
      </c>
      <c r="E14">
        <v>80</v>
      </c>
    </row>
    <row r="15" spans="1:22" x14ac:dyDescent="0.25">
      <c r="A15">
        <v>14</v>
      </c>
      <c r="B15">
        <v>45</v>
      </c>
      <c r="C15">
        <f t="shared" si="1"/>
        <v>50</v>
      </c>
      <c r="D15">
        <f t="shared" si="1"/>
        <v>75</v>
      </c>
      <c r="E15">
        <v>95</v>
      </c>
    </row>
    <row r="16" spans="1:22" x14ac:dyDescent="0.25">
      <c r="A16">
        <v>15</v>
      </c>
      <c r="B16">
        <v>40</v>
      </c>
      <c r="C16">
        <f t="shared" si="1"/>
        <v>50</v>
      </c>
      <c r="D16">
        <f t="shared" si="1"/>
        <v>80</v>
      </c>
      <c r="E16">
        <v>100</v>
      </c>
    </row>
    <row r="17" spans="1:5" x14ac:dyDescent="0.25">
      <c r="A17">
        <v>16</v>
      </c>
      <c r="B17">
        <v>35</v>
      </c>
      <c r="C17">
        <f t="shared" si="1"/>
        <v>40</v>
      </c>
      <c r="D17">
        <f t="shared" si="1"/>
        <v>75</v>
      </c>
      <c r="E17">
        <v>95</v>
      </c>
    </row>
    <row r="18" spans="1:5" x14ac:dyDescent="0.25">
      <c r="A18">
        <v>17</v>
      </c>
      <c r="B18">
        <v>30</v>
      </c>
      <c r="C18">
        <f t="shared" si="1"/>
        <v>40</v>
      </c>
      <c r="D18">
        <f t="shared" si="1"/>
        <v>70</v>
      </c>
      <c r="E18">
        <v>90</v>
      </c>
    </row>
    <row r="19" spans="1:5" x14ac:dyDescent="0.25">
      <c r="A19">
        <v>18</v>
      </c>
      <c r="B19">
        <v>40</v>
      </c>
      <c r="C19">
        <f t="shared" si="1"/>
        <v>50</v>
      </c>
      <c r="D19">
        <f t="shared" si="1"/>
        <v>70</v>
      </c>
      <c r="E19">
        <v>95</v>
      </c>
    </row>
    <row r="20" spans="1:5" x14ac:dyDescent="0.25">
      <c r="A20">
        <v>19</v>
      </c>
      <c r="B20">
        <v>35</v>
      </c>
      <c r="C20">
        <f t="shared" si="1"/>
        <v>45</v>
      </c>
      <c r="D20">
        <f t="shared" si="1"/>
        <v>65</v>
      </c>
      <c r="E20">
        <v>85</v>
      </c>
    </row>
    <row r="21" spans="1:5" x14ac:dyDescent="0.25">
      <c r="A21">
        <v>20</v>
      </c>
      <c r="B21">
        <v>45</v>
      </c>
      <c r="C21">
        <f t="shared" si="1"/>
        <v>50</v>
      </c>
      <c r="D21">
        <f t="shared" si="1"/>
        <v>75</v>
      </c>
      <c r="E21">
        <v>100</v>
      </c>
    </row>
    <row r="22" spans="1:5" x14ac:dyDescent="0.25">
      <c r="A22">
        <v>21</v>
      </c>
      <c r="B22">
        <f t="array" ref="B22:B31">TRANSPOSE(M8:V8)</f>
        <v>70</v>
      </c>
      <c r="C22">
        <f>C2</f>
        <v>50</v>
      </c>
      <c r="D22">
        <f>D12</f>
        <v>70</v>
      </c>
      <c r="E22">
        <f t="array" ref="E22:E31">E2:E11</f>
        <v>90</v>
      </c>
    </row>
    <row r="23" spans="1:5" x14ac:dyDescent="0.25">
      <c r="A23">
        <v>22</v>
      </c>
      <c r="B23">
        <v>65</v>
      </c>
      <c r="C23">
        <f t="shared" ref="C23:C31" si="2">C3</f>
        <v>45</v>
      </c>
      <c r="D23">
        <f t="shared" ref="D23:D31" si="3">D13</f>
        <v>75</v>
      </c>
      <c r="E23">
        <v>95</v>
      </c>
    </row>
    <row r="24" spans="1:5" x14ac:dyDescent="0.25">
      <c r="A24">
        <v>23</v>
      </c>
      <c r="B24">
        <v>60</v>
      </c>
      <c r="C24">
        <f t="shared" si="2"/>
        <v>40</v>
      </c>
      <c r="D24">
        <f t="shared" si="3"/>
        <v>60</v>
      </c>
      <c r="E24">
        <v>80</v>
      </c>
    </row>
    <row r="25" spans="1:5" x14ac:dyDescent="0.25">
      <c r="A25">
        <v>24</v>
      </c>
      <c r="B25">
        <v>75</v>
      </c>
      <c r="C25">
        <f t="shared" si="2"/>
        <v>50</v>
      </c>
      <c r="D25">
        <f t="shared" si="3"/>
        <v>75</v>
      </c>
      <c r="E25">
        <v>95</v>
      </c>
    </row>
    <row r="26" spans="1:5" x14ac:dyDescent="0.25">
      <c r="A26">
        <v>25</v>
      </c>
      <c r="B26">
        <v>70</v>
      </c>
      <c r="C26">
        <f t="shared" si="2"/>
        <v>50</v>
      </c>
      <c r="D26">
        <f t="shared" si="3"/>
        <v>80</v>
      </c>
      <c r="E26">
        <v>100</v>
      </c>
    </row>
    <row r="27" spans="1:5" x14ac:dyDescent="0.25">
      <c r="A27">
        <v>26</v>
      </c>
      <c r="B27">
        <v>65</v>
      </c>
      <c r="C27">
        <f t="shared" si="2"/>
        <v>40</v>
      </c>
      <c r="D27">
        <f t="shared" si="3"/>
        <v>75</v>
      </c>
      <c r="E27">
        <v>95</v>
      </c>
    </row>
    <row r="28" spans="1:5" x14ac:dyDescent="0.25">
      <c r="A28">
        <v>27</v>
      </c>
      <c r="B28">
        <v>60</v>
      </c>
      <c r="C28">
        <f t="shared" si="2"/>
        <v>40</v>
      </c>
      <c r="D28">
        <f t="shared" si="3"/>
        <v>70</v>
      </c>
      <c r="E28">
        <v>90</v>
      </c>
    </row>
    <row r="29" spans="1:5" x14ac:dyDescent="0.25">
      <c r="A29">
        <v>28</v>
      </c>
      <c r="B29">
        <v>65</v>
      </c>
      <c r="C29">
        <f t="shared" si="2"/>
        <v>50</v>
      </c>
      <c r="D29">
        <f t="shared" si="3"/>
        <v>70</v>
      </c>
      <c r="E29">
        <v>95</v>
      </c>
    </row>
    <row r="30" spans="1:5" x14ac:dyDescent="0.25">
      <c r="A30">
        <v>29</v>
      </c>
      <c r="B30">
        <v>70</v>
      </c>
      <c r="C30">
        <f t="shared" si="2"/>
        <v>45</v>
      </c>
      <c r="D30">
        <f t="shared" si="3"/>
        <v>65</v>
      </c>
      <c r="E30">
        <v>85</v>
      </c>
    </row>
    <row r="31" spans="1:5" x14ac:dyDescent="0.25">
      <c r="A31">
        <v>30</v>
      </c>
      <c r="B31">
        <v>75</v>
      </c>
      <c r="C31">
        <f t="shared" si="2"/>
        <v>50</v>
      </c>
      <c r="D31">
        <f t="shared" si="3"/>
        <v>75</v>
      </c>
      <c r="E31">
        <v>100</v>
      </c>
    </row>
  </sheetData>
  <mergeCells count="1"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6905-B3B4-44CE-8E9E-4B6005741E6C}">
  <dimension ref="A1:D14"/>
  <sheetViews>
    <sheetView workbookViewId="0">
      <selection activeCell="E17" sqref="E17"/>
    </sheetView>
  </sheetViews>
  <sheetFormatPr defaultRowHeight="15" x14ac:dyDescent="0.25"/>
  <cols>
    <col min="1" max="1" width="8.42578125" customWidth="1"/>
    <col min="2" max="2" width="15.140625" customWidth="1"/>
    <col min="4" max="4" width="11" customWidth="1"/>
  </cols>
  <sheetData>
    <row r="1" spans="1:4" x14ac:dyDescent="0.25">
      <c r="A1" s="12" t="s">
        <v>25</v>
      </c>
      <c r="B1" s="12"/>
      <c r="C1" s="12"/>
    </row>
    <row r="2" spans="1:4" x14ac:dyDescent="0.25">
      <c r="A2" s="1" t="s">
        <v>14</v>
      </c>
      <c r="B2" s="1" t="s">
        <v>15</v>
      </c>
      <c r="C2" s="10" t="s">
        <v>16</v>
      </c>
    </row>
    <row r="3" spans="1:4" x14ac:dyDescent="0.25">
      <c r="A3" s="10" t="s">
        <v>12</v>
      </c>
      <c r="B3" s="10" t="s">
        <v>13</v>
      </c>
      <c r="C3" s="10">
        <f ca="1">Data!H4+Data!I4+Data!J4</f>
        <v>180</v>
      </c>
    </row>
    <row r="4" spans="1:4" x14ac:dyDescent="0.25">
      <c r="A4" s="10" t="s">
        <v>17</v>
      </c>
      <c r="B4" s="10" t="s">
        <v>18</v>
      </c>
      <c r="C4" s="10">
        <f ca="1">Data!G4/Schem1!C3</f>
        <v>0.5</v>
      </c>
    </row>
    <row r="5" spans="1:4" x14ac:dyDescent="0.25">
      <c r="A5" s="10" t="s">
        <v>19</v>
      </c>
      <c r="B5" s="10" t="s">
        <v>22</v>
      </c>
      <c r="C5" s="10">
        <f t="array" aca="1" ref="C5:C7" ca="1">TRANSPOSE(Data!H4:J4)*C4</f>
        <v>20</v>
      </c>
    </row>
    <row r="6" spans="1:4" x14ac:dyDescent="0.25">
      <c r="A6" s="10" t="s">
        <v>20</v>
      </c>
      <c r="B6" s="10" t="s">
        <v>23</v>
      </c>
      <c r="C6" s="10">
        <f ca="1"/>
        <v>30</v>
      </c>
    </row>
    <row r="7" spans="1:4" x14ac:dyDescent="0.25">
      <c r="A7" s="10" t="s">
        <v>21</v>
      </c>
      <c r="B7" s="10" t="s">
        <v>24</v>
      </c>
      <c r="C7" s="10">
        <f ca="1"/>
        <v>40</v>
      </c>
    </row>
    <row r="9" spans="1:4" x14ac:dyDescent="0.25">
      <c r="A9" s="12" t="s">
        <v>26</v>
      </c>
      <c r="B9" s="12"/>
      <c r="C9" s="13" t="s">
        <v>30</v>
      </c>
      <c r="D9" s="10" t="s">
        <v>31</v>
      </c>
    </row>
    <row r="10" spans="1:4" x14ac:dyDescent="0.25">
      <c r="A10" s="14" t="s">
        <v>7</v>
      </c>
      <c r="B10" s="14" t="s">
        <v>27</v>
      </c>
      <c r="C10" s="10">
        <f ca="1">Data!G4</f>
        <v>90</v>
      </c>
      <c r="D10" s="10">
        <f ca="1">SUM(C5:C7)</f>
        <v>90</v>
      </c>
    </row>
    <row r="11" spans="1:4" x14ac:dyDescent="0.25">
      <c r="A11" s="14" t="s">
        <v>32</v>
      </c>
      <c r="B11" s="14" t="s">
        <v>35</v>
      </c>
      <c r="C11" s="10"/>
      <c r="D11" s="10">
        <f t="array" aca="1" ref="D11:D13" ca="1">C5:C7*C4</f>
        <v>10</v>
      </c>
    </row>
    <row r="12" spans="1:4" x14ac:dyDescent="0.25">
      <c r="A12" s="14" t="s">
        <v>33</v>
      </c>
      <c r="B12" s="14" t="s">
        <v>36</v>
      </c>
      <c r="C12" s="10"/>
      <c r="D12" s="10">
        <f ca="1"/>
        <v>15</v>
      </c>
    </row>
    <row r="13" spans="1:4" x14ac:dyDescent="0.25">
      <c r="A13" s="14" t="s">
        <v>34</v>
      </c>
      <c r="B13" s="14" t="s">
        <v>37</v>
      </c>
      <c r="C13" s="10"/>
      <c r="D13" s="10">
        <f ca="1"/>
        <v>20</v>
      </c>
    </row>
    <row r="14" spans="1:4" x14ac:dyDescent="0.25">
      <c r="A14" s="14" t="s">
        <v>28</v>
      </c>
      <c r="B14" s="14" t="s">
        <v>29</v>
      </c>
      <c r="C14" s="10">
        <f ca="1">Data!G4*Schem1!C4</f>
        <v>45</v>
      </c>
      <c r="D14" s="10">
        <f ca="1">SUM(D11:D13)</f>
        <v>45</v>
      </c>
    </row>
  </sheetData>
  <mergeCells count="2">
    <mergeCell ref="A1:C1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D24C-4D54-4138-AEF0-5D65AAC18BF3}">
  <dimension ref="A1:D13"/>
  <sheetViews>
    <sheetView workbookViewId="0">
      <selection activeCell="A10" sqref="A10:D13"/>
    </sheetView>
  </sheetViews>
  <sheetFormatPr defaultRowHeight="15" x14ac:dyDescent="0.25"/>
  <cols>
    <col min="1" max="1" width="8.42578125" customWidth="1"/>
    <col min="2" max="2" width="15.140625" customWidth="1"/>
    <col min="4" max="4" width="11" customWidth="1"/>
  </cols>
  <sheetData>
    <row r="1" spans="1:4" x14ac:dyDescent="0.25">
      <c r="A1" s="12" t="s">
        <v>25</v>
      </c>
      <c r="B1" s="12"/>
      <c r="C1" s="12"/>
    </row>
    <row r="2" spans="1:4" x14ac:dyDescent="0.25">
      <c r="A2" s="1" t="s">
        <v>14</v>
      </c>
      <c r="B2" s="1" t="s">
        <v>15</v>
      </c>
      <c r="C2" s="10" t="s">
        <v>16</v>
      </c>
    </row>
    <row r="3" spans="1:4" x14ac:dyDescent="0.25">
      <c r="A3" t="s">
        <v>48</v>
      </c>
      <c r="B3" t="s">
        <v>7</v>
      </c>
      <c r="C3">
        <f ca="1">Data!G4</f>
        <v>90</v>
      </c>
    </row>
    <row r="4" spans="1:4" x14ac:dyDescent="0.25">
      <c r="A4" s="10" t="s">
        <v>38</v>
      </c>
      <c r="B4" s="10" t="s">
        <v>41</v>
      </c>
      <c r="C4" s="10">
        <f t="array" aca="1" ref="C4:C6" ca="1">TRANSPOSE(Data!H4:J4)*(1/Data!G4)</f>
        <v>0.44444444444444448</v>
      </c>
    </row>
    <row r="5" spans="1:4" x14ac:dyDescent="0.25">
      <c r="A5" s="10" t="s">
        <v>39</v>
      </c>
      <c r="B5" s="10" t="s">
        <v>42</v>
      </c>
      <c r="C5" s="10">
        <f ca="1"/>
        <v>0.66666666666666674</v>
      </c>
    </row>
    <row r="6" spans="1:4" x14ac:dyDescent="0.25">
      <c r="A6" s="10" t="s">
        <v>40</v>
      </c>
      <c r="B6" s="10" t="s">
        <v>43</v>
      </c>
      <c r="C6" s="10">
        <f ca="1"/>
        <v>0.88888888888888895</v>
      </c>
    </row>
    <row r="7" spans="1:4" x14ac:dyDescent="0.25">
      <c r="A7" s="10" t="s">
        <v>17</v>
      </c>
      <c r="B7" s="10" t="s">
        <v>44</v>
      </c>
      <c r="C7" s="10">
        <f ca="1">SUM(C4:C6)</f>
        <v>2</v>
      </c>
    </row>
    <row r="9" spans="1:4" x14ac:dyDescent="0.25">
      <c r="A9" s="12" t="s">
        <v>26</v>
      </c>
      <c r="B9" s="12"/>
      <c r="C9" s="13" t="s">
        <v>30</v>
      </c>
      <c r="D9" s="10" t="s">
        <v>31</v>
      </c>
    </row>
    <row r="10" spans="1:4" x14ac:dyDescent="0.25">
      <c r="A10" s="14" t="s">
        <v>32</v>
      </c>
      <c r="B10" s="14" t="s">
        <v>45</v>
      </c>
      <c r="C10" s="10"/>
      <c r="D10" s="10">
        <f t="array" aca="1" ref="D10:D12" ca="1">C4:C6*Data!G4</f>
        <v>40</v>
      </c>
    </row>
    <row r="11" spans="1:4" x14ac:dyDescent="0.25">
      <c r="A11" s="14" t="s">
        <v>33</v>
      </c>
      <c r="B11" s="14" t="s">
        <v>46</v>
      </c>
      <c r="C11" s="10"/>
      <c r="D11" s="10">
        <f ca="1"/>
        <v>60.000000000000007</v>
      </c>
    </row>
    <row r="12" spans="1:4" x14ac:dyDescent="0.25">
      <c r="A12" s="14" t="s">
        <v>34</v>
      </c>
      <c r="B12" s="14" t="s">
        <v>47</v>
      </c>
      <c r="C12" s="10"/>
      <c r="D12" s="10">
        <f ca="1"/>
        <v>80</v>
      </c>
    </row>
    <row r="13" spans="1:4" x14ac:dyDescent="0.25">
      <c r="A13" s="14" t="s">
        <v>28</v>
      </c>
      <c r="B13" s="14" t="s">
        <v>29</v>
      </c>
      <c r="C13" s="10">
        <f ca="1">Data!G4*Schem2!C7</f>
        <v>180</v>
      </c>
      <c r="D13" s="10">
        <f ca="1">SUM(D10:D12)</f>
        <v>180</v>
      </c>
    </row>
  </sheetData>
  <mergeCells count="2">
    <mergeCell ref="A1:C1"/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0F1E-CC2A-42FB-8962-01B9D9D136B9}">
  <dimension ref="A1:D15"/>
  <sheetViews>
    <sheetView workbookViewId="0">
      <selection activeCell="A12" sqref="A12:D15"/>
    </sheetView>
  </sheetViews>
  <sheetFormatPr defaultRowHeight="15" x14ac:dyDescent="0.25"/>
  <cols>
    <col min="2" max="2" width="15.42578125" customWidth="1"/>
  </cols>
  <sheetData>
    <row r="1" spans="1:4" x14ac:dyDescent="0.25">
      <c r="A1" s="12" t="s">
        <v>25</v>
      </c>
      <c r="B1" s="12"/>
      <c r="C1" s="12"/>
    </row>
    <row r="2" spans="1:4" x14ac:dyDescent="0.25">
      <c r="A2" s="1" t="s">
        <v>14</v>
      </c>
      <c r="B2" s="1" t="s">
        <v>15</v>
      </c>
      <c r="C2" s="10" t="s">
        <v>16</v>
      </c>
    </row>
    <row r="3" spans="1:4" x14ac:dyDescent="0.25">
      <c r="A3" s="10" t="s">
        <v>50</v>
      </c>
      <c r="B3" s="10" t="s">
        <v>62</v>
      </c>
      <c r="C3" s="10">
        <f ca="1">Data!I4*Data!J4/(Data!I4+Data!J4)</f>
        <v>34.285714285714285</v>
      </c>
    </row>
    <row r="4" spans="1:4" x14ac:dyDescent="0.25">
      <c r="A4" s="10" t="s">
        <v>12</v>
      </c>
      <c r="B4" s="10" t="s">
        <v>49</v>
      </c>
      <c r="C4" s="10">
        <f ca="1">Data!H4+Schem3!C3</f>
        <v>74.285714285714278</v>
      </c>
    </row>
    <row r="5" spans="1:4" x14ac:dyDescent="0.25">
      <c r="A5" s="10" t="s">
        <v>51</v>
      </c>
      <c r="B5" s="10" t="s">
        <v>52</v>
      </c>
      <c r="C5" s="10">
        <f ca="1">Data!G4/Schem3!C4</f>
        <v>1.2115384615384617</v>
      </c>
    </row>
    <row r="6" spans="1:4" x14ac:dyDescent="0.25">
      <c r="A6" s="10" t="s">
        <v>19</v>
      </c>
      <c r="B6" s="10" t="s">
        <v>53</v>
      </c>
      <c r="C6" s="10">
        <f ca="1">C5*Data!H4</f>
        <v>48.461538461538467</v>
      </c>
    </row>
    <row r="7" spans="1:4" x14ac:dyDescent="0.25">
      <c r="A7" s="10" t="s">
        <v>54</v>
      </c>
      <c r="B7" s="10" t="s">
        <v>55</v>
      </c>
      <c r="C7" s="10">
        <f ca="1">Data!G4-Schem3!C6</f>
        <v>41.538461538461533</v>
      </c>
    </row>
    <row r="8" spans="1:4" x14ac:dyDescent="0.25">
      <c r="A8" s="14" t="s">
        <v>39</v>
      </c>
      <c r="B8" s="14" t="s">
        <v>57</v>
      </c>
      <c r="C8" s="10">
        <f ca="1">C7/Data!I4</f>
        <v>0.69230769230769218</v>
      </c>
    </row>
    <row r="9" spans="1:4" x14ac:dyDescent="0.25">
      <c r="A9" s="14" t="s">
        <v>40</v>
      </c>
      <c r="B9" s="14" t="s">
        <v>56</v>
      </c>
      <c r="C9" s="10">
        <f ca="1">C7/Data!J4</f>
        <v>0.51923076923076916</v>
      </c>
    </row>
    <row r="11" spans="1:4" x14ac:dyDescent="0.25">
      <c r="A11" s="1" t="s">
        <v>26</v>
      </c>
      <c r="B11" s="1"/>
      <c r="C11" s="13" t="s">
        <v>30</v>
      </c>
      <c r="D11" s="10" t="s">
        <v>31</v>
      </c>
    </row>
    <row r="12" spans="1:4" x14ac:dyDescent="0.25">
      <c r="A12" s="14" t="s">
        <v>61</v>
      </c>
      <c r="B12" s="14" t="s">
        <v>58</v>
      </c>
      <c r="C12" s="10"/>
      <c r="D12" s="10">
        <f ca="1">C6*C5</f>
        <v>58.713017751479306</v>
      </c>
    </row>
    <row r="13" spans="1:4" x14ac:dyDescent="0.25">
      <c r="A13" s="14" t="s">
        <v>33</v>
      </c>
      <c r="B13" s="14" t="s">
        <v>59</v>
      </c>
      <c r="C13" s="10"/>
      <c r="D13" s="10">
        <f ca="1">C7*C8</f>
        <v>28.757396449704132</v>
      </c>
    </row>
    <row r="14" spans="1:4" x14ac:dyDescent="0.25">
      <c r="A14" s="14" t="s">
        <v>34</v>
      </c>
      <c r="B14" s="14" t="s">
        <v>60</v>
      </c>
      <c r="C14" s="10"/>
      <c r="D14" s="10">
        <f ca="1">C7*C9</f>
        <v>21.568047337278102</v>
      </c>
    </row>
    <row r="15" spans="1:4" x14ac:dyDescent="0.25">
      <c r="A15" s="14" t="s">
        <v>28</v>
      </c>
      <c r="B15" s="14" t="s">
        <v>29</v>
      </c>
      <c r="C15" s="10">
        <f ca="1">Data!G4*Schem3!C5</f>
        <v>109.03846153846155</v>
      </c>
      <c r="D15" s="10">
        <f ca="1">SUM(D12:D14)</f>
        <v>109.03846153846155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8001-BDEA-4127-94FB-D2EFEA16CBDE}">
  <dimension ref="A1:D15"/>
  <sheetViews>
    <sheetView workbookViewId="0">
      <selection activeCell="D14" sqref="D14"/>
    </sheetView>
  </sheetViews>
  <sheetFormatPr defaultRowHeight="15" x14ac:dyDescent="0.25"/>
  <cols>
    <col min="2" max="2" width="15.42578125" customWidth="1"/>
  </cols>
  <sheetData>
    <row r="1" spans="1:4" x14ac:dyDescent="0.25">
      <c r="A1" s="12" t="s">
        <v>25</v>
      </c>
      <c r="B1" s="12"/>
      <c r="C1" s="12"/>
    </row>
    <row r="2" spans="1:4" x14ac:dyDescent="0.25">
      <c r="A2" s="1" t="s">
        <v>14</v>
      </c>
      <c r="B2" s="1" t="s">
        <v>15</v>
      </c>
      <c r="C2" s="10" t="s">
        <v>16</v>
      </c>
    </row>
    <row r="3" spans="1:4" x14ac:dyDescent="0.25">
      <c r="A3" s="10" t="s">
        <v>38</v>
      </c>
      <c r="B3" s="10" t="s">
        <v>63</v>
      </c>
      <c r="C3" s="10">
        <f ca="1">C5+C6</f>
        <v>2.25</v>
      </c>
    </row>
    <row r="4" spans="1:4" x14ac:dyDescent="0.25">
      <c r="A4" s="10" t="s">
        <v>64</v>
      </c>
      <c r="B4" s="10" t="s">
        <v>65</v>
      </c>
      <c r="C4" s="10">
        <f ca="1">Data!H4+Data!J4</f>
        <v>120</v>
      </c>
    </row>
    <row r="5" spans="1:4" x14ac:dyDescent="0.25">
      <c r="A5" s="10" t="s">
        <v>39</v>
      </c>
      <c r="B5" s="10" t="s">
        <v>66</v>
      </c>
      <c r="C5" s="10">
        <f ca="1">Data!G4/Data!I4</f>
        <v>1.5</v>
      </c>
    </row>
    <row r="6" spans="1:4" x14ac:dyDescent="0.25">
      <c r="A6" s="10" t="s">
        <v>40</v>
      </c>
      <c r="B6" s="10" t="s">
        <v>67</v>
      </c>
      <c r="C6" s="10">
        <f ca="1">Data!G4/Schem4!C4</f>
        <v>0.75</v>
      </c>
    </row>
    <row r="7" spans="1:4" x14ac:dyDescent="0.25">
      <c r="A7" s="10" t="s">
        <v>19</v>
      </c>
      <c r="B7" s="10" t="s">
        <v>53</v>
      </c>
      <c r="C7" s="10">
        <f ca="1">C6*Data!H4</f>
        <v>30</v>
      </c>
    </row>
    <row r="8" spans="1:4" x14ac:dyDescent="0.25">
      <c r="A8" s="14" t="s">
        <v>21</v>
      </c>
      <c r="B8" s="14" t="s">
        <v>68</v>
      </c>
      <c r="C8" s="10">
        <f ca="1">C6*Data!J4</f>
        <v>60</v>
      </c>
    </row>
    <row r="9" spans="1:4" x14ac:dyDescent="0.25">
      <c r="A9" s="14"/>
      <c r="B9" s="14"/>
      <c r="C9" s="10"/>
    </row>
    <row r="11" spans="1:4" x14ac:dyDescent="0.25">
      <c r="A11" s="1" t="s">
        <v>26</v>
      </c>
      <c r="B11" s="1"/>
      <c r="C11" s="13" t="s">
        <v>30</v>
      </c>
      <c r="D11" s="10" t="s">
        <v>31</v>
      </c>
    </row>
    <row r="12" spans="1:4" x14ac:dyDescent="0.25">
      <c r="A12" s="14" t="s">
        <v>32</v>
      </c>
      <c r="B12" s="14" t="s">
        <v>69</v>
      </c>
      <c r="C12" s="10"/>
      <c r="D12" s="10">
        <f ca="1">C7*C6</f>
        <v>22.5</v>
      </c>
    </row>
    <row r="13" spans="1:4" x14ac:dyDescent="0.25">
      <c r="A13" s="14" t="s">
        <v>33</v>
      </c>
      <c r="B13" s="14" t="s">
        <v>70</v>
      </c>
      <c r="C13" s="10"/>
      <c r="D13" s="10">
        <f ca="1">C5*Data!G4</f>
        <v>135</v>
      </c>
    </row>
    <row r="14" spans="1:4" x14ac:dyDescent="0.25">
      <c r="A14" s="14" t="s">
        <v>34</v>
      </c>
      <c r="B14" s="14" t="s">
        <v>71</v>
      </c>
      <c r="C14" s="10"/>
      <c r="D14" s="10">
        <f ca="1">C8*C6</f>
        <v>45</v>
      </c>
    </row>
    <row r="15" spans="1:4" x14ac:dyDescent="0.25">
      <c r="A15" s="14" t="s">
        <v>28</v>
      </c>
      <c r="B15" s="14" t="s">
        <v>29</v>
      </c>
      <c r="C15" s="10">
        <f ca="1">Data!G4*Schem4!C3</f>
        <v>202.5</v>
      </c>
      <c r="D15" s="10">
        <f ca="1">SUM(D12:D14)</f>
        <v>202.5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0282-9DFF-4891-8EA5-07AD453D9573}">
  <dimension ref="A1:J9"/>
  <sheetViews>
    <sheetView tabSelected="1" workbookViewId="0">
      <selection activeCell="N8" sqref="N8"/>
    </sheetView>
  </sheetViews>
  <sheetFormatPr defaultRowHeight="15" x14ac:dyDescent="0.25"/>
  <cols>
    <col min="1" max="1" width="11.42578125" customWidth="1"/>
  </cols>
  <sheetData>
    <row r="1" spans="1:10" x14ac:dyDescent="0.25">
      <c r="A1" s="10"/>
      <c r="B1" s="10"/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  <c r="J1" s="11" t="s">
        <v>79</v>
      </c>
    </row>
    <row r="2" spans="1:10" x14ac:dyDescent="0.25">
      <c r="A2" s="11" t="s">
        <v>80</v>
      </c>
      <c r="B2" s="17">
        <v>1</v>
      </c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1" t="s">
        <v>31</v>
      </c>
      <c r="B3" s="17"/>
      <c r="C3" s="10">
        <f ca="1">Schem1!C4</f>
        <v>0.5</v>
      </c>
      <c r="D3" s="10">
        <f ca="1">C3</f>
        <v>0.5</v>
      </c>
      <c r="E3" s="10">
        <f t="shared" ref="E3:F3" ca="1" si="0">D3</f>
        <v>0.5</v>
      </c>
      <c r="F3" s="10">
        <f t="shared" ca="1" si="0"/>
        <v>0.5</v>
      </c>
      <c r="G3" s="10">
        <f ca="1">Data!G4</f>
        <v>90</v>
      </c>
      <c r="H3" s="10">
        <f t="array" aca="1" ref="H3:J3" ca="1">TRANSPOSE(Schem1!C5:C7)</f>
        <v>20</v>
      </c>
      <c r="I3" s="10">
        <f ca="1"/>
        <v>30</v>
      </c>
      <c r="J3" s="10">
        <f ca="1"/>
        <v>40</v>
      </c>
    </row>
    <row r="4" spans="1:10" x14ac:dyDescent="0.25">
      <c r="A4" s="11" t="s">
        <v>80</v>
      </c>
      <c r="B4" s="17">
        <v>2</v>
      </c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11" t="s">
        <v>31</v>
      </c>
      <c r="B5" s="17"/>
      <c r="C5">
        <f ca="1">Schem2!C7</f>
        <v>2</v>
      </c>
      <c r="D5">
        <f t="array" aca="1" ref="D5:F5" ca="1">TRANSPOSE(Schem2!C4:C6)</f>
        <v>0.44444444444444448</v>
      </c>
      <c r="E5">
        <f ca="1"/>
        <v>0.66666666666666674</v>
      </c>
      <c r="F5">
        <f ca="1"/>
        <v>0.88888888888888895</v>
      </c>
      <c r="G5" s="10">
        <f ca="1">Data!G4</f>
        <v>90</v>
      </c>
      <c r="H5" s="10">
        <f ca="1">G5</f>
        <v>90</v>
      </c>
      <c r="I5" s="10">
        <f t="shared" ref="I5:J5" ca="1" si="1">H5</f>
        <v>90</v>
      </c>
      <c r="J5" s="10">
        <f t="shared" ca="1" si="1"/>
        <v>90</v>
      </c>
    </row>
    <row r="6" spans="1:10" x14ac:dyDescent="0.25">
      <c r="A6" s="11" t="s">
        <v>80</v>
      </c>
      <c r="B6" s="17">
        <v>3</v>
      </c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1" t="s">
        <v>31</v>
      </c>
      <c r="B7" s="17"/>
      <c r="C7" s="10">
        <f ca="1">Schem3!C5</f>
        <v>1.2115384615384617</v>
      </c>
      <c r="D7" s="10">
        <f ca="1">Schem3!C5</f>
        <v>1.2115384615384617</v>
      </c>
      <c r="E7" s="10">
        <f ca="1">Schem3!C8</f>
        <v>0.69230769230769218</v>
      </c>
      <c r="F7" s="10">
        <f ca="1">Schem3!C9</f>
        <v>0.51923076923076916</v>
      </c>
      <c r="G7" s="10">
        <f ca="1">Data!G4</f>
        <v>90</v>
      </c>
      <c r="H7" s="10">
        <f ca="1">Schem3!C6</f>
        <v>48.461538461538467</v>
      </c>
      <c r="I7" s="10">
        <f ca="1">Schem3!C7</f>
        <v>41.538461538461533</v>
      </c>
      <c r="J7" s="10">
        <f ca="1">Schem3!C7</f>
        <v>41.538461538461533</v>
      </c>
    </row>
    <row r="8" spans="1:10" x14ac:dyDescent="0.25">
      <c r="A8" s="11" t="s">
        <v>80</v>
      </c>
      <c r="B8" s="17">
        <v>4</v>
      </c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1" t="s">
        <v>31</v>
      </c>
      <c r="B9" s="17"/>
      <c r="C9" s="10">
        <f ca="1">D9</f>
        <v>2.25</v>
      </c>
      <c r="D9" s="10">
        <f ca="1">Schem4!C3</f>
        <v>2.25</v>
      </c>
      <c r="E9" s="10">
        <f ca="1">Schem4!C5</f>
        <v>1.5</v>
      </c>
      <c r="F9" s="10">
        <f ca="1">Schem4!C6</f>
        <v>0.75</v>
      </c>
      <c r="G9" s="10">
        <f ca="1">Data!G4</f>
        <v>90</v>
      </c>
      <c r="H9" s="10">
        <f ca="1">Schem4!C7</f>
        <v>30</v>
      </c>
      <c r="I9" s="10">
        <f ca="1">Data!G4</f>
        <v>90</v>
      </c>
      <c r="J9" s="10">
        <f ca="1">Schem4!C8</f>
        <v>60</v>
      </c>
    </row>
  </sheetData>
  <mergeCells count="4">
    <mergeCell ref="B2:B3"/>
    <mergeCell ref="B4:B5"/>
    <mergeCell ref="B6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Schem1</vt:lpstr>
      <vt:lpstr>Schem2</vt:lpstr>
      <vt:lpstr>Schem3</vt:lpstr>
      <vt:lpstr>Schem4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2018-09-23T10:36:43Z</dcterms:modified>
</cp:coreProperties>
</file>