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ha\Mainland Lab Dropbox\Liz Hamel\NX Manuscript\"/>
    </mc:Choice>
  </mc:AlternateContent>
  <xr:revisionPtr revIDLastSave="0" documentId="13_ncr:1_{990FF96B-55E0-4962-947D-DD591F9CE750}" xr6:coauthVersionLast="47" xr6:coauthVersionMax="47" xr10:uidLastSave="{00000000-0000-0000-0000-000000000000}"/>
  <bookViews>
    <workbookView xWindow="-110" yWindow="-110" windowWidth="22620" windowHeight="13500" firstSheet="15" activeTab="19" xr2:uid="{05BF7BE2-9833-4CB2-A1E8-69A5CE84130F}"/>
  </bookViews>
  <sheets>
    <sheet name="Maltrin Session 1 LickScores" sheetId="1" r:id="rId1"/>
    <sheet name="Maltrin Session 1 Trials" sheetId="2" r:id="rId2"/>
    <sheet name="Maltrin Session 2 LickScores" sheetId="3" r:id="rId3"/>
    <sheet name="Maltrin Session 2 Trials" sheetId="4" r:id="rId4"/>
    <sheet name="Maltrin Session 3 LickScores" sheetId="5" r:id="rId5"/>
    <sheet name="Maltrin Session 3 Trials" sheetId="6" r:id="rId6"/>
    <sheet name="Maltrin Combined LickScores" sheetId="10" r:id="rId7"/>
    <sheet name="Maltrin Combined Trials" sheetId="12" r:id="rId8"/>
    <sheet name="Sucrose Session 1 LickScores" sheetId="13" r:id="rId9"/>
    <sheet name="Sucrose Session 1 Trials" sheetId="15" r:id="rId10"/>
    <sheet name="Sucrose Session 2 LickScores" sheetId="16" r:id="rId11"/>
    <sheet name="Sucrose Session 2 Trials" sheetId="18" r:id="rId12"/>
    <sheet name="Sucrose Session 3 LickScores" sheetId="19" r:id="rId13"/>
    <sheet name="Sucrose Session 3 Trials" sheetId="21" r:id="rId14"/>
    <sheet name="Sucrose Combined LickScores" sheetId="22" r:id="rId15"/>
    <sheet name="Sucrose Combined Trials" sheetId="24" r:id="rId16"/>
    <sheet name="AUC Calculations" sheetId="9" r:id="rId17"/>
    <sheet name="Olfactory Thresholding" sheetId="27" r:id="rId18"/>
    <sheet name="Fungiform" sheetId="28" r:id="rId19"/>
    <sheet name="Circumvallate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28" l="1"/>
  <c r="K90" i="28"/>
  <c r="L89" i="28"/>
  <c r="K89" i="28"/>
  <c r="L77" i="28"/>
  <c r="K77" i="28"/>
  <c r="L76" i="28"/>
  <c r="O76" i="28" s="1"/>
  <c r="K76" i="28"/>
  <c r="N76" i="28" s="1"/>
  <c r="L66" i="28"/>
  <c r="K66" i="28"/>
  <c r="L65" i="28"/>
  <c r="K65" i="28"/>
  <c r="L51" i="28"/>
  <c r="K51" i="28"/>
  <c r="L50" i="28"/>
  <c r="O50" i="28" s="1"/>
  <c r="K50" i="28"/>
  <c r="N50" i="28" s="1"/>
  <c r="H92" i="29"/>
  <c r="R91" i="29"/>
  <c r="H91" i="29"/>
  <c r="R90" i="29"/>
  <c r="H79" i="29"/>
  <c r="J78" i="29"/>
  <c r="H78" i="29"/>
  <c r="H68" i="29"/>
  <c r="H67" i="29"/>
  <c r="R66" i="29"/>
  <c r="R65" i="29"/>
  <c r="H53" i="29"/>
  <c r="J52" i="29"/>
  <c r="H52" i="29"/>
  <c r="F233" i="27"/>
  <c r="E233" i="27"/>
  <c r="D233" i="27"/>
  <c r="C233" i="27"/>
  <c r="F232" i="27"/>
  <c r="E232" i="27"/>
  <c r="D232" i="27"/>
  <c r="C232" i="27"/>
  <c r="F231" i="27"/>
  <c r="E231" i="27"/>
  <c r="D231" i="27"/>
  <c r="C231" i="27"/>
  <c r="F230" i="27"/>
  <c r="E230" i="27"/>
  <c r="D230" i="27"/>
  <c r="C230" i="27"/>
  <c r="F229" i="27"/>
  <c r="E229" i="27"/>
  <c r="D229" i="27"/>
  <c r="C229" i="27"/>
  <c r="F228" i="27"/>
  <c r="E228" i="27"/>
  <c r="D228" i="27"/>
  <c r="C228" i="27"/>
  <c r="C235" i="27" s="1"/>
  <c r="F227" i="27"/>
  <c r="E227" i="27"/>
  <c r="D227" i="27"/>
  <c r="C227" i="27"/>
  <c r="F222" i="27"/>
  <c r="E222" i="27"/>
  <c r="D222" i="27"/>
  <c r="C222" i="27"/>
  <c r="F221" i="27"/>
  <c r="E221" i="27"/>
  <c r="D221" i="27"/>
  <c r="C221" i="27"/>
  <c r="F220" i="27"/>
  <c r="E220" i="27"/>
  <c r="D220" i="27"/>
  <c r="C220" i="27"/>
  <c r="F219" i="27"/>
  <c r="E219" i="27"/>
  <c r="D219" i="27"/>
  <c r="C219" i="27"/>
  <c r="F218" i="27"/>
  <c r="E218" i="27"/>
  <c r="D218" i="27"/>
  <c r="C218" i="27"/>
  <c r="F217" i="27"/>
  <c r="E217" i="27"/>
  <c r="D217" i="27"/>
  <c r="C217" i="27"/>
  <c r="F216" i="27"/>
  <c r="E216" i="27"/>
  <c r="D216" i="27"/>
  <c r="C216" i="27"/>
  <c r="C223" i="27" s="1"/>
  <c r="F211" i="27"/>
  <c r="E211" i="27"/>
  <c r="D211" i="27"/>
  <c r="C211" i="27"/>
  <c r="F210" i="27"/>
  <c r="E210" i="27"/>
  <c r="D210" i="27"/>
  <c r="C210" i="27"/>
  <c r="F209" i="27"/>
  <c r="E209" i="27"/>
  <c r="D209" i="27"/>
  <c r="C209" i="27"/>
  <c r="F208" i="27"/>
  <c r="E208" i="27"/>
  <c r="D208" i="27"/>
  <c r="C208" i="27"/>
  <c r="F207" i="27"/>
  <c r="E207" i="27"/>
  <c r="D207" i="27"/>
  <c r="C207" i="27"/>
  <c r="F206" i="27"/>
  <c r="E206" i="27"/>
  <c r="D206" i="27"/>
  <c r="C206" i="27"/>
  <c r="C213" i="27" s="1"/>
  <c r="F205" i="27"/>
  <c r="E205" i="27"/>
  <c r="D205" i="27"/>
  <c r="C205" i="27"/>
  <c r="Q190" i="27"/>
  <c r="M190" i="27"/>
  <c r="L190" i="27"/>
  <c r="Q189" i="27"/>
  <c r="M189" i="27"/>
  <c r="L189" i="27"/>
  <c r="Q188" i="27"/>
  <c r="M188" i="27"/>
  <c r="L188" i="27"/>
  <c r="Q187" i="27"/>
  <c r="M187" i="27"/>
  <c r="L187" i="27"/>
  <c r="Q186" i="27"/>
  <c r="M186" i="27"/>
  <c r="L186" i="27"/>
  <c r="Q185" i="27"/>
  <c r="M185" i="27"/>
  <c r="L185" i="27"/>
  <c r="Q184" i="27"/>
  <c r="M184" i="27"/>
  <c r="L184" i="27"/>
  <c r="Q183" i="27"/>
  <c r="M183" i="27"/>
  <c r="L183" i="27"/>
  <c r="Q182" i="27"/>
  <c r="M182" i="27"/>
  <c r="L182" i="27"/>
  <c r="Q181" i="27"/>
  <c r="M181" i="27"/>
  <c r="L181" i="27"/>
  <c r="E175" i="27"/>
  <c r="D175" i="27"/>
  <c r="C175" i="27"/>
  <c r="B175" i="27"/>
  <c r="E174" i="27"/>
  <c r="D174" i="27"/>
  <c r="C174" i="27"/>
  <c r="B174" i="27"/>
  <c r="E173" i="27"/>
  <c r="D173" i="27"/>
  <c r="C173" i="27"/>
  <c r="B173" i="27"/>
  <c r="E172" i="27"/>
  <c r="D172" i="27"/>
  <c r="C172" i="27"/>
  <c r="B172" i="27"/>
  <c r="E171" i="27"/>
  <c r="D171" i="27"/>
  <c r="C171" i="27"/>
  <c r="B171" i="27"/>
  <c r="E170" i="27"/>
  <c r="D170" i="27"/>
  <c r="C170" i="27"/>
  <c r="B170" i="27"/>
  <c r="E169" i="27"/>
  <c r="D169" i="27"/>
  <c r="C169" i="27"/>
  <c r="B169" i="27"/>
  <c r="E166" i="27"/>
  <c r="D166" i="27"/>
  <c r="C166" i="27"/>
  <c r="B166" i="27"/>
  <c r="E165" i="27"/>
  <c r="D165" i="27"/>
  <c r="C165" i="27"/>
  <c r="B165" i="27"/>
  <c r="E164" i="27"/>
  <c r="D164" i="27"/>
  <c r="C164" i="27"/>
  <c r="B164" i="27"/>
  <c r="E159" i="27"/>
  <c r="D159" i="27"/>
  <c r="C159" i="27"/>
  <c r="B159" i="27"/>
  <c r="E158" i="27"/>
  <c r="D158" i="27"/>
  <c r="C158" i="27"/>
  <c r="B158" i="27"/>
  <c r="E157" i="27"/>
  <c r="D157" i="27"/>
  <c r="C157" i="27"/>
  <c r="B157" i="27"/>
  <c r="O156" i="27"/>
  <c r="N156" i="27"/>
  <c r="M156" i="27"/>
  <c r="L156" i="27"/>
  <c r="E156" i="27"/>
  <c r="D156" i="27"/>
  <c r="C156" i="27"/>
  <c r="B156" i="27"/>
  <c r="E155" i="27"/>
  <c r="D155" i="27"/>
  <c r="C155" i="27"/>
  <c r="B155" i="27"/>
  <c r="E154" i="27"/>
  <c r="D154" i="27"/>
  <c r="C154" i="27"/>
  <c r="B154" i="27"/>
  <c r="E153" i="27"/>
  <c r="D153" i="27"/>
  <c r="C153" i="27"/>
  <c r="B153" i="27"/>
  <c r="E152" i="27"/>
  <c r="D152" i="27"/>
  <c r="C152" i="27"/>
  <c r="B152" i="27"/>
  <c r="E151" i="27"/>
  <c r="D151" i="27"/>
  <c r="C151" i="27"/>
  <c r="B151" i="27"/>
  <c r="E150" i="27"/>
  <c r="D150" i="27"/>
  <c r="C150" i="27"/>
  <c r="B150" i="27"/>
  <c r="E149" i="27"/>
  <c r="D149" i="27"/>
  <c r="C149" i="27"/>
  <c r="B149" i="27"/>
  <c r="E146" i="27"/>
  <c r="D146" i="27"/>
  <c r="C146" i="27"/>
  <c r="B146" i="27"/>
  <c r="E145" i="27"/>
  <c r="D145" i="27"/>
  <c r="C145" i="27"/>
  <c r="B145" i="27"/>
  <c r="E144" i="27"/>
  <c r="D144" i="27"/>
  <c r="C144" i="27"/>
  <c r="B144" i="27"/>
  <c r="E139" i="27"/>
  <c r="D139" i="27"/>
  <c r="C139" i="27"/>
  <c r="B139" i="27"/>
  <c r="E138" i="27"/>
  <c r="D138" i="27"/>
  <c r="C138" i="27"/>
  <c r="B138" i="27"/>
  <c r="O137" i="27"/>
  <c r="N137" i="27"/>
  <c r="M137" i="27"/>
  <c r="L137" i="27"/>
  <c r="E137" i="27"/>
  <c r="D137" i="27"/>
  <c r="C137" i="27"/>
  <c r="B137" i="27"/>
  <c r="O136" i="27"/>
  <c r="N136" i="27"/>
  <c r="M136" i="27"/>
  <c r="L136" i="27"/>
  <c r="E136" i="27"/>
  <c r="D136" i="27"/>
  <c r="C136" i="27"/>
  <c r="B136" i="27"/>
  <c r="O135" i="27"/>
  <c r="N135" i="27"/>
  <c r="M135" i="27"/>
  <c r="L135" i="27"/>
  <c r="E135" i="27"/>
  <c r="D135" i="27"/>
  <c r="C135" i="27"/>
  <c r="B135" i="27"/>
  <c r="O134" i="27"/>
  <c r="N134" i="27"/>
  <c r="M134" i="27"/>
  <c r="L134" i="27"/>
  <c r="E134" i="27"/>
  <c r="D134" i="27"/>
  <c r="C134" i="27"/>
  <c r="B134" i="27"/>
  <c r="O133" i="27"/>
  <c r="N133" i="27"/>
  <c r="M133" i="27"/>
  <c r="L133" i="27"/>
  <c r="E133" i="27"/>
  <c r="D133" i="27"/>
  <c r="C133" i="27"/>
  <c r="B133" i="27"/>
  <c r="O132" i="27"/>
  <c r="N132" i="27"/>
  <c r="M132" i="27"/>
  <c r="L132" i="27"/>
  <c r="E132" i="27"/>
  <c r="D132" i="27"/>
  <c r="C132" i="27"/>
  <c r="B132" i="27"/>
  <c r="O131" i="27"/>
  <c r="N131" i="27"/>
  <c r="M131" i="27"/>
  <c r="L131" i="27"/>
  <c r="E131" i="27"/>
  <c r="D131" i="27"/>
  <c r="C131" i="27"/>
  <c r="B131" i="27"/>
  <c r="E130" i="27"/>
  <c r="D130" i="27"/>
  <c r="C130" i="27"/>
  <c r="B130" i="27"/>
  <c r="E129" i="27"/>
  <c r="D129" i="27"/>
  <c r="C129" i="27"/>
  <c r="B129" i="27"/>
  <c r="E126" i="27"/>
  <c r="D126" i="27"/>
  <c r="C126" i="27"/>
  <c r="B126" i="27"/>
  <c r="E125" i="27"/>
  <c r="D125" i="27"/>
  <c r="C125" i="27"/>
  <c r="B125" i="27"/>
  <c r="E124" i="27"/>
  <c r="D124" i="27"/>
  <c r="C124" i="27"/>
  <c r="B124" i="27"/>
  <c r="E119" i="27"/>
  <c r="D119" i="27"/>
  <c r="C119" i="27"/>
  <c r="B119" i="27"/>
  <c r="E118" i="27"/>
  <c r="D118" i="27"/>
  <c r="C118" i="27"/>
  <c r="B118" i="27"/>
  <c r="O117" i="27"/>
  <c r="N117" i="27"/>
  <c r="M117" i="27"/>
  <c r="L117" i="27"/>
  <c r="E117" i="27"/>
  <c r="D117" i="27"/>
  <c r="C117" i="27"/>
  <c r="B117" i="27"/>
  <c r="O116" i="27"/>
  <c r="N116" i="27"/>
  <c r="M116" i="27"/>
  <c r="L116" i="27"/>
  <c r="E116" i="27"/>
  <c r="D116" i="27"/>
  <c r="C116" i="27"/>
  <c r="B116" i="27"/>
  <c r="E115" i="27"/>
  <c r="D115" i="27"/>
  <c r="C115" i="27"/>
  <c r="B115" i="27"/>
  <c r="E114" i="27"/>
  <c r="D114" i="27"/>
  <c r="C114" i="27"/>
  <c r="B114" i="27"/>
  <c r="E113" i="27"/>
  <c r="D113" i="27"/>
  <c r="C113" i="27"/>
  <c r="B113" i="27"/>
  <c r="E112" i="27"/>
  <c r="D112" i="27"/>
  <c r="C112" i="27"/>
  <c r="B112" i="27"/>
  <c r="E111" i="27"/>
  <c r="D111" i="27"/>
  <c r="C111" i="27"/>
  <c r="B111" i="27"/>
  <c r="E110" i="27"/>
  <c r="D110" i="27"/>
  <c r="C110" i="27"/>
  <c r="B110" i="27"/>
  <c r="E109" i="27"/>
  <c r="D109" i="27"/>
  <c r="C109" i="27"/>
  <c r="B109" i="27"/>
  <c r="E106" i="27"/>
  <c r="D106" i="27"/>
  <c r="C106" i="27"/>
  <c r="B106" i="27"/>
  <c r="E105" i="27"/>
  <c r="D105" i="27"/>
  <c r="C105" i="27"/>
  <c r="B105" i="27"/>
  <c r="E104" i="27"/>
  <c r="D104" i="27"/>
  <c r="C104" i="27"/>
  <c r="B104" i="27"/>
  <c r="E99" i="27"/>
  <c r="D99" i="27"/>
  <c r="C99" i="27"/>
  <c r="B99" i="27"/>
  <c r="E98" i="27"/>
  <c r="D98" i="27"/>
  <c r="C98" i="27"/>
  <c r="B98" i="27"/>
  <c r="O97" i="27"/>
  <c r="N97" i="27"/>
  <c r="M97" i="27"/>
  <c r="L97" i="27"/>
  <c r="E97" i="27"/>
  <c r="D97" i="27"/>
  <c r="C97" i="27"/>
  <c r="B97" i="27"/>
  <c r="O96" i="27"/>
  <c r="N96" i="27"/>
  <c r="M96" i="27"/>
  <c r="L96" i="27"/>
  <c r="E96" i="27"/>
  <c r="D96" i="27"/>
  <c r="C96" i="27"/>
  <c r="B96" i="27"/>
  <c r="E95" i="27"/>
  <c r="D95" i="27"/>
  <c r="C95" i="27"/>
  <c r="B95" i="27"/>
  <c r="E94" i="27"/>
  <c r="D94" i="27"/>
  <c r="C94" i="27"/>
  <c r="B94" i="27"/>
  <c r="E93" i="27"/>
  <c r="D93" i="27"/>
  <c r="C93" i="27"/>
  <c r="B93" i="27"/>
  <c r="E92" i="27"/>
  <c r="D92" i="27"/>
  <c r="C92" i="27"/>
  <c r="B92" i="27"/>
  <c r="E91" i="27"/>
  <c r="D91" i="27"/>
  <c r="C91" i="27"/>
  <c r="B91" i="27"/>
  <c r="E90" i="27"/>
  <c r="D90" i="27"/>
  <c r="C90" i="27"/>
  <c r="B90" i="27"/>
  <c r="E89" i="27"/>
  <c r="D89" i="27"/>
  <c r="C89" i="27"/>
  <c r="B89" i="27"/>
  <c r="E86" i="27"/>
  <c r="D86" i="27"/>
  <c r="C86" i="27"/>
  <c r="B86" i="27"/>
  <c r="E85" i="27"/>
  <c r="D85" i="27"/>
  <c r="C85" i="27"/>
  <c r="B85" i="27"/>
  <c r="E84" i="27"/>
  <c r="D84" i="27"/>
  <c r="C84" i="27"/>
  <c r="B84" i="27"/>
  <c r="E79" i="27"/>
  <c r="D79" i="27"/>
  <c r="C79" i="27"/>
  <c r="B79" i="27"/>
  <c r="E78" i="27"/>
  <c r="D78" i="27"/>
  <c r="C78" i="27"/>
  <c r="B78" i="27"/>
  <c r="O77" i="27"/>
  <c r="N77" i="27"/>
  <c r="M77" i="27"/>
  <c r="L77" i="27"/>
  <c r="E77" i="27"/>
  <c r="D77" i="27"/>
  <c r="C77" i="27"/>
  <c r="B77" i="27"/>
  <c r="O76" i="27"/>
  <c r="N76" i="27"/>
  <c r="M76" i="27"/>
  <c r="L76" i="27"/>
  <c r="E76" i="27"/>
  <c r="D76" i="27"/>
  <c r="C76" i="27"/>
  <c r="B76" i="27"/>
  <c r="E75" i="27"/>
  <c r="D75" i="27"/>
  <c r="C75" i="27"/>
  <c r="B75" i="27"/>
  <c r="E74" i="27"/>
  <c r="D74" i="27"/>
  <c r="C74" i="27"/>
  <c r="B74" i="27"/>
  <c r="E73" i="27"/>
  <c r="D73" i="27"/>
  <c r="C73" i="27"/>
  <c r="B73" i="27"/>
  <c r="E72" i="27"/>
  <c r="D72" i="27"/>
  <c r="C72" i="27"/>
  <c r="B72" i="27"/>
  <c r="E71" i="27"/>
  <c r="D71" i="27"/>
  <c r="C71" i="27"/>
  <c r="B71" i="27"/>
  <c r="E70" i="27"/>
  <c r="D70" i="27"/>
  <c r="C70" i="27"/>
  <c r="B70" i="27"/>
  <c r="E69" i="27"/>
  <c r="D69" i="27"/>
  <c r="C69" i="27"/>
  <c r="B69" i="27"/>
  <c r="E66" i="27"/>
  <c r="D66" i="27"/>
  <c r="C66" i="27"/>
  <c r="B66" i="27"/>
  <c r="E65" i="27"/>
  <c r="D65" i="27"/>
  <c r="C65" i="27"/>
  <c r="B65" i="27"/>
  <c r="E64" i="27"/>
  <c r="D64" i="27"/>
  <c r="C64" i="27"/>
  <c r="B64" i="27"/>
  <c r="E59" i="27"/>
  <c r="D59" i="27"/>
  <c r="C59" i="27"/>
  <c r="B59" i="27"/>
  <c r="E58" i="27"/>
  <c r="D58" i="27"/>
  <c r="C58" i="27"/>
  <c r="B58" i="27"/>
  <c r="O57" i="27"/>
  <c r="N57" i="27"/>
  <c r="M57" i="27"/>
  <c r="L57" i="27"/>
  <c r="E57" i="27"/>
  <c r="D57" i="27"/>
  <c r="C57" i="27"/>
  <c r="B57" i="27"/>
  <c r="O56" i="27"/>
  <c r="N56" i="27"/>
  <c r="M56" i="27"/>
  <c r="L56" i="27"/>
  <c r="E56" i="27"/>
  <c r="D56" i="27"/>
  <c r="C56" i="27"/>
  <c r="B56" i="27"/>
  <c r="E55" i="27"/>
  <c r="D55" i="27"/>
  <c r="C55" i="27"/>
  <c r="B55" i="27"/>
  <c r="E54" i="27"/>
  <c r="D54" i="27"/>
  <c r="C54" i="27"/>
  <c r="B54" i="27"/>
  <c r="E53" i="27"/>
  <c r="D53" i="27"/>
  <c r="C53" i="27"/>
  <c r="B53" i="27"/>
  <c r="E52" i="27"/>
  <c r="D52" i="27"/>
  <c r="C52" i="27"/>
  <c r="B52" i="27"/>
  <c r="E51" i="27"/>
  <c r="D51" i="27"/>
  <c r="C51" i="27"/>
  <c r="B51" i="27"/>
  <c r="E50" i="27"/>
  <c r="D50" i="27"/>
  <c r="C50" i="27"/>
  <c r="B50" i="27"/>
  <c r="E49" i="27"/>
  <c r="D49" i="27"/>
  <c r="C49" i="27"/>
  <c r="B49" i="27"/>
  <c r="E46" i="27"/>
  <c r="D46" i="27"/>
  <c r="C46" i="27"/>
  <c r="B46" i="27"/>
  <c r="E45" i="27"/>
  <c r="D45" i="27"/>
  <c r="C45" i="27"/>
  <c r="B45" i="27"/>
  <c r="E44" i="27"/>
  <c r="D44" i="27"/>
  <c r="C44" i="27"/>
  <c r="B44" i="27"/>
  <c r="E39" i="27"/>
  <c r="D39" i="27"/>
  <c r="C39" i="27"/>
  <c r="B39" i="27"/>
  <c r="E38" i="27"/>
  <c r="D38" i="27"/>
  <c r="C38" i="27"/>
  <c r="B38" i="27"/>
  <c r="O37" i="27"/>
  <c r="N37" i="27"/>
  <c r="M37" i="27"/>
  <c r="L37" i="27"/>
  <c r="E37" i="27"/>
  <c r="D37" i="27"/>
  <c r="C37" i="27"/>
  <c r="B37" i="27"/>
  <c r="O36" i="27"/>
  <c r="N36" i="27"/>
  <c r="M36" i="27"/>
  <c r="L36" i="27"/>
  <c r="E36" i="27"/>
  <c r="D36" i="27"/>
  <c r="C36" i="27"/>
  <c r="B36" i="27"/>
  <c r="E35" i="27"/>
  <c r="D35" i="27"/>
  <c r="C35" i="27"/>
  <c r="B35" i="27"/>
  <c r="E34" i="27"/>
  <c r="D34" i="27"/>
  <c r="C34" i="27"/>
  <c r="B34" i="27"/>
  <c r="E33" i="27"/>
  <c r="D33" i="27"/>
  <c r="C33" i="27"/>
  <c r="B33" i="27"/>
  <c r="O32" i="27"/>
  <c r="N32" i="27"/>
  <c r="M32" i="27"/>
  <c r="L32" i="27"/>
  <c r="E32" i="27"/>
  <c r="D32" i="27"/>
  <c r="C32" i="27"/>
  <c r="B32" i="27"/>
  <c r="E31" i="27"/>
  <c r="D31" i="27"/>
  <c r="C31" i="27"/>
  <c r="B31" i="27"/>
  <c r="E30" i="27"/>
  <c r="D30" i="27"/>
  <c r="C30" i="27"/>
  <c r="B30" i="27"/>
  <c r="E29" i="27"/>
  <c r="D29" i="27"/>
  <c r="C29" i="27"/>
  <c r="B29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19" i="27"/>
  <c r="D19" i="27"/>
  <c r="C19" i="27"/>
  <c r="B19" i="27"/>
  <c r="E18" i="27"/>
  <c r="D18" i="27"/>
  <c r="C18" i="27"/>
  <c r="B18" i="27"/>
  <c r="O17" i="27"/>
  <c r="N17" i="27"/>
  <c r="M17" i="27"/>
  <c r="L17" i="27"/>
  <c r="E17" i="27"/>
  <c r="D17" i="27"/>
  <c r="C17" i="27"/>
  <c r="B17" i="27"/>
  <c r="O16" i="27"/>
  <c r="N16" i="27"/>
  <c r="M16" i="27"/>
  <c r="L16" i="27"/>
  <c r="E16" i="27"/>
  <c r="D16" i="27"/>
  <c r="C16" i="27"/>
  <c r="B16" i="27"/>
  <c r="E15" i="27"/>
  <c r="D15" i="27"/>
  <c r="C15" i="27"/>
  <c r="B15" i="27"/>
  <c r="E14" i="27"/>
  <c r="D14" i="27"/>
  <c r="C14" i="27"/>
  <c r="B14" i="27"/>
  <c r="E13" i="27"/>
  <c r="D13" i="27"/>
  <c r="C13" i="27"/>
  <c r="B13" i="27"/>
  <c r="E12" i="27"/>
  <c r="D12" i="27"/>
  <c r="C12" i="27"/>
  <c r="B12" i="27"/>
  <c r="E11" i="27"/>
  <c r="D11" i="27"/>
  <c r="C11" i="27"/>
  <c r="B11" i="27"/>
  <c r="E10" i="27"/>
  <c r="D10" i="27"/>
  <c r="C10" i="27"/>
  <c r="B10" i="27"/>
  <c r="E9" i="27"/>
  <c r="D9" i="27"/>
  <c r="C9" i="27"/>
  <c r="B9" i="27"/>
  <c r="E6" i="27"/>
  <c r="D6" i="27"/>
  <c r="C6" i="27"/>
  <c r="B6" i="27"/>
  <c r="E5" i="27"/>
  <c r="D5" i="27"/>
  <c r="C5" i="27"/>
  <c r="B5" i="27"/>
  <c r="E4" i="27"/>
  <c r="D4" i="27"/>
  <c r="C4" i="27"/>
  <c r="B4" i="27"/>
  <c r="C224" i="27" l="1"/>
  <c r="C212" i="27"/>
  <c r="C234" i="27"/>
  <c r="K93" i="9" l="1"/>
  <c r="J93" i="9"/>
  <c r="I93" i="9"/>
  <c r="H93" i="9"/>
  <c r="G93" i="9"/>
  <c r="F93" i="9"/>
  <c r="E93" i="9"/>
  <c r="D93" i="9"/>
  <c r="K92" i="9"/>
  <c r="J92" i="9"/>
  <c r="I92" i="9"/>
  <c r="H92" i="9"/>
  <c r="G92" i="9"/>
  <c r="F92" i="9"/>
  <c r="E92" i="9"/>
  <c r="D92" i="9"/>
  <c r="K79" i="9"/>
  <c r="J79" i="9"/>
  <c r="I79" i="9"/>
  <c r="H79" i="9"/>
  <c r="G79" i="9"/>
  <c r="F79" i="9"/>
  <c r="E79" i="9"/>
  <c r="D79" i="9"/>
  <c r="K78" i="9"/>
  <c r="J78" i="9"/>
  <c r="I78" i="9"/>
  <c r="H78" i="9"/>
  <c r="G78" i="9"/>
  <c r="F78" i="9"/>
  <c r="E78" i="9"/>
  <c r="D78" i="9"/>
  <c r="K68" i="9"/>
  <c r="J68" i="9"/>
  <c r="I68" i="9"/>
  <c r="H68" i="9"/>
  <c r="G68" i="9"/>
  <c r="F68" i="9"/>
  <c r="E68" i="9"/>
  <c r="D68" i="9"/>
  <c r="K67" i="9"/>
  <c r="J67" i="9"/>
  <c r="I67" i="9"/>
  <c r="H67" i="9"/>
  <c r="G67" i="9"/>
  <c r="F67" i="9"/>
  <c r="E67" i="9"/>
  <c r="D67" i="9"/>
  <c r="K53" i="9"/>
  <c r="J53" i="9"/>
  <c r="I53" i="9"/>
  <c r="H53" i="9"/>
  <c r="G53" i="9"/>
  <c r="F53" i="9"/>
  <c r="E53" i="9"/>
  <c r="D53" i="9"/>
  <c r="K52" i="9"/>
  <c r="J52" i="9"/>
  <c r="I52" i="9"/>
  <c r="H52" i="9"/>
  <c r="G52" i="9"/>
  <c r="F52" i="9"/>
  <c r="E52" i="9"/>
  <c r="D52" i="9"/>
  <c r="P50" i="24"/>
  <c r="P49" i="24"/>
  <c r="L39" i="24"/>
  <c r="L38" i="24"/>
  <c r="P37" i="24"/>
  <c r="L37" i="24"/>
  <c r="P36" i="24"/>
  <c r="L36" i="24"/>
  <c r="L35" i="24"/>
  <c r="L34" i="24"/>
  <c r="L33" i="24"/>
  <c r="L32" i="24"/>
  <c r="L31" i="24"/>
  <c r="L30" i="24"/>
  <c r="L29" i="24"/>
  <c r="L28" i="24"/>
  <c r="L27" i="24"/>
  <c r="P26" i="24"/>
  <c r="L26" i="24"/>
  <c r="P25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P11" i="24"/>
  <c r="L11" i="24"/>
  <c r="P10" i="24"/>
  <c r="L10" i="24"/>
  <c r="L9" i="24"/>
  <c r="L8" i="24"/>
  <c r="L7" i="24"/>
  <c r="L6" i="24"/>
  <c r="L5" i="24"/>
  <c r="L4" i="24"/>
  <c r="L3" i="24"/>
  <c r="L2" i="24"/>
  <c r="Y46" i="22"/>
  <c r="X46" i="22"/>
  <c r="W46" i="22"/>
  <c r="V46" i="22"/>
  <c r="U46" i="22"/>
  <c r="T46" i="22"/>
  <c r="Y45" i="22"/>
  <c r="X45" i="22"/>
  <c r="W45" i="22"/>
  <c r="V45" i="22"/>
  <c r="U45" i="22"/>
  <c r="T45" i="22"/>
  <c r="P40" i="22"/>
  <c r="O40" i="22"/>
  <c r="N40" i="22"/>
  <c r="M40" i="22"/>
  <c r="L40" i="22"/>
  <c r="K40" i="22"/>
  <c r="P39" i="22"/>
  <c r="O39" i="22"/>
  <c r="N39" i="22"/>
  <c r="M39" i="22"/>
  <c r="L39" i="22"/>
  <c r="K39" i="22"/>
  <c r="P38" i="22"/>
  <c r="O38" i="22"/>
  <c r="N38" i="22"/>
  <c r="M38" i="22"/>
  <c r="L38" i="22"/>
  <c r="K38" i="22"/>
  <c r="P37" i="22"/>
  <c r="O37" i="22"/>
  <c r="N37" i="22"/>
  <c r="M37" i="22"/>
  <c r="L37" i="22"/>
  <c r="K37" i="22"/>
  <c r="Y36" i="22"/>
  <c r="X36" i="22"/>
  <c r="W36" i="22"/>
  <c r="V36" i="22"/>
  <c r="U36" i="22"/>
  <c r="T36" i="22"/>
  <c r="P36" i="22"/>
  <c r="O36" i="22"/>
  <c r="N36" i="22"/>
  <c r="M36" i="22"/>
  <c r="L36" i="22"/>
  <c r="K36" i="22"/>
  <c r="Y35" i="22"/>
  <c r="X35" i="22"/>
  <c r="W35" i="22"/>
  <c r="V35" i="22"/>
  <c r="U35" i="22"/>
  <c r="T35" i="22"/>
  <c r="P35" i="22"/>
  <c r="O35" i="22"/>
  <c r="N35" i="22"/>
  <c r="M35" i="22"/>
  <c r="L35" i="22"/>
  <c r="K35" i="22"/>
  <c r="P34" i="22"/>
  <c r="O34" i="22"/>
  <c r="N34" i="22"/>
  <c r="M34" i="22"/>
  <c r="L34" i="22"/>
  <c r="K34" i="22"/>
  <c r="P33" i="22"/>
  <c r="O33" i="22"/>
  <c r="N33" i="22"/>
  <c r="M33" i="22"/>
  <c r="L33" i="22"/>
  <c r="K33" i="22"/>
  <c r="P32" i="22"/>
  <c r="O32" i="22"/>
  <c r="N32" i="22"/>
  <c r="M32" i="22"/>
  <c r="L32" i="22"/>
  <c r="K32" i="22"/>
  <c r="P31" i="22"/>
  <c r="O31" i="22"/>
  <c r="N31" i="22"/>
  <c r="M31" i="22"/>
  <c r="L31" i="22"/>
  <c r="K31" i="22"/>
  <c r="P30" i="22"/>
  <c r="O30" i="22"/>
  <c r="N30" i="22"/>
  <c r="M30" i="22"/>
  <c r="L30" i="22"/>
  <c r="K30" i="22"/>
  <c r="P29" i="22"/>
  <c r="O29" i="22"/>
  <c r="N29" i="22"/>
  <c r="M29" i="22"/>
  <c r="L29" i="22"/>
  <c r="K29" i="22"/>
  <c r="P28" i="22"/>
  <c r="O28" i="22"/>
  <c r="N28" i="22"/>
  <c r="M28" i="22"/>
  <c r="L28" i="22"/>
  <c r="K28" i="22"/>
  <c r="P27" i="22"/>
  <c r="O27" i="22"/>
  <c r="N27" i="22"/>
  <c r="M27" i="22"/>
  <c r="L27" i="22"/>
  <c r="K27" i="22"/>
  <c r="P26" i="22"/>
  <c r="O26" i="22"/>
  <c r="N26" i="22"/>
  <c r="M26" i="22"/>
  <c r="L26" i="22"/>
  <c r="K26" i="22"/>
  <c r="Y25" i="22"/>
  <c r="X25" i="22"/>
  <c r="W25" i="22"/>
  <c r="V25" i="22"/>
  <c r="U25" i="22"/>
  <c r="T25" i="22"/>
  <c r="P25" i="22"/>
  <c r="O25" i="22"/>
  <c r="N25" i="22"/>
  <c r="M25" i="22"/>
  <c r="L25" i="22"/>
  <c r="K25" i="22"/>
  <c r="Y24" i="22"/>
  <c r="X24" i="22"/>
  <c r="W24" i="22"/>
  <c r="V24" i="22"/>
  <c r="U24" i="22"/>
  <c r="T24" i="22"/>
  <c r="P24" i="22"/>
  <c r="O24" i="22"/>
  <c r="N24" i="22"/>
  <c r="M24" i="22"/>
  <c r="L24" i="22"/>
  <c r="K24" i="22"/>
  <c r="P23" i="22"/>
  <c r="O23" i="22"/>
  <c r="N23" i="22"/>
  <c r="M23" i="22"/>
  <c r="L23" i="22"/>
  <c r="K23" i="22"/>
  <c r="P22" i="22"/>
  <c r="O22" i="22"/>
  <c r="N22" i="22"/>
  <c r="M22" i="22"/>
  <c r="L22" i="22"/>
  <c r="K22" i="22"/>
  <c r="P21" i="22"/>
  <c r="O21" i="22"/>
  <c r="N21" i="22"/>
  <c r="M21" i="22"/>
  <c r="L21" i="22"/>
  <c r="K21" i="22"/>
  <c r="P20" i="22"/>
  <c r="O20" i="22"/>
  <c r="N20" i="22"/>
  <c r="M20" i="22"/>
  <c r="L20" i="22"/>
  <c r="K20" i="22"/>
  <c r="P19" i="22"/>
  <c r="O19" i="22"/>
  <c r="N19" i="22"/>
  <c r="M19" i="22"/>
  <c r="L19" i="22"/>
  <c r="K19" i="22"/>
  <c r="P18" i="22"/>
  <c r="O18" i="22"/>
  <c r="N18" i="22"/>
  <c r="M18" i="22"/>
  <c r="L18" i="22"/>
  <c r="K18" i="22"/>
  <c r="P17" i="22"/>
  <c r="O17" i="22"/>
  <c r="N17" i="22"/>
  <c r="M17" i="22"/>
  <c r="L17" i="22"/>
  <c r="K17" i="22"/>
  <c r="P16" i="22"/>
  <c r="O16" i="22"/>
  <c r="N16" i="22"/>
  <c r="M16" i="22"/>
  <c r="L16" i="22"/>
  <c r="K16" i="22"/>
  <c r="P15" i="22"/>
  <c r="O15" i="22"/>
  <c r="N15" i="22"/>
  <c r="M15" i="22"/>
  <c r="L15" i="22"/>
  <c r="K15" i="22"/>
  <c r="P14" i="22"/>
  <c r="O14" i="22"/>
  <c r="N14" i="22"/>
  <c r="M14" i="22"/>
  <c r="L14" i="22"/>
  <c r="K14" i="22"/>
  <c r="P13" i="22"/>
  <c r="O13" i="22"/>
  <c r="N13" i="22"/>
  <c r="M13" i="22"/>
  <c r="L13" i="22"/>
  <c r="K13" i="22"/>
  <c r="P12" i="22"/>
  <c r="O12" i="22"/>
  <c r="N12" i="22"/>
  <c r="M12" i="22"/>
  <c r="L12" i="22"/>
  <c r="K12" i="22"/>
  <c r="Y11" i="22"/>
  <c r="X11" i="22"/>
  <c r="W11" i="22"/>
  <c r="V11" i="22"/>
  <c r="U11" i="22"/>
  <c r="T11" i="22"/>
  <c r="P11" i="22"/>
  <c r="O11" i="22"/>
  <c r="N11" i="22"/>
  <c r="M11" i="22"/>
  <c r="L11" i="22"/>
  <c r="K11" i="22"/>
  <c r="Y10" i="22"/>
  <c r="X10" i="22"/>
  <c r="W10" i="22"/>
  <c r="V10" i="22"/>
  <c r="U10" i="22"/>
  <c r="T10" i="22"/>
  <c r="P10" i="22"/>
  <c r="O10" i="22"/>
  <c r="N10" i="22"/>
  <c r="M10" i="22"/>
  <c r="L10" i="22"/>
  <c r="K10" i="22"/>
  <c r="P9" i="22"/>
  <c r="O9" i="22"/>
  <c r="N9" i="22"/>
  <c r="M9" i="22"/>
  <c r="L9" i="22"/>
  <c r="K9" i="22"/>
  <c r="P8" i="22"/>
  <c r="O8" i="22"/>
  <c r="N8" i="22"/>
  <c r="M8" i="22"/>
  <c r="L8" i="22"/>
  <c r="K8" i="22"/>
  <c r="P7" i="22"/>
  <c r="O7" i="22"/>
  <c r="N7" i="22"/>
  <c r="M7" i="22"/>
  <c r="L7" i="22"/>
  <c r="K7" i="22"/>
  <c r="P6" i="22"/>
  <c r="O6" i="22"/>
  <c r="N6" i="22"/>
  <c r="M6" i="22"/>
  <c r="L6" i="22"/>
  <c r="K6" i="22"/>
  <c r="P5" i="22"/>
  <c r="O5" i="22"/>
  <c r="N5" i="22"/>
  <c r="M5" i="22"/>
  <c r="L5" i="22"/>
  <c r="K5" i="22"/>
  <c r="P4" i="22"/>
  <c r="O4" i="22"/>
  <c r="N4" i="22"/>
  <c r="M4" i="22"/>
  <c r="L4" i="22"/>
  <c r="K4" i="22"/>
  <c r="P3" i="22"/>
  <c r="O3" i="22"/>
  <c r="N3" i="22"/>
  <c r="M3" i="22"/>
  <c r="L3" i="22"/>
  <c r="K3" i="22"/>
  <c r="Q50" i="21"/>
  <c r="Q49" i="21"/>
  <c r="L39" i="21"/>
  <c r="L38" i="21"/>
  <c r="Q37" i="21"/>
  <c r="L37" i="21"/>
  <c r="Q36" i="21"/>
  <c r="L36" i="21"/>
  <c r="L35" i="21"/>
  <c r="L34" i="21"/>
  <c r="L33" i="21"/>
  <c r="L32" i="21"/>
  <c r="L31" i="21"/>
  <c r="L30" i="21"/>
  <c r="L29" i="21"/>
  <c r="L28" i="21"/>
  <c r="L27" i="21"/>
  <c r="Q26" i="21"/>
  <c r="L26" i="21"/>
  <c r="Q25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Q11" i="21"/>
  <c r="L11" i="21"/>
  <c r="Q10" i="21"/>
  <c r="L10" i="21"/>
  <c r="L9" i="21"/>
  <c r="L8" i="21"/>
  <c r="L7" i="21"/>
  <c r="L6" i="21"/>
  <c r="L5" i="21"/>
  <c r="L4" i="21"/>
  <c r="L3" i="21"/>
  <c r="L2" i="21"/>
  <c r="Y47" i="19"/>
  <c r="X47" i="19"/>
  <c r="W47" i="19"/>
  <c r="V47" i="19"/>
  <c r="U47" i="19"/>
  <c r="T47" i="19"/>
  <c r="Y46" i="19"/>
  <c r="X46" i="19"/>
  <c r="W46" i="19"/>
  <c r="V46" i="19"/>
  <c r="U46" i="19"/>
  <c r="T46" i="19"/>
  <c r="P40" i="19"/>
  <c r="O40" i="19"/>
  <c r="N40" i="19"/>
  <c r="M40" i="19"/>
  <c r="L40" i="19"/>
  <c r="K40" i="19"/>
  <c r="P39" i="19"/>
  <c r="O39" i="19"/>
  <c r="N39" i="19"/>
  <c r="M39" i="19"/>
  <c r="L39" i="19"/>
  <c r="K39" i="19"/>
  <c r="P38" i="19"/>
  <c r="O38" i="19"/>
  <c r="N38" i="19"/>
  <c r="M38" i="19"/>
  <c r="L38" i="19"/>
  <c r="K38" i="19"/>
  <c r="Y37" i="19"/>
  <c r="X37" i="19"/>
  <c r="W37" i="19"/>
  <c r="V37" i="19"/>
  <c r="U37" i="19"/>
  <c r="T37" i="19"/>
  <c r="P37" i="19"/>
  <c r="O37" i="19"/>
  <c r="N37" i="19"/>
  <c r="M37" i="19"/>
  <c r="L37" i="19"/>
  <c r="K37" i="19"/>
  <c r="Y36" i="19"/>
  <c r="X36" i="19"/>
  <c r="W36" i="19"/>
  <c r="V36" i="19"/>
  <c r="U36" i="19"/>
  <c r="T36" i="19"/>
  <c r="P36" i="19"/>
  <c r="O36" i="19"/>
  <c r="N36" i="19"/>
  <c r="M36" i="19"/>
  <c r="L36" i="19"/>
  <c r="K36" i="19"/>
  <c r="P35" i="19"/>
  <c r="O35" i="19"/>
  <c r="N35" i="19"/>
  <c r="M35" i="19"/>
  <c r="L35" i="19"/>
  <c r="K35" i="19"/>
  <c r="P34" i="19"/>
  <c r="O34" i="19"/>
  <c r="N34" i="19"/>
  <c r="M34" i="19"/>
  <c r="L34" i="19"/>
  <c r="K34" i="19"/>
  <c r="P33" i="19"/>
  <c r="O33" i="19"/>
  <c r="N33" i="19"/>
  <c r="M33" i="19"/>
  <c r="L33" i="19"/>
  <c r="K33" i="19"/>
  <c r="P32" i="19"/>
  <c r="O32" i="19"/>
  <c r="N32" i="19"/>
  <c r="M32" i="19"/>
  <c r="L32" i="19"/>
  <c r="K32" i="19"/>
  <c r="P31" i="19"/>
  <c r="O31" i="19"/>
  <c r="N31" i="19"/>
  <c r="M31" i="19"/>
  <c r="L31" i="19"/>
  <c r="K31" i="19"/>
  <c r="P30" i="19"/>
  <c r="O30" i="19"/>
  <c r="N30" i="19"/>
  <c r="M30" i="19"/>
  <c r="L30" i="19"/>
  <c r="K30" i="19"/>
  <c r="P29" i="19"/>
  <c r="O29" i="19"/>
  <c r="N29" i="19"/>
  <c r="M29" i="19"/>
  <c r="L29" i="19"/>
  <c r="K29" i="19"/>
  <c r="P28" i="19"/>
  <c r="O28" i="19"/>
  <c r="N28" i="19"/>
  <c r="M28" i="19"/>
  <c r="L28" i="19"/>
  <c r="K28" i="19"/>
  <c r="P27" i="19"/>
  <c r="O27" i="19"/>
  <c r="N27" i="19"/>
  <c r="M27" i="19"/>
  <c r="L27" i="19"/>
  <c r="K27" i="19"/>
  <c r="Y26" i="19"/>
  <c r="X26" i="19"/>
  <c r="W26" i="19"/>
  <c r="V26" i="19"/>
  <c r="U26" i="19"/>
  <c r="T26" i="19"/>
  <c r="P26" i="19"/>
  <c r="O26" i="19"/>
  <c r="N26" i="19"/>
  <c r="M26" i="19"/>
  <c r="L26" i="19"/>
  <c r="K26" i="19"/>
  <c r="Y25" i="19"/>
  <c r="X25" i="19"/>
  <c r="W25" i="19"/>
  <c r="V25" i="19"/>
  <c r="U25" i="19"/>
  <c r="T25" i="19"/>
  <c r="P25" i="19"/>
  <c r="O25" i="19"/>
  <c r="N25" i="19"/>
  <c r="M25" i="19"/>
  <c r="L25" i="19"/>
  <c r="K25" i="19"/>
  <c r="P24" i="19"/>
  <c r="O24" i="19"/>
  <c r="N24" i="19"/>
  <c r="M24" i="19"/>
  <c r="L24" i="19"/>
  <c r="K24" i="19"/>
  <c r="P23" i="19"/>
  <c r="O23" i="19"/>
  <c r="N23" i="19"/>
  <c r="M23" i="19"/>
  <c r="L23" i="19"/>
  <c r="K23" i="19"/>
  <c r="P22" i="19"/>
  <c r="O22" i="19"/>
  <c r="N22" i="19"/>
  <c r="M22" i="19"/>
  <c r="L22" i="19"/>
  <c r="K22" i="19"/>
  <c r="P21" i="19"/>
  <c r="O21" i="19"/>
  <c r="N21" i="19"/>
  <c r="M21" i="19"/>
  <c r="L21" i="19"/>
  <c r="K21" i="19"/>
  <c r="P20" i="19"/>
  <c r="O20" i="19"/>
  <c r="N20" i="19"/>
  <c r="M20" i="19"/>
  <c r="L20" i="19"/>
  <c r="K20" i="19"/>
  <c r="P19" i="19"/>
  <c r="O19" i="19"/>
  <c r="N19" i="19"/>
  <c r="M19" i="19"/>
  <c r="L19" i="19"/>
  <c r="K19" i="19"/>
  <c r="P18" i="19"/>
  <c r="O18" i="19"/>
  <c r="N18" i="19"/>
  <c r="M18" i="19"/>
  <c r="L18" i="19"/>
  <c r="K18" i="19"/>
  <c r="P17" i="19"/>
  <c r="O17" i="19"/>
  <c r="N17" i="19"/>
  <c r="M17" i="19"/>
  <c r="L17" i="19"/>
  <c r="K17" i="19"/>
  <c r="P16" i="19"/>
  <c r="O16" i="19"/>
  <c r="N16" i="19"/>
  <c r="M16" i="19"/>
  <c r="L16" i="19"/>
  <c r="K16" i="19"/>
  <c r="P15" i="19"/>
  <c r="O15" i="19"/>
  <c r="N15" i="19"/>
  <c r="M15" i="19"/>
  <c r="L15" i="19"/>
  <c r="K15" i="19"/>
  <c r="P14" i="19"/>
  <c r="O14" i="19"/>
  <c r="N14" i="19"/>
  <c r="M14" i="19"/>
  <c r="L14" i="19"/>
  <c r="K14" i="19"/>
  <c r="P13" i="19"/>
  <c r="O13" i="19"/>
  <c r="N13" i="19"/>
  <c r="M13" i="19"/>
  <c r="L13" i="19"/>
  <c r="K13" i="19"/>
  <c r="P12" i="19"/>
  <c r="O12" i="19"/>
  <c r="N12" i="19"/>
  <c r="M12" i="19"/>
  <c r="L12" i="19"/>
  <c r="K12" i="19"/>
  <c r="Y11" i="19"/>
  <c r="X11" i="19"/>
  <c r="W11" i="19"/>
  <c r="V11" i="19"/>
  <c r="U11" i="19"/>
  <c r="T11" i="19"/>
  <c r="P11" i="19"/>
  <c r="O11" i="19"/>
  <c r="N11" i="19"/>
  <c r="M11" i="19"/>
  <c r="L11" i="19"/>
  <c r="K11" i="19"/>
  <c r="Y10" i="19"/>
  <c r="X10" i="19"/>
  <c r="W10" i="19"/>
  <c r="V10" i="19"/>
  <c r="U10" i="19"/>
  <c r="T10" i="19"/>
  <c r="P10" i="19"/>
  <c r="O10" i="19"/>
  <c r="N10" i="19"/>
  <c r="M10" i="19"/>
  <c r="L10" i="19"/>
  <c r="K10" i="19"/>
  <c r="P9" i="19"/>
  <c r="O9" i="19"/>
  <c r="N9" i="19"/>
  <c r="M9" i="19"/>
  <c r="L9" i="19"/>
  <c r="K9" i="19"/>
  <c r="P8" i="19"/>
  <c r="O8" i="19"/>
  <c r="N8" i="19"/>
  <c r="M8" i="19"/>
  <c r="L8" i="19"/>
  <c r="K8" i="19"/>
  <c r="P7" i="19"/>
  <c r="O7" i="19"/>
  <c r="N7" i="19"/>
  <c r="M7" i="19"/>
  <c r="L7" i="19"/>
  <c r="K7" i="19"/>
  <c r="P6" i="19"/>
  <c r="O6" i="19"/>
  <c r="N6" i="19"/>
  <c r="M6" i="19"/>
  <c r="L6" i="19"/>
  <c r="K6" i="19"/>
  <c r="P5" i="19"/>
  <c r="O5" i="19"/>
  <c r="N5" i="19"/>
  <c r="M5" i="19"/>
  <c r="L5" i="19"/>
  <c r="K5" i="19"/>
  <c r="P4" i="19"/>
  <c r="O4" i="19"/>
  <c r="N4" i="19"/>
  <c r="M4" i="19"/>
  <c r="L4" i="19"/>
  <c r="K4" i="19"/>
  <c r="P3" i="19"/>
  <c r="O3" i="19"/>
  <c r="N3" i="19"/>
  <c r="M3" i="19"/>
  <c r="L3" i="19"/>
  <c r="K3" i="19"/>
  <c r="Q50" i="18"/>
  <c r="Q49" i="18"/>
  <c r="L39" i="18"/>
  <c r="L38" i="18"/>
  <c r="Q37" i="18"/>
  <c r="L37" i="18"/>
  <c r="Q36" i="18"/>
  <c r="L36" i="18"/>
  <c r="L35" i="18"/>
  <c r="L34" i="18"/>
  <c r="L33" i="18"/>
  <c r="L32" i="18"/>
  <c r="L31" i="18"/>
  <c r="L30" i="18"/>
  <c r="L29" i="18"/>
  <c r="L28" i="18"/>
  <c r="L27" i="18"/>
  <c r="Q26" i="18"/>
  <c r="L26" i="18"/>
  <c r="Q25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Q11" i="18"/>
  <c r="L11" i="18"/>
  <c r="Q10" i="18"/>
  <c r="L10" i="18"/>
  <c r="L9" i="18"/>
  <c r="L8" i="18"/>
  <c r="L7" i="18"/>
  <c r="L6" i="18"/>
  <c r="L5" i="18"/>
  <c r="L4" i="18"/>
  <c r="L3" i="18"/>
  <c r="L2" i="18"/>
  <c r="Y50" i="16"/>
  <c r="X50" i="16"/>
  <c r="W50" i="16"/>
  <c r="V50" i="16"/>
  <c r="U50" i="16"/>
  <c r="T50" i="16"/>
  <c r="Y49" i="16"/>
  <c r="X49" i="16"/>
  <c r="W49" i="16"/>
  <c r="V49" i="16"/>
  <c r="U49" i="16"/>
  <c r="T49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Y37" i="16"/>
  <c r="X37" i="16"/>
  <c r="W37" i="16"/>
  <c r="V37" i="16"/>
  <c r="U37" i="16"/>
  <c r="T37" i="16"/>
  <c r="P37" i="16"/>
  <c r="O37" i="16"/>
  <c r="N37" i="16"/>
  <c r="M37" i="16"/>
  <c r="L37" i="16"/>
  <c r="K37" i="16"/>
  <c r="Y36" i="16"/>
  <c r="X36" i="16"/>
  <c r="W36" i="16"/>
  <c r="V36" i="16"/>
  <c r="U36" i="16"/>
  <c r="T36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Y26" i="16"/>
  <c r="X26" i="16"/>
  <c r="W26" i="16"/>
  <c r="V26" i="16"/>
  <c r="U26" i="16"/>
  <c r="T26" i="16"/>
  <c r="P26" i="16"/>
  <c r="O26" i="16"/>
  <c r="N26" i="16"/>
  <c r="M26" i="16"/>
  <c r="L26" i="16"/>
  <c r="K26" i="16"/>
  <c r="Y25" i="16"/>
  <c r="X25" i="16"/>
  <c r="W25" i="16"/>
  <c r="V25" i="16"/>
  <c r="U25" i="16"/>
  <c r="T25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Y11" i="16"/>
  <c r="X11" i="16"/>
  <c r="W11" i="16"/>
  <c r="V11" i="16"/>
  <c r="U11" i="16"/>
  <c r="T11" i="16"/>
  <c r="P11" i="16"/>
  <c r="O11" i="16"/>
  <c r="N11" i="16"/>
  <c r="M11" i="16"/>
  <c r="L11" i="16"/>
  <c r="K11" i="16"/>
  <c r="Y10" i="16"/>
  <c r="X10" i="16"/>
  <c r="W10" i="16"/>
  <c r="V10" i="16"/>
  <c r="U10" i="16"/>
  <c r="T10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Q50" i="15"/>
  <c r="Q49" i="15"/>
  <c r="L39" i="15"/>
  <c r="L38" i="15"/>
  <c r="Q37" i="15"/>
  <c r="L37" i="15"/>
  <c r="Q36" i="15"/>
  <c r="L36" i="15"/>
  <c r="L35" i="15"/>
  <c r="L34" i="15"/>
  <c r="L33" i="15"/>
  <c r="L32" i="15"/>
  <c r="L31" i="15"/>
  <c r="L30" i="15"/>
  <c r="L29" i="15"/>
  <c r="L28" i="15"/>
  <c r="L27" i="15"/>
  <c r="Q26" i="15"/>
  <c r="L26" i="15"/>
  <c r="Q25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Q11" i="15"/>
  <c r="L11" i="15"/>
  <c r="Q10" i="15"/>
  <c r="L10" i="15"/>
  <c r="L9" i="15"/>
  <c r="L8" i="15"/>
  <c r="L7" i="15"/>
  <c r="L6" i="15"/>
  <c r="L5" i="15"/>
  <c r="L4" i="15"/>
  <c r="L3" i="15"/>
  <c r="L2" i="15"/>
  <c r="Z50" i="13"/>
  <c r="Y50" i="13"/>
  <c r="X50" i="13"/>
  <c r="W50" i="13"/>
  <c r="V50" i="13"/>
  <c r="U50" i="13"/>
  <c r="Z49" i="13"/>
  <c r="Y49" i="13"/>
  <c r="X49" i="13"/>
  <c r="W49" i="13"/>
  <c r="V49" i="13"/>
  <c r="U49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Z37" i="13"/>
  <c r="Y37" i="13"/>
  <c r="X37" i="13"/>
  <c r="W37" i="13"/>
  <c r="V37" i="13"/>
  <c r="U37" i="13"/>
  <c r="P37" i="13"/>
  <c r="O37" i="13"/>
  <c r="N37" i="13"/>
  <c r="M37" i="13"/>
  <c r="L37" i="13"/>
  <c r="K37" i="13"/>
  <c r="Z36" i="13"/>
  <c r="Y36" i="13"/>
  <c r="X36" i="13"/>
  <c r="W36" i="13"/>
  <c r="V36" i="13"/>
  <c r="U36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Z26" i="13"/>
  <c r="Y26" i="13"/>
  <c r="X26" i="13"/>
  <c r="W26" i="13"/>
  <c r="V26" i="13"/>
  <c r="U26" i="13"/>
  <c r="P26" i="13"/>
  <c r="O26" i="13"/>
  <c r="N26" i="13"/>
  <c r="M26" i="13"/>
  <c r="L26" i="13"/>
  <c r="K26" i="13"/>
  <c r="Z25" i="13"/>
  <c r="Y25" i="13"/>
  <c r="X25" i="13"/>
  <c r="W25" i="13"/>
  <c r="V25" i="13"/>
  <c r="U25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Z11" i="13"/>
  <c r="Y11" i="13"/>
  <c r="X11" i="13"/>
  <c r="W11" i="13"/>
  <c r="V11" i="13"/>
  <c r="U11" i="13"/>
  <c r="P11" i="13"/>
  <c r="O11" i="13"/>
  <c r="N11" i="13"/>
  <c r="M11" i="13"/>
  <c r="L11" i="13"/>
  <c r="K11" i="13"/>
  <c r="Z10" i="13"/>
  <c r="Y10" i="13"/>
  <c r="X10" i="13"/>
  <c r="W10" i="13"/>
  <c r="V10" i="13"/>
  <c r="U10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49" i="12"/>
  <c r="P48" i="12"/>
  <c r="L39" i="12"/>
  <c r="L38" i="12"/>
  <c r="L37" i="12"/>
  <c r="P36" i="12"/>
  <c r="L36" i="12"/>
  <c r="P35" i="12"/>
  <c r="L35" i="12"/>
  <c r="L34" i="12"/>
  <c r="L33" i="12"/>
  <c r="L32" i="12"/>
  <c r="L31" i="12"/>
  <c r="L30" i="12"/>
  <c r="L29" i="12"/>
  <c r="L28" i="12"/>
  <c r="L27" i="12"/>
  <c r="L26" i="12"/>
  <c r="P25" i="12"/>
  <c r="L25" i="12"/>
  <c r="P24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P10" i="12"/>
  <c r="L10" i="12"/>
  <c r="P9" i="12"/>
  <c r="L9" i="12"/>
  <c r="L8" i="12"/>
  <c r="L7" i="12"/>
  <c r="L6" i="12"/>
  <c r="L5" i="12"/>
  <c r="L4" i="12"/>
  <c r="L3" i="12"/>
  <c r="L2" i="12"/>
  <c r="Y49" i="10"/>
  <c r="X49" i="10"/>
  <c r="W49" i="10"/>
  <c r="V49" i="10"/>
  <c r="U49" i="10"/>
  <c r="T49" i="10"/>
  <c r="Y48" i="10"/>
  <c r="X48" i="10"/>
  <c r="W48" i="10"/>
  <c r="V48" i="10"/>
  <c r="U48" i="10"/>
  <c r="T48" i="10"/>
  <c r="P40" i="10"/>
  <c r="O40" i="10"/>
  <c r="N40" i="10"/>
  <c r="M40" i="10"/>
  <c r="L40" i="10"/>
  <c r="K40" i="10"/>
  <c r="P39" i="10"/>
  <c r="O39" i="10"/>
  <c r="N39" i="10"/>
  <c r="M39" i="10"/>
  <c r="L39" i="10"/>
  <c r="K39" i="10"/>
  <c r="P38" i="10"/>
  <c r="O38" i="10"/>
  <c r="N38" i="10"/>
  <c r="M38" i="10"/>
  <c r="L38" i="10"/>
  <c r="K38" i="10"/>
  <c r="P37" i="10"/>
  <c r="O37" i="10"/>
  <c r="N37" i="10"/>
  <c r="M37" i="10"/>
  <c r="L37" i="10"/>
  <c r="K37" i="10"/>
  <c r="Y36" i="10"/>
  <c r="X36" i="10"/>
  <c r="W36" i="10"/>
  <c r="V36" i="10"/>
  <c r="U36" i="10"/>
  <c r="T36" i="10"/>
  <c r="P36" i="10"/>
  <c r="O36" i="10"/>
  <c r="N36" i="10"/>
  <c r="M36" i="10"/>
  <c r="L36" i="10"/>
  <c r="K36" i="10"/>
  <c r="Y35" i="10"/>
  <c r="X35" i="10"/>
  <c r="W35" i="10"/>
  <c r="V35" i="10"/>
  <c r="U35" i="10"/>
  <c r="T35" i="10"/>
  <c r="P35" i="10"/>
  <c r="O35" i="10"/>
  <c r="N35" i="10"/>
  <c r="M35" i="10"/>
  <c r="L35" i="10"/>
  <c r="K35" i="10"/>
  <c r="P34" i="10"/>
  <c r="O34" i="10"/>
  <c r="N34" i="10"/>
  <c r="M34" i="10"/>
  <c r="L34" i="10"/>
  <c r="K34" i="10"/>
  <c r="P33" i="10"/>
  <c r="O33" i="10"/>
  <c r="N33" i="10"/>
  <c r="M33" i="10"/>
  <c r="L33" i="10"/>
  <c r="K33" i="10"/>
  <c r="P32" i="10"/>
  <c r="O32" i="10"/>
  <c r="N32" i="10"/>
  <c r="M32" i="10"/>
  <c r="L32" i="10"/>
  <c r="K32" i="10"/>
  <c r="P31" i="10"/>
  <c r="O31" i="10"/>
  <c r="N31" i="10"/>
  <c r="M31" i="10"/>
  <c r="L31" i="10"/>
  <c r="K31" i="10"/>
  <c r="P30" i="10"/>
  <c r="O30" i="10"/>
  <c r="N30" i="10"/>
  <c r="M30" i="10"/>
  <c r="L30" i="10"/>
  <c r="K30" i="10"/>
  <c r="P29" i="10"/>
  <c r="O29" i="10"/>
  <c r="N29" i="10"/>
  <c r="M29" i="10"/>
  <c r="L29" i="10"/>
  <c r="K29" i="10"/>
  <c r="P28" i="10"/>
  <c r="O28" i="10"/>
  <c r="N28" i="10"/>
  <c r="M28" i="10"/>
  <c r="L28" i="10"/>
  <c r="K28" i="10"/>
  <c r="P27" i="10"/>
  <c r="O27" i="10"/>
  <c r="N27" i="10"/>
  <c r="M27" i="10"/>
  <c r="L27" i="10"/>
  <c r="K27" i="10"/>
  <c r="P26" i="10"/>
  <c r="O26" i="10"/>
  <c r="N26" i="10"/>
  <c r="M26" i="10"/>
  <c r="L26" i="10"/>
  <c r="K26" i="10"/>
  <c r="Y25" i="10"/>
  <c r="X25" i="10"/>
  <c r="W25" i="10"/>
  <c r="V25" i="10"/>
  <c r="U25" i="10"/>
  <c r="T25" i="10"/>
  <c r="P25" i="10"/>
  <c r="O25" i="10"/>
  <c r="N25" i="10"/>
  <c r="M25" i="10"/>
  <c r="L25" i="10"/>
  <c r="K25" i="10"/>
  <c r="Y24" i="10"/>
  <c r="X24" i="10"/>
  <c r="W24" i="10"/>
  <c r="V24" i="10"/>
  <c r="U24" i="10"/>
  <c r="T24" i="10"/>
  <c r="P24" i="10"/>
  <c r="O24" i="10"/>
  <c r="N24" i="10"/>
  <c r="M24" i="10"/>
  <c r="L24" i="10"/>
  <c r="K24" i="10"/>
  <c r="P23" i="10"/>
  <c r="O23" i="10"/>
  <c r="N23" i="10"/>
  <c r="M23" i="10"/>
  <c r="L23" i="10"/>
  <c r="K23" i="10"/>
  <c r="P22" i="10"/>
  <c r="O22" i="10"/>
  <c r="N22" i="10"/>
  <c r="M22" i="10"/>
  <c r="L22" i="10"/>
  <c r="K22" i="10"/>
  <c r="P21" i="10"/>
  <c r="O21" i="10"/>
  <c r="N21" i="10"/>
  <c r="M21" i="10"/>
  <c r="L21" i="10"/>
  <c r="K21" i="10"/>
  <c r="P20" i="10"/>
  <c r="O20" i="10"/>
  <c r="N20" i="10"/>
  <c r="M20" i="10"/>
  <c r="L20" i="10"/>
  <c r="K20" i="10"/>
  <c r="P19" i="10"/>
  <c r="O19" i="10"/>
  <c r="N19" i="10"/>
  <c r="M19" i="10"/>
  <c r="L19" i="10"/>
  <c r="K19" i="10"/>
  <c r="P18" i="10"/>
  <c r="O18" i="10"/>
  <c r="N18" i="10"/>
  <c r="M18" i="10"/>
  <c r="L18" i="10"/>
  <c r="K18" i="10"/>
  <c r="P17" i="10"/>
  <c r="O17" i="10"/>
  <c r="N17" i="10"/>
  <c r="M17" i="10"/>
  <c r="L17" i="10"/>
  <c r="K17" i="10"/>
  <c r="P16" i="10"/>
  <c r="O16" i="10"/>
  <c r="N16" i="10"/>
  <c r="M16" i="10"/>
  <c r="L16" i="10"/>
  <c r="K16" i="10"/>
  <c r="P15" i="10"/>
  <c r="O15" i="10"/>
  <c r="N15" i="10"/>
  <c r="M15" i="10"/>
  <c r="L15" i="10"/>
  <c r="K15" i="10"/>
  <c r="P14" i="10"/>
  <c r="O14" i="10"/>
  <c r="N14" i="10"/>
  <c r="M14" i="10"/>
  <c r="L14" i="10"/>
  <c r="K14" i="10"/>
  <c r="P13" i="10"/>
  <c r="O13" i="10"/>
  <c r="N13" i="10"/>
  <c r="M13" i="10"/>
  <c r="L13" i="10"/>
  <c r="K13" i="10"/>
  <c r="P12" i="10"/>
  <c r="O12" i="10"/>
  <c r="N12" i="10"/>
  <c r="M12" i="10"/>
  <c r="L12" i="10"/>
  <c r="K12" i="10"/>
  <c r="Y11" i="10"/>
  <c r="X11" i="10"/>
  <c r="W11" i="10"/>
  <c r="V11" i="10"/>
  <c r="U11" i="10"/>
  <c r="T11" i="10"/>
  <c r="P11" i="10"/>
  <c r="O11" i="10"/>
  <c r="N11" i="10"/>
  <c r="M11" i="10"/>
  <c r="L11" i="10"/>
  <c r="K11" i="10"/>
  <c r="Y10" i="10"/>
  <c r="X10" i="10"/>
  <c r="W10" i="10"/>
  <c r="V10" i="10"/>
  <c r="U10" i="10"/>
  <c r="T10" i="10"/>
  <c r="P10" i="10"/>
  <c r="O10" i="10"/>
  <c r="N10" i="10"/>
  <c r="M10" i="10"/>
  <c r="L10" i="10"/>
  <c r="K10" i="10"/>
  <c r="P9" i="10"/>
  <c r="O9" i="10"/>
  <c r="N9" i="10"/>
  <c r="M9" i="10"/>
  <c r="L9" i="10"/>
  <c r="K9" i="10"/>
  <c r="P8" i="10"/>
  <c r="O8" i="10"/>
  <c r="N8" i="10"/>
  <c r="M8" i="10"/>
  <c r="L8" i="10"/>
  <c r="K8" i="10"/>
  <c r="P7" i="10"/>
  <c r="O7" i="10"/>
  <c r="N7" i="10"/>
  <c r="M7" i="10"/>
  <c r="L7" i="10"/>
  <c r="K7" i="10"/>
  <c r="P6" i="10"/>
  <c r="O6" i="10"/>
  <c r="N6" i="10"/>
  <c r="M6" i="10"/>
  <c r="L6" i="10"/>
  <c r="K6" i="10"/>
  <c r="P5" i="10"/>
  <c r="O5" i="10"/>
  <c r="N5" i="10"/>
  <c r="M5" i="10"/>
  <c r="L5" i="10"/>
  <c r="K5" i="10"/>
  <c r="P4" i="10"/>
  <c r="O4" i="10"/>
  <c r="N4" i="10"/>
  <c r="M4" i="10"/>
  <c r="L4" i="10"/>
  <c r="K4" i="10"/>
  <c r="P3" i="10"/>
  <c r="O3" i="10"/>
  <c r="N3" i="10"/>
  <c r="M3" i="10"/>
  <c r="L3" i="10"/>
  <c r="K3" i="10"/>
  <c r="P49" i="6"/>
  <c r="P48" i="6"/>
  <c r="L39" i="6"/>
  <c r="L38" i="6"/>
  <c r="L37" i="6"/>
  <c r="P36" i="6"/>
  <c r="L36" i="6"/>
  <c r="P35" i="6"/>
  <c r="L35" i="6"/>
  <c r="L34" i="6"/>
  <c r="L33" i="6"/>
  <c r="L32" i="6"/>
  <c r="L31" i="6"/>
  <c r="L30" i="6"/>
  <c r="L29" i="6"/>
  <c r="L28" i="6"/>
  <c r="L27" i="6"/>
  <c r="L26" i="6"/>
  <c r="P25" i="6"/>
  <c r="L25" i="6"/>
  <c r="P24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P10" i="6"/>
  <c r="L10" i="6"/>
  <c r="P9" i="6"/>
  <c r="L9" i="6"/>
  <c r="L8" i="6"/>
  <c r="L7" i="6"/>
  <c r="L6" i="6"/>
  <c r="L5" i="6"/>
  <c r="L4" i="6"/>
  <c r="L3" i="6"/>
  <c r="L2" i="6"/>
  <c r="Z51" i="5"/>
  <c r="Y51" i="5"/>
  <c r="X51" i="5"/>
  <c r="W51" i="5"/>
  <c r="V51" i="5"/>
  <c r="U51" i="5"/>
  <c r="Z50" i="5"/>
  <c r="Y50" i="5"/>
  <c r="X50" i="5"/>
  <c r="W50" i="5"/>
  <c r="V50" i="5"/>
  <c r="U50" i="5"/>
  <c r="P40" i="5"/>
  <c r="O40" i="5"/>
  <c r="N40" i="5"/>
  <c r="M40" i="5"/>
  <c r="L40" i="5"/>
  <c r="K40" i="5"/>
  <c r="P39" i="5"/>
  <c r="O39" i="5"/>
  <c r="N39" i="5"/>
  <c r="M39" i="5"/>
  <c r="L39" i="5"/>
  <c r="K39" i="5"/>
  <c r="Z38" i="5"/>
  <c r="Y38" i="5"/>
  <c r="X38" i="5"/>
  <c r="W38" i="5"/>
  <c r="V38" i="5"/>
  <c r="U38" i="5"/>
  <c r="P38" i="5"/>
  <c r="O38" i="5"/>
  <c r="N38" i="5"/>
  <c r="M38" i="5"/>
  <c r="L38" i="5"/>
  <c r="K38" i="5"/>
  <c r="Z37" i="5"/>
  <c r="Y37" i="5"/>
  <c r="X37" i="5"/>
  <c r="W37" i="5"/>
  <c r="V37" i="5"/>
  <c r="U37" i="5"/>
  <c r="P37" i="5"/>
  <c r="O37" i="5"/>
  <c r="N37" i="5"/>
  <c r="M37" i="5"/>
  <c r="L37" i="5"/>
  <c r="K37" i="5"/>
  <c r="P36" i="5"/>
  <c r="O36" i="5"/>
  <c r="N36" i="5"/>
  <c r="M36" i="5"/>
  <c r="L36" i="5"/>
  <c r="K36" i="5"/>
  <c r="P35" i="5"/>
  <c r="O35" i="5"/>
  <c r="N35" i="5"/>
  <c r="M35" i="5"/>
  <c r="L35" i="5"/>
  <c r="K35" i="5"/>
  <c r="P34" i="5"/>
  <c r="O34" i="5"/>
  <c r="N34" i="5"/>
  <c r="M34" i="5"/>
  <c r="L34" i="5"/>
  <c r="K34" i="5"/>
  <c r="P33" i="5"/>
  <c r="O33" i="5"/>
  <c r="N33" i="5"/>
  <c r="M33" i="5"/>
  <c r="L33" i="5"/>
  <c r="K33" i="5"/>
  <c r="P32" i="5"/>
  <c r="O32" i="5"/>
  <c r="N32" i="5"/>
  <c r="M32" i="5"/>
  <c r="L32" i="5"/>
  <c r="K32" i="5"/>
  <c r="P31" i="5"/>
  <c r="O31" i="5"/>
  <c r="N31" i="5"/>
  <c r="M31" i="5"/>
  <c r="L31" i="5"/>
  <c r="K31" i="5"/>
  <c r="P30" i="5"/>
  <c r="O30" i="5"/>
  <c r="N30" i="5"/>
  <c r="M30" i="5"/>
  <c r="L30" i="5"/>
  <c r="K30" i="5"/>
  <c r="P29" i="5"/>
  <c r="O29" i="5"/>
  <c r="N29" i="5"/>
  <c r="M29" i="5"/>
  <c r="L29" i="5"/>
  <c r="K29" i="5"/>
  <c r="P28" i="5"/>
  <c r="O28" i="5"/>
  <c r="N28" i="5"/>
  <c r="M28" i="5"/>
  <c r="L28" i="5"/>
  <c r="K28" i="5"/>
  <c r="Z27" i="5"/>
  <c r="Y27" i="5"/>
  <c r="X27" i="5"/>
  <c r="W27" i="5"/>
  <c r="V27" i="5"/>
  <c r="U27" i="5"/>
  <c r="P27" i="5"/>
  <c r="O27" i="5"/>
  <c r="N27" i="5"/>
  <c r="M27" i="5"/>
  <c r="L27" i="5"/>
  <c r="K27" i="5"/>
  <c r="Z26" i="5"/>
  <c r="Y26" i="5"/>
  <c r="X26" i="5"/>
  <c r="W26" i="5"/>
  <c r="V26" i="5"/>
  <c r="U26" i="5"/>
  <c r="P26" i="5"/>
  <c r="O26" i="5"/>
  <c r="N26" i="5"/>
  <c r="M26" i="5"/>
  <c r="L26" i="5"/>
  <c r="K26" i="5"/>
  <c r="P25" i="5"/>
  <c r="O25" i="5"/>
  <c r="N25" i="5"/>
  <c r="M25" i="5"/>
  <c r="L25" i="5"/>
  <c r="K25" i="5"/>
  <c r="P24" i="5"/>
  <c r="O24" i="5"/>
  <c r="N24" i="5"/>
  <c r="M24" i="5"/>
  <c r="L24" i="5"/>
  <c r="K24" i="5"/>
  <c r="P23" i="5"/>
  <c r="O23" i="5"/>
  <c r="N23" i="5"/>
  <c r="M23" i="5"/>
  <c r="L23" i="5"/>
  <c r="K23" i="5"/>
  <c r="P22" i="5"/>
  <c r="O22" i="5"/>
  <c r="N22" i="5"/>
  <c r="M22" i="5"/>
  <c r="L22" i="5"/>
  <c r="K22" i="5"/>
  <c r="P21" i="5"/>
  <c r="O21" i="5"/>
  <c r="N21" i="5"/>
  <c r="M21" i="5"/>
  <c r="L21" i="5"/>
  <c r="K21" i="5"/>
  <c r="P20" i="5"/>
  <c r="O20" i="5"/>
  <c r="N20" i="5"/>
  <c r="M20" i="5"/>
  <c r="L20" i="5"/>
  <c r="K20" i="5"/>
  <c r="P19" i="5"/>
  <c r="O19" i="5"/>
  <c r="N19" i="5"/>
  <c r="M19" i="5"/>
  <c r="L19" i="5"/>
  <c r="K19" i="5"/>
  <c r="P18" i="5"/>
  <c r="O18" i="5"/>
  <c r="N18" i="5"/>
  <c r="M18" i="5"/>
  <c r="L18" i="5"/>
  <c r="K18" i="5"/>
  <c r="P17" i="5"/>
  <c r="O17" i="5"/>
  <c r="N17" i="5"/>
  <c r="M17" i="5"/>
  <c r="L17" i="5"/>
  <c r="K17" i="5"/>
  <c r="P16" i="5"/>
  <c r="O16" i="5"/>
  <c r="N16" i="5"/>
  <c r="M16" i="5"/>
  <c r="L16" i="5"/>
  <c r="K16" i="5"/>
  <c r="P15" i="5"/>
  <c r="O15" i="5"/>
  <c r="N15" i="5"/>
  <c r="M15" i="5"/>
  <c r="L15" i="5"/>
  <c r="K15" i="5"/>
  <c r="P14" i="5"/>
  <c r="O14" i="5"/>
  <c r="N14" i="5"/>
  <c r="M14" i="5"/>
  <c r="L14" i="5"/>
  <c r="K14" i="5"/>
  <c r="P13" i="5"/>
  <c r="O13" i="5"/>
  <c r="N13" i="5"/>
  <c r="M13" i="5"/>
  <c r="L13" i="5"/>
  <c r="K13" i="5"/>
  <c r="Z12" i="5"/>
  <c r="Y12" i="5"/>
  <c r="X12" i="5"/>
  <c r="W12" i="5"/>
  <c r="V12" i="5"/>
  <c r="U12" i="5"/>
  <c r="P12" i="5"/>
  <c r="O12" i="5"/>
  <c r="N12" i="5"/>
  <c r="M12" i="5"/>
  <c r="L12" i="5"/>
  <c r="K12" i="5"/>
  <c r="Z11" i="5"/>
  <c r="Y11" i="5"/>
  <c r="X11" i="5"/>
  <c r="W11" i="5"/>
  <c r="V11" i="5"/>
  <c r="U11" i="5"/>
  <c r="P11" i="5"/>
  <c r="O11" i="5"/>
  <c r="N11" i="5"/>
  <c r="M11" i="5"/>
  <c r="L11" i="5"/>
  <c r="K11" i="5"/>
  <c r="P10" i="5"/>
  <c r="O10" i="5"/>
  <c r="N10" i="5"/>
  <c r="M10" i="5"/>
  <c r="L10" i="5"/>
  <c r="K10" i="5"/>
  <c r="P9" i="5"/>
  <c r="O9" i="5"/>
  <c r="N9" i="5"/>
  <c r="M9" i="5"/>
  <c r="L9" i="5"/>
  <c r="K9" i="5"/>
  <c r="P8" i="5"/>
  <c r="O8" i="5"/>
  <c r="N8" i="5"/>
  <c r="M8" i="5"/>
  <c r="L8" i="5"/>
  <c r="K8" i="5"/>
  <c r="P7" i="5"/>
  <c r="O7" i="5"/>
  <c r="N7" i="5"/>
  <c r="M7" i="5"/>
  <c r="L7" i="5"/>
  <c r="K7" i="5"/>
  <c r="P6" i="5"/>
  <c r="O6" i="5"/>
  <c r="N6" i="5"/>
  <c r="M6" i="5"/>
  <c r="L6" i="5"/>
  <c r="K6" i="5"/>
  <c r="P5" i="5"/>
  <c r="O5" i="5"/>
  <c r="N5" i="5"/>
  <c r="M5" i="5"/>
  <c r="L5" i="5"/>
  <c r="K5" i="5"/>
  <c r="P4" i="5"/>
  <c r="O4" i="5"/>
  <c r="N4" i="5"/>
  <c r="M4" i="5"/>
  <c r="L4" i="5"/>
  <c r="K4" i="5"/>
  <c r="P3" i="5"/>
  <c r="O3" i="5"/>
  <c r="N3" i="5"/>
  <c r="M3" i="5"/>
  <c r="L3" i="5"/>
  <c r="K3" i="5"/>
  <c r="P49" i="4"/>
  <c r="P48" i="4"/>
  <c r="L39" i="4"/>
  <c r="L38" i="4"/>
  <c r="L37" i="4"/>
  <c r="P36" i="4"/>
  <c r="L36" i="4"/>
  <c r="P35" i="4"/>
  <c r="L35" i="4"/>
  <c r="L34" i="4"/>
  <c r="L33" i="4"/>
  <c r="L32" i="4"/>
  <c r="L31" i="4"/>
  <c r="L30" i="4"/>
  <c r="L29" i="4"/>
  <c r="L28" i="4"/>
  <c r="L27" i="4"/>
  <c r="L26" i="4"/>
  <c r="P25" i="4"/>
  <c r="L25" i="4"/>
  <c r="P24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P10" i="4"/>
  <c r="L10" i="4"/>
  <c r="P9" i="4"/>
  <c r="L9" i="4"/>
  <c r="L8" i="4"/>
  <c r="L7" i="4"/>
  <c r="L6" i="4"/>
  <c r="L5" i="4"/>
  <c r="L4" i="4"/>
  <c r="L3" i="4"/>
  <c r="L2" i="4"/>
  <c r="AA50" i="3"/>
  <c r="Y50" i="3"/>
  <c r="X50" i="3"/>
  <c r="W50" i="3"/>
  <c r="V50" i="3"/>
  <c r="U50" i="3"/>
  <c r="T50" i="3"/>
  <c r="AA49" i="3"/>
  <c r="Y49" i="3"/>
  <c r="X49" i="3"/>
  <c r="W49" i="3"/>
  <c r="V49" i="3"/>
  <c r="U49" i="3"/>
  <c r="T49" i="3"/>
  <c r="P40" i="3"/>
  <c r="O40" i="3"/>
  <c r="N40" i="3"/>
  <c r="M40" i="3"/>
  <c r="L40" i="3"/>
  <c r="K40" i="3"/>
  <c r="P39" i="3"/>
  <c r="O39" i="3"/>
  <c r="N39" i="3"/>
  <c r="M39" i="3"/>
  <c r="L39" i="3"/>
  <c r="K39" i="3"/>
  <c r="P38" i="3"/>
  <c r="O38" i="3"/>
  <c r="N38" i="3"/>
  <c r="M38" i="3"/>
  <c r="L38" i="3"/>
  <c r="K38" i="3"/>
  <c r="AA37" i="3"/>
  <c r="Y37" i="3"/>
  <c r="X37" i="3"/>
  <c r="W37" i="3"/>
  <c r="V37" i="3"/>
  <c r="U37" i="3"/>
  <c r="T37" i="3"/>
  <c r="P37" i="3"/>
  <c r="O37" i="3"/>
  <c r="N37" i="3"/>
  <c r="M37" i="3"/>
  <c r="L37" i="3"/>
  <c r="K37" i="3"/>
  <c r="AA36" i="3"/>
  <c r="Y36" i="3"/>
  <c r="X36" i="3"/>
  <c r="W36" i="3"/>
  <c r="V36" i="3"/>
  <c r="U36" i="3"/>
  <c r="T36" i="3"/>
  <c r="P36" i="3"/>
  <c r="O36" i="3"/>
  <c r="N36" i="3"/>
  <c r="M36" i="3"/>
  <c r="L36" i="3"/>
  <c r="K36" i="3"/>
  <c r="P35" i="3"/>
  <c r="O35" i="3"/>
  <c r="N35" i="3"/>
  <c r="M35" i="3"/>
  <c r="L35" i="3"/>
  <c r="K35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AA25" i="3"/>
  <c r="Y25" i="3"/>
  <c r="X25" i="3"/>
  <c r="W25" i="3"/>
  <c r="V25" i="3"/>
  <c r="U25" i="3"/>
  <c r="T25" i="3"/>
  <c r="P25" i="3"/>
  <c r="O25" i="3"/>
  <c r="N25" i="3"/>
  <c r="M25" i="3"/>
  <c r="L25" i="3"/>
  <c r="K25" i="3"/>
  <c r="AA24" i="3"/>
  <c r="Y24" i="3"/>
  <c r="X24" i="3"/>
  <c r="W24" i="3"/>
  <c r="V24" i="3"/>
  <c r="U24" i="3"/>
  <c r="T24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AA11" i="3"/>
  <c r="Y11" i="3"/>
  <c r="X11" i="3"/>
  <c r="W11" i="3"/>
  <c r="V11" i="3"/>
  <c r="U11" i="3"/>
  <c r="T11" i="3"/>
  <c r="P11" i="3"/>
  <c r="O11" i="3"/>
  <c r="N11" i="3"/>
  <c r="M11" i="3"/>
  <c r="L11" i="3"/>
  <c r="K11" i="3"/>
  <c r="AA10" i="3"/>
  <c r="Y10" i="3"/>
  <c r="X10" i="3"/>
  <c r="W10" i="3"/>
  <c r="V10" i="3"/>
  <c r="U10" i="3"/>
  <c r="T10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Q50" i="2"/>
  <c r="Q49" i="2"/>
  <c r="L39" i="2"/>
  <c r="L38" i="2"/>
  <c r="Q37" i="2"/>
  <c r="L37" i="2"/>
  <c r="Q36" i="2"/>
  <c r="L36" i="2"/>
  <c r="L35" i="2"/>
  <c r="L34" i="2"/>
  <c r="L33" i="2"/>
  <c r="L32" i="2"/>
  <c r="L31" i="2"/>
  <c r="L30" i="2"/>
  <c r="L29" i="2"/>
  <c r="L28" i="2"/>
  <c r="L27" i="2"/>
  <c r="Q26" i="2"/>
  <c r="L26" i="2"/>
  <c r="Q25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Q11" i="2"/>
  <c r="L11" i="2"/>
  <c r="Q10" i="2"/>
  <c r="L10" i="2"/>
  <c r="L9" i="2"/>
  <c r="L8" i="2"/>
  <c r="L7" i="2"/>
  <c r="L6" i="2"/>
  <c r="L5" i="2"/>
  <c r="L4" i="2"/>
  <c r="L3" i="2"/>
  <c r="L2" i="2"/>
  <c r="AB51" i="1"/>
  <c r="Z51" i="1"/>
  <c r="Y51" i="1"/>
  <c r="X51" i="1"/>
  <c r="W51" i="1"/>
  <c r="V51" i="1"/>
  <c r="U51" i="1"/>
  <c r="AB50" i="1"/>
  <c r="Z50" i="1"/>
  <c r="Y50" i="1"/>
  <c r="X50" i="1"/>
  <c r="W50" i="1"/>
  <c r="V50" i="1"/>
  <c r="U50" i="1"/>
  <c r="P40" i="1"/>
  <c r="O40" i="1"/>
  <c r="N40" i="1"/>
  <c r="M40" i="1"/>
  <c r="L40" i="1"/>
  <c r="K40" i="1"/>
  <c r="P39" i="1"/>
  <c r="O39" i="1"/>
  <c r="N39" i="1"/>
  <c r="M39" i="1"/>
  <c r="L39" i="1"/>
  <c r="K39" i="1"/>
  <c r="AB38" i="1"/>
  <c r="Z38" i="1"/>
  <c r="Y38" i="1"/>
  <c r="X38" i="1"/>
  <c r="W38" i="1"/>
  <c r="V38" i="1"/>
  <c r="U38" i="1"/>
  <c r="P38" i="1"/>
  <c r="O38" i="1"/>
  <c r="N38" i="1"/>
  <c r="M38" i="1"/>
  <c r="L38" i="1"/>
  <c r="K38" i="1"/>
  <c r="AB37" i="1"/>
  <c r="Z37" i="1"/>
  <c r="Y37" i="1"/>
  <c r="X37" i="1"/>
  <c r="W37" i="1"/>
  <c r="V37" i="1"/>
  <c r="U37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AB27" i="1"/>
  <c r="Z27" i="1"/>
  <c r="Y27" i="1"/>
  <c r="X27" i="1"/>
  <c r="W27" i="1"/>
  <c r="V27" i="1"/>
  <c r="U27" i="1"/>
  <c r="P27" i="1"/>
  <c r="O27" i="1"/>
  <c r="N27" i="1"/>
  <c r="M27" i="1"/>
  <c r="L27" i="1"/>
  <c r="K27" i="1"/>
  <c r="AB26" i="1"/>
  <c r="Z26" i="1"/>
  <c r="Y26" i="1"/>
  <c r="X26" i="1"/>
  <c r="W26" i="1"/>
  <c r="V26" i="1"/>
  <c r="U26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AB12" i="1"/>
  <c r="Z12" i="1"/>
  <c r="Y12" i="1"/>
  <c r="X12" i="1"/>
  <c r="W12" i="1"/>
  <c r="V12" i="1"/>
  <c r="U12" i="1"/>
  <c r="P12" i="1"/>
  <c r="O12" i="1"/>
  <c r="N12" i="1"/>
  <c r="M12" i="1"/>
  <c r="L12" i="1"/>
  <c r="K12" i="1"/>
  <c r="AB11" i="1"/>
  <c r="Z11" i="1"/>
  <c r="Y11" i="1"/>
  <c r="X11" i="1"/>
  <c r="W11" i="1"/>
  <c r="V11" i="1"/>
  <c r="U11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<sst xmlns="http://schemas.openxmlformats.org/spreadsheetml/2006/main" count="4166" uniqueCount="217">
  <si>
    <t>Mean Licks</t>
  </si>
  <si>
    <t>Lick Score</t>
  </si>
  <si>
    <t>Animal ID</t>
  </si>
  <si>
    <t>Surgical Group</t>
  </si>
  <si>
    <t>DI</t>
  </si>
  <si>
    <t>n01</t>
  </si>
  <si>
    <t>B6 SHAM</t>
  </si>
  <si>
    <t>n02</t>
  </si>
  <si>
    <t>B6 NX</t>
  </si>
  <si>
    <t>n06</t>
  </si>
  <si>
    <t>n03</t>
  </si>
  <si>
    <t>n07</t>
  </si>
  <si>
    <t>n04</t>
  </si>
  <si>
    <t>n09</t>
  </si>
  <si>
    <t>n05</t>
  </si>
  <si>
    <t>n13</t>
  </si>
  <si>
    <t>n15</t>
  </si>
  <si>
    <t>n17</t>
  </si>
  <si>
    <t>n08</t>
  </si>
  <si>
    <t>n20</t>
  </si>
  <si>
    <t>Average</t>
  </si>
  <si>
    <t>n10</t>
  </si>
  <si>
    <t>Error</t>
  </si>
  <si>
    <t>n11</t>
  </si>
  <si>
    <t>n12</t>
  </si>
  <si>
    <t>n14</t>
  </si>
  <si>
    <t>n16</t>
  </si>
  <si>
    <t>n18</t>
  </si>
  <si>
    <t>n19</t>
  </si>
  <si>
    <t>n22</t>
  </si>
  <si>
    <t>R3KO NX</t>
  </si>
  <si>
    <t>n23</t>
  </si>
  <si>
    <t>n24</t>
  </si>
  <si>
    <t>R3KO SHAM</t>
  </si>
  <si>
    <t>n25</t>
  </si>
  <si>
    <t>n26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</si>
  <si>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</si>
  <si>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</si>
  <si>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</si>
  <si>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</si>
  <si>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</si>
  <si>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</si>
  <si>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</si>
  <si>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</si>
  <si>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</si>
  <si>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</si>
  <si>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</si>
  <si>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</si>
  <si>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</si>
  <si>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 xml:space="preserve">            DI</t>
  </si>
  <si>
    <t>total</t>
  </si>
  <si>
    <t>Water Licks</t>
  </si>
  <si>
    <t>Total</t>
  </si>
  <si>
    <t>N/A</t>
  </si>
  <si>
    <t>ID</t>
  </si>
  <si>
    <t>Genotype</t>
  </si>
  <si>
    <t>Surgery</t>
  </si>
  <si>
    <t>Maltrin1</t>
  </si>
  <si>
    <t>Maltrin2</t>
  </si>
  <si>
    <t>Maltrin3</t>
  </si>
  <si>
    <t>Maltrin123</t>
  </si>
  <si>
    <t>Sucrose1</t>
  </si>
  <si>
    <t>Sucrose2</t>
  </si>
  <si>
    <t>Sucrose3</t>
  </si>
  <si>
    <t>Sucrose123</t>
  </si>
  <si>
    <t>B6</t>
  </si>
  <si>
    <t>SHAM</t>
  </si>
  <si>
    <t>NX</t>
  </si>
  <si>
    <t>NA</t>
  </si>
  <si>
    <t>R3KO</t>
  </si>
  <si>
    <t>Calculated Means and SE</t>
  </si>
  <si>
    <t>Mouse</t>
  </si>
  <si>
    <t>LO1</t>
  </si>
  <si>
    <t>Training</t>
  </si>
  <si>
    <t>Liquid conc</t>
  </si>
  <si>
    <t>Performance</t>
  </si>
  <si>
    <t>Go Performance</t>
  </si>
  <si>
    <t>NoGo Performance</t>
  </si>
  <si>
    <t>Cheating</t>
  </si>
  <si>
    <t>#Go Trials</t>
  </si>
  <si>
    <t>Correct Go</t>
  </si>
  <si>
    <t>#NoGo Trials</t>
  </si>
  <si>
    <t>Correct NoGo</t>
  </si>
  <si>
    <t>#Cheating Trials</t>
  </si>
  <si>
    <t>Correct Cheating</t>
  </si>
  <si>
    <t>Pentanol</t>
  </si>
  <si>
    <t>Maltrin</t>
  </si>
  <si>
    <t>BvB</t>
  </si>
  <si>
    <t>LO2</t>
  </si>
  <si>
    <t>LO3</t>
  </si>
  <si>
    <t>LO4</t>
  </si>
  <si>
    <t>LO5</t>
  </si>
  <si>
    <t>LO7</t>
  </si>
  <si>
    <t>LO8</t>
  </si>
  <si>
    <t>LO9</t>
  </si>
  <si>
    <t>L10</t>
  </si>
  <si>
    <t>* Removed</t>
  </si>
  <si>
    <t>Conc. (dec.)</t>
  </si>
  <si>
    <t>Conc. (%)</t>
  </si>
  <si>
    <t>L01</t>
  </si>
  <si>
    <t>L02</t>
  </si>
  <si>
    <t>L03</t>
  </si>
  <si>
    <t>L04</t>
  </si>
  <si>
    <t>L05</t>
  </si>
  <si>
    <t>L07</t>
  </si>
  <si>
    <t>L08</t>
  </si>
  <si>
    <t>L09</t>
  </si>
  <si>
    <t>AVERAGE</t>
  </si>
  <si>
    <t>ERROR</t>
  </si>
  <si>
    <t>A</t>
  </si>
  <si>
    <t>B</t>
  </si>
  <si>
    <t>C</t>
  </si>
  <si>
    <t>Group CURVE</t>
  </si>
  <si>
    <t>Blank v Blank</t>
  </si>
  <si>
    <t>Average:</t>
  </si>
  <si>
    <t>Pentanol 1e-4</t>
  </si>
  <si>
    <t>Pentanol 1e-6</t>
  </si>
  <si>
    <t>Code:</t>
  </si>
  <si>
    <t>Animal ID:</t>
  </si>
  <si>
    <t>Strain</t>
  </si>
  <si>
    <t>Taste Buds w/ Fibers</t>
  </si>
  <si>
    <t>Taste Buds w/o Fibers</t>
  </si>
  <si>
    <t>Slices</t>
  </si>
  <si>
    <t>Taste Buds with Fibers per Slice</t>
  </si>
  <si>
    <t>Notes</t>
  </si>
  <si>
    <t>DAV</t>
  </si>
  <si>
    <t>HY1</t>
  </si>
  <si>
    <t>CAW</t>
  </si>
  <si>
    <t>HY2</t>
  </si>
  <si>
    <t>DIF</t>
  </si>
  <si>
    <t>HY3</t>
  </si>
  <si>
    <t>BSU</t>
  </si>
  <si>
    <t>HY4</t>
  </si>
  <si>
    <t>ROG</t>
  </si>
  <si>
    <t>HY5</t>
  </si>
  <si>
    <t>KRB</t>
  </si>
  <si>
    <t>HY6</t>
  </si>
  <si>
    <t>SAL</t>
  </si>
  <si>
    <t>HY7</t>
  </si>
  <si>
    <t>AZL</t>
  </si>
  <si>
    <t>HY8</t>
  </si>
  <si>
    <t>NSU</t>
  </si>
  <si>
    <t>HY9</t>
  </si>
  <si>
    <t>MAC</t>
  </si>
  <si>
    <t>HY10</t>
  </si>
  <si>
    <t>KMU</t>
  </si>
  <si>
    <t>HY11</t>
  </si>
  <si>
    <t>Possible unilateral nerve regeneration</t>
  </si>
  <si>
    <t>HGM</t>
  </si>
  <si>
    <t>HY12</t>
  </si>
  <si>
    <t>LAN</t>
  </si>
  <si>
    <t>HY13</t>
  </si>
  <si>
    <t>GCD</t>
  </si>
  <si>
    <t>HY14</t>
  </si>
  <si>
    <t>JMH</t>
  </si>
  <si>
    <t>HY15</t>
  </si>
  <si>
    <t>BEL</t>
  </si>
  <si>
    <t>HY16</t>
  </si>
  <si>
    <t>PDB</t>
  </si>
  <si>
    <t>HY17</t>
  </si>
  <si>
    <t>EPS</t>
  </si>
  <si>
    <t>HY18</t>
  </si>
  <si>
    <t>ASK</t>
  </si>
  <si>
    <t>HY19</t>
  </si>
  <si>
    <t>LOV</t>
  </si>
  <si>
    <t>HY20</t>
  </si>
  <si>
    <t>GIL</t>
  </si>
  <si>
    <t>HY22</t>
  </si>
  <si>
    <t>CSL</t>
  </si>
  <si>
    <t>HY23</t>
  </si>
  <si>
    <t>TCB</t>
  </si>
  <si>
    <t>HY24</t>
  </si>
  <si>
    <t>LTO</t>
  </si>
  <si>
    <t>HY25</t>
  </si>
  <si>
    <t>WES</t>
  </si>
  <si>
    <t>HY26</t>
  </si>
  <si>
    <t>EOA</t>
  </si>
  <si>
    <t>HY28</t>
  </si>
  <si>
    <t>FAB</t>
  </si>
  <si>
    <t>HY29</t>
  </si>
  <si>
    <t>BRF</t>
  </si>
  <si>
    <t>HY30</t>
  </si>
  <si>
    <t>PNR</t>
  </si>
  <si>
    <t>HY31</t>
  </si>
  <si>
    <t>TUR</t>
  </si>
  <si>
    <t>HY32</t>
  </si>
  <si>
    <t>SSB</t>
  </si>
  <si>
    <t>HY33</t>
  </si>
  <si>
    <t>DHA</t>
  </si>
  <si>
    <t>HY34</t>
  </si>
  <si>
    <t>MON</t>
  </si>
  <si>
    <t>HY35</t>
  </si>
  <si>
    <t>MMA</t>
  </si>
  <si>
    <t>HY36</t>
  </si>
  <si>
    <t>RWW</t>
  </si>
  <si>
    <t>HY37</t>
  </si>
  <si>
    <t>*1 slice is missing 1 trench</t>
  </si>
  <si>
    <t>OPS</t>
  </si>
  <si>
    <t>HY38</t>
  </si>
  <si>
    <t>FLH</t>
  </si>
  <si>
    <t>HY39</t>
  </si>
  <si>
    <t>KIN</t>
  </si>
  <si>
    <t>HY40</t>
  </si>
  <si>
    <t>After 50% Criteria</t>
  </si>
  <si>
    <t xml:space="preserve">Total Slices </t>
  </si>
  <si>
    <t xml:space="preserve">Total Papilla </t>
  </si>
  <si>
    <t>Taste Buds</t>
  </si>
  <si>
    <t>Fibers in/around Papilla*</t>
  </si>
  <si>
    <t>Taste Buds with Fibers in</t>
  </si>
  <si>
    <t>Taste Buds with Fibers in or around</t>
  </si>
  <si>
    <t>Taste Buds with Fibers in per slice (x34)</t>
  </si>
  <si>
    <t>Taste Buds with Fibers in/around per slice (x34)</t>
  </si>
  <si>
    <t>* Fiber s in and or around Papilla, separate from taste buds</t>
  </si>
  <si>
    <t>LAN*</t>
  </si>
  <si>
    <t>SHAM?</t>
  </si>
  <si>
    <t>IN</t>
  </si>
  <si>
    <t>IN/OUT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</si>
</sst>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0" fontId="0" fillId="2" borderId="1" xfId="0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/>
    <xf numFmtId="0" fontId="2" fillId="4" borderId="0" xfId="0" applyFont="1" applyFill="1"/>
    <xf numFmtId="0" fontId="0" fillId="4" borderId="1" xfId="0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11" fontId="0" fillId="0" borderId="5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14" fontId="0" fillId="0" borderId="0" xfId="0" applyNumberFormat="1"/>
    <xf numFmtId="11" fontId="0" fillId="0" borderId="7" xfId="0" applyNumberFormat="1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8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11" fontId="5" fillId="0" borderId="5" xfId="0" applyNumberFormat="1" applyFont="1" applyBorder="1" applyAlignment="1">
      <alignment wrapText="1"/>
    </xf>
    <xf numFmtId="11" fontId="0" fillId="0" borderId="2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2" fontId="0" fillId="0" borderId="7" xfId="0" applyNumberFormat="1" applyBorder="1" applyAlignment="1">
      <alignment wrapText="1"/>
    </xf>
    <xf numFmtId="11" fontId="0" fillId="5" borderId="5" xfId="0" applyNumberFormat="1" applyFill="1" applyBorder="1" applyAlignment="1">
      <alignment wrapText="1"/>
    </xf>
    <xf numFmtId="2" fontId="0" fillId="5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0" fillId="5" borderId="6" xfId="0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1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5" fontId="0" fillId="0" borderId="5" xfId="0" applyNumberFormat="1" applyBorder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11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77F4-82FE-4D3E-ACB2-5CD9AE4F1F57}">
  <dimension ref="A1:AB51"/>
  <sheetViews>
    <sheetView workbookViewId="0">
      <selection activeCell="I46" sqref="I46:N46"/>
    </sheetView>
  </sheetViews>
  <sheetFormatPr defaultRowHeight="14.5" x14ac:dyDescent="0.35"/>
  <sheetData>
    <row r="1" spans="1:28" x14ac:dyDescent="0.35">
      <c r="C1" s="1" t="s">
        <v>0</v>
      </c>
      <c r="K1" s="1" t="s">
        <v>1</v>
      </c>
    </row>
    <row r="2" spans="1:28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AB2" s="2" t="s">
        <v>4</v>
      </c>
    </row>
    <row r="3" spans="1:28" x14ac:dyDescent="0.35">
      <c r="A3" s="1" t="s">
        <v>5</v>
      </c>
      <c r="B3" s="4" t="s">
        <v>6</v>
      </c>
      <c r="C3" s="5">
        <v>7.166666666666667</v>
      </c>
      <c r="D3" s="5">
        <v>8.8333333333333339</v>
      </c>
      <c r="E3" s="5">
        <v>32.5</v>
      </c>
      <c r="F3" s="5">
        <v>19.833333333333332</v>
      </c>
      <c r="G3" s="5">
        <v>32.833333333333336</v>
      </c>
      <c r="H3" s="5">
        <v>56.5</v>
      </c>
      <c r="I3" s="5">
        <v>81.166666666666671</v>
      </c>
      <c r="K3" s="5">
        <f t="shared" ref="K3:P18" si="0">D3-$C3</f>
        <v>1.666666666666667</v>
      </c>
      <c r="L3" s="5">
        <f t="shared" si="0"/>
        <v>25.333333333333332</v>
      </c>
      <c r="M3" s="5">
        <f t="shared" si="0"/>
        <v>12.666666666666664</v>
      </c>
      <c r="N3" s="5">
        <f t="shared" si="0"/>
        <v>25.666666666666668</v>
      </c>
      <c r="O3" s="5">
        <f t="shared" si="0"/>
        <v>49.333333333333336</v>
      </c>
      <c r="P3" s="5">
        <f t="shared" si="0"/>
        <v>74</v>
      </c>
      <c r="S3" s="1" t="s">
        <v>5</v>
      </c>
      <c r="T3" s="4" t="s">
        <v>6</v>
      </c>
      <c r="U3" s="5">
        <v>1.666666666666667</v>
      </c>
      <c r="V3" s="5">
        <v>25.333333333333332</v>
      </c>
      <c r="W3" s="5">
        <v>12.666666666666664</v>
      </c>
      <c r="X3" s="5">
        <v>25.666666666666668</v>
      </c>
      <c r="Y3" s="5">
        <v>49.333333333333336</v>
      </c>
      <c r="Z3" s="5">
        <v>74</v>
      </c>
      <c r="AB3" s="5">
        <v>7.166666666666667</v>
      </c>
    </row>
    <row r="4" spans="1:28" x14ac:dyDescent="0.35">
      <c r="A4" s="1" t="s">
        <v>7</v>
      </c>
      <c r="B4" s="6" t="s">
        <v>8</v>
      </c>
      <c r="C4" s="5">
        <v>4</v>
      </c>
      <c r="D4" s="5">
        <v>3.3333333333333335</v>
      </c>
      <c r="E4" s="5">
        <v>2.6666666666666665</v>
      </c>
      <c r="F4" s="5">
        <v>5</v>
      </c>
      <c r="G4" s="5">
        <v>11.333333333333334</v>
      </c>
      <c r="H4" s="5">
        <v>8.6666666666666661</v>
      </c>
      <c r="I4" s="5">
        <v>20</v>
      </c>
      <c r="K4" s="5">
        <f t="shared" si="0"/>
        <v>-0.66666666666666652</v>
      </c>
      <c r="L4" s="5">
        <f t="shared" si="0"/>
        <v>-1.3333333333333335</v>
      </c>
      <c r="M4" s="5">
        <f t="shared" si="0"/>
        <v>1</v>
      </c>
      <c r="N4" s="5">
        <f t="shared" si="0"/>
        <v>7.3333333333333339</v>
      </c>
      <c r="O4" s="5">
        <f t="shared" si="0"/>
        <v>4.6666666666666661</v>
      </c>
      <c r="P4" s="5">
        <f t="shared" si="0"/>
        <v>16</v>
      </c>
      <c r="S4" s="1" t="s">
        <v>9</v>
      </c>
      <c r="T4" s="4" t="s">
        <v>6</v>
      </c>
      <c r="U4" s="5">
        <v>0.77777777777777679</v>
      </c>
      <c r="V4" s="5">
        <v>1.4444444444444446</v>
      </c>
      <c r="W4" s="5">
        <v>16.766666666666666</v>
      </c>
      <c r="X4" s="5">
        <v>60.999999999999993</v>
      </c>
      <c r="Y4" s="5">
        <v>60.333333333333336</v>
      </c>
      <c r="Z4" s="5">
        <v>74.566666666666677</v>
      </c>
      <c r="AB4" s="5">
        <v>9.3333333333333339</v>
      </c>
    </row>
    <row r="5" spans="1:28" x14ac:dyDescent="0.35">
      <c r="A5" s="1" t="s">
        <v>10</v>
      </c>
      <c r="B5" s="6" t="s">
        <v>8</v>
      </c>
      <c r="C5" s="5">
        <v>5</v>
      </c>
      <c r="D5" s="5">
        <v>27.5</v>
      </c>
      <c r="E5" s="5">
        <v>5.666666666666667</v>
      </c>
      <c r="F5" s="5">
        <v>6</v>
      </c>
      <c r="G5" s="5">
        <v>4</v>
      </c>
      <c r="H5" s="5">
        <v>35.666666666666664</v>
      </c>
      <c r="I5" s="5">
        <v>7</v>
      </c>
      <c r="K5" s="5">
        <f t="shared" si="0"/>
        <v>22.5</v>
      </c>
      <c r="L5" s="5">
        <f t="shared" si="0"/>
        <v>0.66666666666666696</v>
      </c>
      <c r="M5" s="5">
        <f t="shared" si="0"/>
        <v>1</v>
      </c>
      <c r="N5" s="5">
        <f t="shared" si="0"/>
        <v>-1</v>
      </c>
      <c r="O5" s="5">
        <f t="shared" si="0"/>
        <v>30.666666666666664</v>
      </c>
      <c r="P5" s="5">
        <f t="shared" si="0"/>
        <v>2</v>
      </c>
      <c r="S5" s="1" t="s">
        <v>11</v>
      </c>
      <c r="T5" s="4" t="s">
        <v>6</v>
      </c>
      <c r="U5" s="5">
        <v>-5.7857142857142865</v>
      </c>
      <c r="V5" s="5">
        <v>17.428571428571431</v>
      </c>
      <c r="W5" s="5">
        <v>5.3392857142857135</v>
      </c>
      <c r="X5" s="5">
        <v>44.428571428571431</v>
      </c>
      <c r="Y5" s="5">
        <v>55.464285714285715</v>
      </c>
      <c r="Z5" s="5">
        <v>55.214285714285715</v>
      </c>
      <c r="AB5" s="5">
        <v>13.285714285714286</v>
      </c>
    </row>
    <row r="6" spans="1:28" x14ac:dyDescent="0.35">
      <c r="A6" s="1" t="s">
        <v>12</v>
      </c>
      <c r="B6" s="6" t="s">
        <v>8</v>
      </c>
      <c r="C6" s="5">
        <v>10.666666666666666</v>
      </c>
      <c r="D6" s="5">
        <v>24</v>
      </c>
      <c r="E6" s="5">
        <v>21.333333333333332</v>
      </c>
      <c r="F6" s="5">
        <v>8.25</v>
      </c>
      <c r="G6" s="5">
        <v>30.25</v>
      </c>
      <c r="H6" s="5">
        <v>54.666666666666664</v>
      </c>
      <c r="I6" s="5">
        <v>24</v>
      </c>
      <c r="K6" s="5">
        <f t="shared" si="0"/>
        <v>13.333333333333334</v>
      </c>
      <c r="L6" s="5">
        <f t="shared" si="0"/>
        <v>10.666666666666666</v>
      </c>
      <c r="M6" s="5">
        <f t="shared" si="0"/>
        <v>-2.4166666666666661</v>
      </c>
      <c r="N6" s="5">
        <f t="shared" si="0"/>
        <v>19.583333333333336</v>
      </c>
      <c r="O6" s="5">
        <f t="shared" si="0"/>
        <v>44</v>
      </c>
      <c r="P6" s="5">
        <f t="shared" si="0"/>
        <v>13.333333333333334</v>
      </c>
      <c r="S6" s="1" t="s">
        <v>13</v>
      </c>
      <c r="T6" s="4" t="s">
        <v>6</v>
      </c>
      <c r="U6" s="5">
        <v>12.333333333333332</v>
      </c>
      <c r="V6" s="5">
        <v>7</v>
      </c>
      <c r="W6" s="5">
        <v>7.5</v>
      </c>
      <c r="X6" s="5">
        <v>64.400000000000006</v>
      </c>
      <c r="Y6" s="5">
        <v>76.333333333333329</v>
      </c>
      <c r="Z6" s="5">
        <v>72.8</v>
      </c>
      <c r="AB6" s="5">
        <v>9</v>
      </c>
    </row>
    <row r="7" spans="1:28" x14ac:dyDescent="0.35">
      <c r="A7" s="1" t="s">
        <v>14</v>
      </c>
      <c r="B7" s="6" t="s">
        <v>8</v>
      </c>
      <c r="C7" s="5">
        <v>9.4</v>
      </c>
      <c r="D7" s="5">
        <v>7.666666666666667</v>
      </c>
      <c r="E7" s="5">
        <v>28</v>
      </c>
      <c r="F7" s="5">
        <v>20.5</v>
      </c>
      <c r="G7" s="5">
        <v>29</v>
      </c>
      <c r="H7" s="5">
        <v>49.6</v>
      </c>
      <c r="I7" s="5">
        <v>44.8</v>
      </c>
      <c r="K7" s="5">
        <f t="shared" si="0"/>
        <v>-1.7333333333333334</v>
      </c>
      <c r="L7" s="5">
        <f t="shared" si="0"/>
        <v>18.600000000000001</v>
      </c>
      <c r="M7" s="5">
        <f t="shared" si="0"/>
        <v>11.1</v>
      </c>
      <c r="N7" s="5">
        <f t="shared" si="0"/>
        <v>19.600000000000001</v>
      </c>
      <c r="O7" s="5">
        <f t="shared" si="0"/>
        <v>40.200000000000003</v>
      </c>
      <c r="P7" s="5">
        <f t="shared" si="0"/>
        <v>35.4</v>
      </c>
      <c r="S7" s="1" t="s">
        <v>15</v>
      </c>
      <c r="T7" s="4" t="s">
        <v>6</v>
      </c>
      <c r="U7" s="5">
        <v>-1.5666666666666669</v>
      </c>
      <c r="V7" s="5">
        <v>4.7666666666666657</v>
      </c>
      <c r="W7" s="5">
        <v>17.43333333333333</v>
      </c>
      <c r="X7" s="5">
        <v>58.6</v>
      </c>
      <c r="Y7" s="5">
        <v>67.933333333333323</v>
      </c>
      <c r="Z7" s="5">
        <v>72.933333333333323</v>
      </c>
      <c r="AB7" s="5">
        <v>5.4</v>
      </c>
    </row>
    <row r="8" spans="1:28" x14ac:dyDescent="0.35">
      <c r="A8" s="1" t="s">
        <v>9</v>
      </c>
      <c r="B8" s="4" t="s">
        <v>6</v>
      </c>
      <c r="C8" s="5">
        <v>9.3333333333333339</v>
      </c>
      <c r="D8" s="5">
        <v>10.111111111111111</v>
      </c>
      <c r="E8" s="5">
        <v>10.777777777777779</v>
      </c>
      <c r="F8" s="5">
        <v>26.1</v>
      </c>
      <c r="G8" s="5">
        <v>70.333333333333329</v>
      </c>
      <c r="H8" s="5">
        <v>69.666666666666671</v>
      </c>
      <c r="I8" s="5">
        <v>83.9</v>
      </c>
      <c r="K8" s="5">
        <f t="shared" si="0"/>
        <v>0.77777777777777679</v>
      </c>
      <c r="L8" s="5">
        <f t="shared" si="0"/>
        <v>1.4444444444444446</v>
      </c>
      <c r="M8" s="5">
        <f t="shared" si="0"/>
        <v>16.766666666666666</v>
      </c>
      <c r="N8" s="5">
        <f t="shared" si="0"/>
        <v>60.999999999999993</v>
      </c>
      <c r="O8" s="5">
        <f t="shared" si="0"/>
        <v>60.333333333333336</v>
      </c>
      <c r="P8" s="5">
        <f t="shared" si="0"/>
        <v>74.566666666666677</v>
      </c>
      <c r="S8" s="1" t="s">
        <v>16</v>
      </c>
      <c r="T8" s="4" t="s">
        <v>6</v>
      </c>
      <c r="U8" s="5">
        <v>-7.5888888888888886</v>
      </c>
      <c r="V8" s="5">
        <v>-0.58888888888888857</v>
      </c>
      <c r="W8" s="5">
        <v>-7.3666666666666654</v>
      </c>
      <c r="X8" s="5">
        <v>8.0777777777777793</v>
      </c>
      <c r="Y8" s="5">
        <v>35.74444444444444</v>
      </c>
      <c r="Z8" s="5">
        <v>43.3</v>
      </c>
      <c r="AB8" s="5">
        <v>18.7</v>
      </c>
    </row>
    <row r="9" spans="1:28" x14ac:dyDescent="0.35">
      <c r="A9" s="1" t="s">
        <v>11</v>
      </c>
      <c r="B9" s="4" t="s">
        <v>6</v>
      </c>
      <c r="C9" s="5">
        <v>13.285714285714286</v>
      </c>
      <c r="D9" s="5">
        <v>7.5</v>
      </c>
      <c r="E9" s="5">
        <v>30.714285714285715</v>
      </c>
      <c r="F9" s="5">
        <v>18.625</v>
      </c>
      <c r="G9" s="5">
        <v>57.714285714285715</v>
      </c>
      <c r="H9" s="5">
        <v>68.75</v>
      </c>
      <c r="I9" s="5">
        <v>68.5</v>
      </c>
      <c r="K9" s="5">
        <f t="shared" si="0"/>
        <v>-5.7857142857142865</v>
      </c>
      <c r="L9" s="5">
        <f t="shared" si="0"/>
        <v>17.428571428571431</v>
      </c>
      <c r="M9" s="5">
        <f t="shared" si="0"/>
        <v>5.3392857142857135</v>
      </c>
      <c r="N9" s="5">
        <f t="shared" si="0"/>
        <v>44.428571428571431</v>
      </c>
      <c r="O9" s="5">
        <f t="shared" si="0"/>
        <v>55.464285714285715</v>
      </c>
      <c r="P9" s="5">
        <f t="shared" si="0"/>
        <v>55.214285714285715</v>
      </c>
      <c r="S9" s="1" t="s">
        <v>17</v>
      </c>
      <c r="T9" s="4" t="s">
        <v>6</v>
      </c>
      <c r="U9" s="5">
        <v>6.75</v>
      </c>
      <c r="V9" s="5">
        <v>7.75</v>
      </c>
      <c r="W9" s="5">
        <v>7.75</v>
      </c>
      <c r="X9" s="5">
        <v>-1.2000000000000002</v>
      </c>
      <c r="Y9" s="5">
        <v>70.5</v>
      </c>
      <c r="Z9" s="5">
        <v>72.400000000000006</v>
      </c>
      <c r="AB9" s="5">
        <v>6</v>
      </c>
    </row>
    <row r="10" spans="1:28" x14ac:dyDescent="0.35">
      <c r="A10" s="1" t="s">
        <v>18</v>
      </c>
      <c r="B10" s="6" t="s">
        <v>8</v>
      </c>
      <c r="C10" s="5">
        <v>1</v>
      </c>
      <c r="D10" s="5">
        <v>5</v>
      </c>
      <c r="E10" s="5">
        <v>6</v>
      </c>
      <c r="F10" s="5">
        <v>7</v>
      </c>
      <c r="G10" s="5">
        <v>12</v>
      </c>
      <c r="H10" s="5">
        <v>3</v>
      </c>
      <c r="I10" s="5">
        <v>8</v>
      </c>
      <c r="K10" s="5">
        <f t="shared" si="0"/>
        <v>4</v>
      </c>
      <c r="L10" s="5">
        <f t="shared" si="0"/>
        <v>5</v>
      </c>
      <c r="M10" s="5">
        <f t="shared" si="0"/>
        <v>6</v>
      </c>
      <c r="N10" s="5">
        <f t="shared" si="0"/>
        <v>11</v>
      </c>
      <c r="O10" s="5">
        <f t="shared" si="0"/>
        <v>2</v>
      </c>
      <c r="P10" s="5">
        <f t="shared" si="0"/>
        <v>7</v>
      </c>
      <c r="S10" s="1" t="s">
        <v>19</v>
      </c>
      <c r="T10" s="4" t="s">
        <v>6</v>
      </c>
      <c r="U10" s="5">
        <v>7</v>
      </c>
      <c r="V10" s="5">
        <v>-0.5</v>
      </c>
      <c r="W10" s="5">
        <v>13.5</v>
      </c>
      <c r="X10" s="5">
        <v>58.25</v>
      </c>
      <c r="Y10" s="5">
        <v>49.5</v>
      </c>
      <c r="Z10" s="5">
        <v>69</v>
      </c>
      <c r="AB10" s="5">
        <v>5.5</v>
      </c>
    </row>
    <row r="11" spans="1:28" x14ac:dyDescent="0.35">
      <c r="A11" s="1" t="s">
        <v>13</v>
      </c>
      <c r="B11" s="4" t="s">
        <v>6</v>
      </c>
      <c r="C11" s="5">
        <v>9</v>
      </c>
      <c r="D11" s="5">
        <v>21.333333333333332</v>
      </c>
      <c r="E11" s="5">
        <v>16</v>
      </c>
      <c r="F11" s="5">
        <v>16.5</v>
      </c>
      <c r="G11" s="5">
        <v>73.400000000000006</v>
      </c>
      <c r="H11" s="5">
        <v>85.333333333333329</v>
      </c>
      <c r="I11" s="5">
        <v>81.8</v>
      </c>
      <c r="K11" s="5">
        <f t="shared" si="0"/>
        <v>12.333333333333332</v>
      </c>
      <c r="L11" s="5">
        <f t="shared" si="0"/>
        <v>7</v>
      </c>
      <c r="M11" s="5">
        <f t="shared" si="0"/>
        <v>7.5</v>
      </c>
      <c r="N11" s="5">
        <f t="shared" si="0"/>
        <v>64.400000000000006</v>
      </c>
      <c r="O11" s="5">
        <f t="shared" si="0"/>
        <v>76.333333333333329</v>
      </c>
      <c r="P11" s="5">
        <f t="shared" si="0"/>
        <v>72.8</v>
      </c>
      <c r="S11" s="1" t="s">
        <v>20</v>
      </c>
      <c r="U11" s="5">
        <f>AVERAGE(U3:U10)</f>
        <v>1.6983134920634919</v>
      </c>
      <c r="V11" s="5">
        <f t="shared" ref="V11:Z11" si="1">AVERAGE(V3:V10)</f>
        <v>7.8292658730158733</v>
      </c>
      <c r="W11" s="5">
        <f t="shared" si="1"/>
        <v>9.1986607142857135</v>
      </c>
      <c r="X11" s="5">
        <f t="shared" si="1"/>
        <v>39.902876984126983</v>
      </c>
      <c r="Y11" s="5">
        <f t="shared" si="1"/>
        <v>58.142757936507934</v>
      </c>
      <c r="Z11" s="5">
        <f t="shared" si="1"/>
        <v>66.776785714285722</v>
      </c>
      <c r="AB11" s="5">
        <f t="shared" ref="AB11" si="2">AVERAGE(AB3:AB10)</f>
        <v>9.2982142857142858</v>
      </c>
    </row>
    <row r="12" spans="1:28" x14ac:dyDescent="0.35">
      <c r="A12" s="1" t="s">
        <v>21</v>
      </c>
      <c r="B12" s="6" t="s">
        <v>8</v>
      </c>
      <c r="C12" s="5">
        <v>6.6</v>
      </c>
      <c r="D12" s="5">
        <v>7</v>
      </c>
      <c r="E12" s="5">
        <v>4.2</v>
      </c>
      <c r="F12" s="5">
        <v>4.8</v>
      </c>
      <c r="G12" s="5">
        <v>39.6</v>
      </c>
      <c r="H12" s="5">
        <v>17.600000000000001</v>
      </c>
      <c r="I12" s="5">
        <v>24.666666666666668</v>
      </c>
      <c r="K12" s="5">
        <f t="shared" si="0"/>
        <v>0.40000000000000036</v>
      </c>
      <c r="L12" s="5">
        <f t="shared" si="0"/>
        <v>-2.3999999999999995</v>
      </c>
      <c r="M12" s="5">
        <f t="shared" si="0"/>
        <v>-1.7999999999999998</v>
      </c>
      <c r="N12" s="5">
        <f t="shared" si="0"/>
        <v>33</v>
      </c>
      <c r="O12" s="5">
        <f t="shared" si="0"/>
        <v>11.000000000000002</v>
      </c>
      <c r="P12" s="5">
        <f t="shared" si="0"/>
        <v>18.06666666666667</v>
      </c>
      <c r="S12" s="1" t="s">
        <v>22</v>
      </c>
      <c r="U12" s="5">
        <f>STDEV(U3:U10)/(SQRT(8))</f>
        <v>2.3923327909555985</v>
      </c>
      <c r="V12" s="5">
        <f t="shared" ref="V12:Z12" si="3">STDEV(V3:V10)/(SQRT(8))</f>
        <v>3.2448323419248384</v>
      </c>
      <c r="W12" s="5">
        <f t="shared" si="3"/>
        <v>2.8344250011840169</v>
      </c>
      <c r="X12" s="5">
        <f t="shared" si="3"/>
        <v>9.119085165098257</v>
      </c>
      <c r="Y12" s="5">
        <f t="shared" si="3"/>
        <v>4.7158818656737838</v>
      </c>
      <c r="Z12" s="5">
        <f t="shared" si="3"/>
        <v>4.0277017400360124</v>
      </c>
      <c r="AB12" s="5">
        <f t="shared" ref="AB12" si="4">STDEV(AB3:AB10)/(SQRT(8))</f>
        <v>1.6335113093718716</v>
      </c>
    </row>
    <row r="13" spans="1:28" x14ac:dyDescent="0.35">
      <c r="A13" s="1" t="s">
        <v>23</v>
      </c>
      <c r="B13" s="6" t="s">
        <v>8</v>
      </c>
      <c r="C13" s="5">
        <v>15.4</v>
      </c>
      <c r="D13" s="5">
        <v>13.25</v>
      </c>
      <c r="E13" s="5">
        <v>10.8</v>
      </c>
      <c r="F13" s="5">
        <v>7</v>
      </c>
      <c r="G13" s="5">
        <v>24</v>
      </c>
      <c r="H13" s="5">
        <v>22</v>
      </c>
      <c r="I13" s="5">
        <v>20.8</v>
      </c>
      <c r="K13" s="5">
        <f t="shared" si="0"/>
        <v>-2.1500000000000004</v>
      </c>
      <c r="L13" s="5">
        <f t="shared" si="0"/>
        <v>-4.5999999999999996</v>
      </c>
      <c r="M13" s="5">
        <f t="shared" si="0"/>
        <v>-8.4</v>
      </c>
      <c r="N13" s="5">
        <f t="shared" si="0"/>
        <v>8.6</v>
      </c>
      <c r="O13" s="5">
        <f t="shared" si="0"/>
        <v>6.6</v>
      </c>
      <c r="P13" s="5">
        <f t="shared" si="0"/>
        <v>5.4</v>
      </c>
    </row>
    <row r="14" spans="1:28" x14ac:dyDescent="0.35">
      <c r="A14" s="1" t="s">
        <v>24</v>
      </c>
      <c r="B14" s="6" t="s">
        <v>8</v>
      </c>
      <c r="C14" s="5">
        <v>10.4</v>
      </c>
      <c r="D14" s="5">
        <v>16.600000000000001</v>
      </c>
      <c r="E14" s="5">
        <v>10.4</v>
      </c>
      <c r="F14" s="5">
        <v>10</v>
      </c>
      <c r="G14" s="5">
        <v>12.6</v>
      </c>
      <c r="H14" s="5">
        <v>38</v>
      </c>
      <c r="I14" s="5">
        <v>22.5</v>
      </c>
      <c r="K14" s="5">
        <f t="shared" si="0"/>
        <v>6.2000000000000011</v>
      </c>
      <c r="L14" s="5">
        <f t="shared" si="0"/>
        <v>0</v>
      </c>
      <c r="M14" s="5">
        <f t="shared" si="0"/>
        <v>-0.40000000000000036</v>
      </c>
      <c r="N14" s="5">
        <f t="shared" si="0"/>
        <v>2.1999999999999993</v>
      </c>
      <c r="O14" s="5">
        <f t="shared" si="0"/>
        <v>27.6</v>
      </c>
      <c r="P14" s="5">
        <f t="shared" si="0"/>
        <v>12.1</v>
      </c>
      <c r="S14" s="1" t="s">
        <v>7</v>
      </c>
      <c r="T14" s="6" t="s">
        <v>8</v>
      </c>
      <c r="U14" s="5">
        <v>-0.66666666666666652</v>
      </c>
      <c r="V14" s="5">
        <v>-1.3333333333333335</v>
      </c>
      <c r="W14" s="5">
        <v>1</v>
      </c>
      <c r="X14" s="5">
        <v>7.3333333333333339</v>
      </c>
      <c r="Y14" s="5">
        <v>4.6666666666666661</v>
      </c>
      <c r="Z14" s="5">
        <v>16</v>
      </c>
      <c r="AB14" s="5">
        <v>4</v>
      </c>
    </row>
    <row r="15" spans="1:28" x14ac:dyDescent="0.35">
      <c r="A15" s="1" t="s">
        <v>15</v>
      </c>
      <c r="B15" s="4" t="s">
        <v>6</v>
      </c>
      <c r="C15" s="5">
        <v>5.4</v>
      </c>
      <c r="D15" s="5">
        <v>3.8333333333333335</v>
      </c>
      <c r="E15" s="5">
        <v>10.166666666666666</v>
      </c>
      <c r="F15" s="5">
        <v>22.833333333333332</v>
      </c>
      <c r="G15" s="5">
        <v>64</v>
      </c>
      <c r="H15" s="5">
        <v>73.333333333333329</v>
      </c>
      <c r="I15" s="5">
        <v>78.333333333333329</v>
      </c>
      <c r="K15" s="5">
        <f t="shared" si="0"/>
        <v>-1.5666666666666669</v>
      </c>
      <c r="L15" s="5">
        <f t="shared" si="0"/>
        <v>4.7666666666666657</v>
      </c>
      <c r="M15" s="5">
        <f t="shared" si="0"/>
        <v>17.43333333333333</v>
      </c>
      <c r="N15" s="5">
        <f t="shared" si="0"/>
        <v>58.6</v>
      </c>
      <c r="O15" s="5">
        <f t="shared" si="0"/>
        <v>67.933333333333323</v>
      </c>
      <c r="P15" s="5">
        <f t="shared" si="0"/>
        <v>72.933333333333323</v>
      </c>
      <c r="S15" s="1" t="s">
        <v>10</v>
      </c>
      <c r="T15" s="6" t="s">
        <v>8</v>
      </c>
      <c r="U15" s="5">
        <v>22.5</v>
      </c>
      <c r="V15" s="5">
        <v>0.66666666666666696</v>
      </c>
      <c r="W15" s="5">
        <v>1</v>
      </c>
      <c r="X15" s="5">
        <v>-1</v>
      </c>
      <c r="Y15" s="5">
        <v>30.666666666666664</v>
      </c>
      <c r="Z15" s="5">
        <v>2</v>
      </c>
      <c r="AB15" s="5">
        <v>5</v>
      </c>
    </row>
    <row r="16" spans="1:28" x14ac:dyDescent="0.35">
      <c r="A16" s="1" t="s">
        <v>25</v>
      </c>
      <c r="B16" s="6" t="s">
        <v>8</v>
      </c>
      <c r="C16" s="5">
        <v>7.1428571428571432</v>
      </c>
      <c r="D16" s="5">
        <v>10.142857142857142</v>
      </c>
      <c r="E16" s="5">
        <v>13.714285714285714</v>
      </c>
      <c r="F16" s="5">
        <v>15.857142857142858</v>
      </c>
      <c r="G16" s="5">
        <v>32.428571428571431</v>
      </c>
      <c r="H16" s="5">
        <v>68.714285714285708</v>
      </c>
      <c r="I16" s="5">
        <v>63.142857142857146</v>
      </c>
      <c r="K16" s="5">
        <f t="shared" si="0"/>
        <v>2.9999999999999991</v>
      </c>
      <c r="L16" s="5">
        <f t="shared" si="0"/>
        <v>6.5714285714285703</v>
      </c>
      <c r="M16" s="5">
        <f t="shared" si="0"/>
        <v>8.7142857142857153</v>
      </c>
      <c r="N16" s="5">
        <f t="shared" si="0"/>
        <v>25.285714285714288</v>
      </c>
      <c r="O16" s="5">
        <f t="shared" si="0"/>
        <v>61.571428571428562</v>
      </c>
      <c r="P16" s="5">
        <f t="shared" si="0"/>
        <v>56</v>
      </c>
      <c r="S16" s="1" t="s">
        <v>12</v>
      </c>
      <c r="T16" s="6" t="s">
        <v>8</v>
      </c>
      <c r="U16" s="5">
        <v>13.333333333333334</v>
      </c>
      <c r="V16" s="5">
        <v>10.666666666666666</v>
      </c>
      <c r="W16" s="5">
        <v>-2.4166666666666661</v>
      </c>
      <c r="X16" s="5">
        <v>19.583333333333336</v>
      </c>
      <c r="Y16" s="5">
        <v>44</v>
      </c>
      <c r="Z16" s="5">
        <v>13.333333333333334</v>
      </c>
      <c r="AB16" s="5">
        <v>10.666666666666666</v>
      </c>
    </row>
    <row r="17" spans="1:28" x14ac:dyDescent="0.35">
      <c r="A17" s="1" t="s">
        <v>16</v>
      </c>
      <c r="B17" s="4" t="s">
        <v>6</v>
      </c>
      <c r="C17" s="5">
        <v>18.7</v>
      </c>
      <c r="D17" s="5">
        <v>11.111111111111111</v>
      </c>
      <c r="E17" s="5">
        <v>18.111111111111111</v>
      </c>
      <c r="F17" s="5">
        <v>11.333333333333334</v>
      </c>
      <c r="G17" s="5">
        <v>26.777777777777779</v>
      </c>
      <c r="H17" s="5">
        <v>54.444444444444443</v>
      </c>
      <c r="I17" s="5">
        <v>62</v>
      </c>
      <c r="K17" s="5">
        <f t="shared" si="0"/>
        <v>-7.5888888888888886</v>
      </c>
      <c r="L17" s="5">
        <f t="shared" si="0"/>
        <v>-0.58888888888888857</v>
      </c>
      <c r="M17" s="5">
        <f t="shared" si="0"/>
        <v>-7.3666666666666654</v>
      </c>
      <c r="N17" s="5">
        <f t="shared" si="0"/>
        <v>8.0777777777777793</v>
      </c>
      <c r="O17" s="5">
        <f t="shared" si="0"/>
        <v>35.74444444444444</v>
      </c>
      <c r="P17" s="5">
        <f t="shared" si="0"/>
        <v>43.3</v>
      </c>
      <c r="S17" s="1" t="s">
        <v>14</v>
      </c>
      <c r="T17" s="6" t="s">
        <v>8</v>
      </c>
      <c r="U17" s="5">
        <v>-1.7333333333333334</v>
      </c>
      <c r="V17" s="5">
        <v>18.600000000000001</v>
      </c>
      <c r="W17" s="5">
        <v>11.1</v>
      </c>
      <c r="X17" s="5">
        <v>19.600000000000001</v>
      </c>
      <c r="Y17" s="5">
        <v>40.200000000000003</v>
      </c>
      <c r="Z17" s="5">
        <v>35.4</v>
      </c>
      <c r="AB17" s="5">
        <v>9.4</v>
      </c>
    </row>
    <row r="18" spans="1:28" x14ac:dyDescent="0.35">
      <c r="A18" s="1" t="s">
        <v>26</v>
      </c>
      <c r="B18" s="6" t="s">
        <v>8</v>
      </c>
      <c r="C18" s="5">
        <v>4</v>
      </c>
      <c r="D18" s="5">
        <v>35</v>
      </c>
      <c r="E18" s="5">
        <v>7.5</v>
      </c>
      <c r="F18" s="5">
        <v>4</v>
      </c>
      <c r="G18" s="5">
        <v>21.5</v>
      </c>
      <c r="H18" s="5">
        <v>50</v>
      </c>
      <c r="I18" s="5">
        <v>3</v>
      </c>
      <c r="K18" s="5">
        <f t="shared" si="0"/>
        <v>31</v>
      </c>
      <c r="L18" s="5">
        <f t="shared" si="0"/>
        <v>3.5</v>
      </c>
      <c r="M18" s="5">
        <f t="shared" si="0"/>
        <v>0</v>
      </c>
      <c r="N18" s="5">
        <f t="shared" si="0"/>
        <v>17.5</v>
      </c>
      <c r="O18" s="5">
        <f t="shared" si="0"/>
        <v>46</v>
      </c>
      <c r="P18" s="5">
        <f t="shared" si="0"/>
        <v>-1</v>
      </c>
      <c r="S18" s="1" t="s">
        <v>18</v>
      </c>
      <c r="T18" s="6" t="s">
        <v>8</v>
      </c>
      <c r="U18" s="5">
        <v>4</v>
      </c>
      <c r="V18" s="5">
        <v>5</v>
      </c>
      <c r="W18" s="5">
        <v>6</v>
      </c>
      <c r="X18" s="5">
        <v>11</v>
      </c>
      <c r="Y18" s="5">
        <v>2</v>
      </c>
      <c r="Z18" s="5">
        <v>7</v>
      </c>
      <c r="AB18" s="5">
        <v>1</v>
      </c>
    </row>
    <row r="19" spans="1:28" x14ac:dyDescent="0.35">
      <c r="A19" s="1" t="s">
        <v>17</v>
      </c>
      <c r="B19" s="4" t="s">
        <v>6</v>
      </c>
      <c r="C19" s="5">
        <v>6</v>
      </c>
      <c r="D19" s="5">
        <v>12.75</v>
      </c>
      <c r="E19" s="5">
        <v>13.75</v>
      </c>
      <c r="F19" s="5">
        <v>13.75</v>
      </c>
      <c r="G19" s="5">
        <v>4.8</v>
      </c>
      <c r="H19" s="5">
        <v>76.5</v>
      </c>
      <c r="I19" s="5">
        <v>78.400000000000006</v>
      </c>
      <c r="K19" s="5">
        <f t="shared" ref="K19:P40" si="5">D19-$C19</f>
        <v>6.75</v>
      </c>
      <c r="L19" s="5">
        <f t="shared" si="5"/>
        <v>7.75</v>
      </c>
      <c r="M19" s="5">
        <f t="shared" si="5"/>
        <v>7.75</v>
      </c>
      <c r="N19" s="5">
        <f t="shared" si="5"/>
        <v>-1.2000000000000002</v>
      </c>
      <c r="O19" s="5">
        <f t="shared" si="5"/>
        <v>70.5</v>
      </c>
      <c r="P19" s="5">
        <f t="shared" si="5"/>
        <v>72.400000000000006</v>
      </c>
      <c r="S19" s="1" t="s">
        <v>21</v>
      </c>
      <c r="T19" s="6" t="s">
        <v>8</v>
      </c>
      <c r="U19" s="5">
        <v>0.40000000000000036</v>
      </c>
      <c r="V19" s="5">
        <v>-2.3999999999999995</v>
      </c>
      <c r="W19" s="5">
        <v>-1.7999999999999998</v>
      </c>
      <c r="X19" s="5">
        <v>33</v>
      </c>
      <c r="Y19" s="5">
        <v>11.000000000000002</v>
      </c>
      <c r="Z19" s="5">
        <v>18.06666666666667</v>
      </c>
      <c r="AB19" s="5">
        <v>6.6</v>
      </c>
    </row>
    <row r="20" spans="1:28" x14ac:dyDescent="0.35">
      <c r="A20" s="1" t="s">
        <v>27</v>
      </c>
      <c r="B20" s="6" t="s">
        <v>8</v>
      </c>
      <c r="C20" s="5">
        <v>18.600000000000001</v>
      </c>
      <c r="D20" s="5">
        <v>18.333333333333332</v>
      </c>
      <c r="E20" s="5">
        <v>16.666666666666668</v>
      </c>
      <c r="F20" s="5">
        <v>16.666666666666668</v>
      </c>
      <c r="G20" s="5">
        <v>18.833333333333332</v>
      </c>
      <c r="H20" s="5">
        <v>34.166666666666664</v>
      </c>
      <c r="I20" s="5">
        <v>37</v>
      </c>
      <c r="K20" s="5">
        <f t="shared" si="5"/>
        <v>-0.26666666666666927</v>
      </c>
      <c r="L20" s="5">
        <f t="shared" si="5"/>
        <v>-1.9333333333333336</v>
      </c>
      <c r="M20" s="5">
        <f t="shared" si="5"/>
        <v>-1.9333333333333336</v>
      </c>
      <c r="N20" s="5">
        <f t="shared" si="5"/>
        <v>0.23333333333333073</v>
      </c>
      <c r="O20" s="5">
        <f t="shared" si="5"/>
        <v>15.566666666666663</v>
      </c>
      <c r="P20" s="5">
        <f t="shared" si="5"/>
        <v>18.399999999999999</v>
      </c>
      <c r="S20" s="1" t="s">
        <v>23</v>
      </c>
      <c r="T20" s="6" t="s">
        <v>8</v>
      </c>
      <c r="U20" s="5">
        <v>-2.1500000000000004</v>
      </c>
      <c r="V20" s="5">
        <v>-4.5999999999999996</v>
      </c>
      <c r="W20" s="5">
        <v>-8.4</v>
      </c>
      <c r="X20" s="5">
        <v>8.6</v>
      </c>
      <c r="Y20" s="5">
        <v>6.6</v>
      </c>
      <c r="Z20" s="5">
        <v>5.4</v>
      </c>
      <c r="AB20" s="5">
        <v>15.4</v>
      </c>
    </row>
    <row r="21" spans="1:28" x14ac:dyDescent="0.35">
      <c r="A21" s="1" t="s">
        <v>28</v>
      </c>
      <c r="B21" s="6" t="s">
        <v>8</v>
      </c>
      <c r="C21" s="5">
        <v>3</v>
      </c>
      <c r="D21" s="5">
        <v>7.75</v>
      </c>
      <c r="E21" s="5">
        <v>9.5</v>
      </c>
      <c r="F21" s="5">
        <v>18.25</v>
      </c>
      <c r="G21" s="5">
        <v>2.5</v>
      </c>
      <c r="H21" s="5">
        <v>67</v>
      </c>
      <c r="I21" s="5">
        <v>41.25</v>
      </c>
      <c r="K21" s="5">
        <f t="shared" si="5"/>
        <v>4.75</v>
      </c>
      <c r="L21" s="5">
        <f t="shared" si="5"/>
        <v>6.5</v>
      </c>
      <c r="M21" s="5">
        <f t="shared" si="5"/>
        <v>15.25</v>
      </c>
      <c r="N21" s="5">
        <f t="shared" si="5"/>
        <v>-0.5</v>
      </c>
      <c r="O21" s="5">
        <f t="shared" si="5"/>
        <v>64</v>
      </c>
      <c r="P21" s="5">
        <f t="shared" si="5"/>
        <v>38.25</v>
      </c>
      <c r="S21" s="1" t="s">
        <v>24</v>
      </c>
      <c r="T21" s="6" t="s">
        <v>8</v>
      </c>
      <c r="U21" s="5">
        <v>6.2000000000000011</v>
      </c>
      <c r="V21" s="5">
        <v>0</v>
      </c>
      <c r="W21" s="5">
        <v>-0.40000000000000036</v>
      </c>
      <c r="X21" s="5">
        <v>2.1999999999999993</v>
      </c>
      <c r="Y21" s="5">
        <v>27.6</v>
      </c>
      <c r="Z21" s="5">
        <v>12.1</v>
      </c>
      <c r="AB21" s="5">
        <v>10.4</v>
      </c>
    </row>
    <row r="22" spans="1:28" x14ac:dyDescent="0.35">
      <c r="A22" s="1" t="s">
        <v>19</v>
      </c>
      <c r="B22" s="4" t="s">
        <v>6</v>
      </c>
      <c r="C22" s="5">
        <v>5.5</v>
      </c>
      <c r="D22" s="5">
        <v>12.5</v>
      </c>
      <c r="E22" s="5">
        <v>5</v>
      </c>
      <c r="F22" s="5">
        <v>19</v>
      </c>
      <c r="G22" s="5">
        <v>63.75</v>
      </c>
      <c r="H22" s="5">
        <v>55</v>
      </c>
      <c r="I22" s="5">
        <v>74.5</v>
      </c>
      <c r="K22" s="5">
        <f t="shared" si="5"/>
        <v>7</v>
      </c>
      <c r="L22" s="5">
        <f t="shared" si="5"/>
        <v>-0.5</v>
      </c>
      <c r="M22" s="5">
        <f t="shared" si="5"/>
        <v>13.5</v>
      </c>
      <c r="N22" s="5">
        <f t="shared" si="5"/>
        <v>58.25</v>
      </c>
      <c r="O22" s="5">
        <f t="shared" si="5"/>
        <v>49.5</v>
      </c>
      <c r="P22" s="5">
        <f t="shared" si="5"/>
        <v>69</v>
      </c>
      <c r="S22" s="1" t="s">
        <v>25</v>
      </c>
      <c r="T22" s="6" t="s">
        <v>8</v>
      </c>
      <c r="U22" s="5">
        <v>2.9999999999999991</v>
      </c>
      <c r="V22" s="5">
        <v>6.5714285714285703</v>
      </c>
      <c r="W22" s="5">
        <v>8.7142857142857153</v>
      </c>
      <c r="X22" s="5">
        <v>25.285714285714288</v>
      </c>
      <c r="Y22" s="5">
        <v>61.571428571428562</v>
      </c>
      <c r="Z22" s="5">
        <v>56</v>
      </c>
      <c r="AB22" s="5">
        <v>7.1428571428571432</v>
      </c>
    </row>
    <row r="23" spans="1:28" x14ac:dyDescent="0.35">
      <c r="A23" s="1" t="s">
        <v>29</v>
      </c>
      <c r="B23" s="6" t="s">
        <v>30</v>
      </c>
      <c r="C23" s="5">
        <v>7.5</v>
      </c>
      <c r="D23" s="5">
        <v>4</v>
      </c>
      <c r="E23" s="5">
        <v>3</v>
      </c>
      <c r="F23" s="5">
        <v>11</v>
      </c>
      <c r="G23" s="5">
        <v>21.5</v>
      </c>
      <c r="H23" s="5">
        <v>13</v>
      </c>
      <c r="I23" s="5">
        <v>33.5</v>
      </c>
      <c r="K23" s="5">
        <f t="shared" si="5"/>
        <v>-3.5</v>
      </c>
      <c r="L23" s="5">
        <f t="shared" si="5"/>
        <v>-4.5</v>
      </c>
      <c r="M23" s="5">
        <f t="shared" si="5"/>
        <v>3.5</v>
      </c>
      <c r="N23" s="5">
        <f t="shared" si="5"/>
        <v>14</v>
      </c>
      <c r="O23" s="5">
        <f t="shared" si="5"/>
        <v>5.5</v>
      </c>
      <c r="P23" s="5">
        <f t="shared" si="5"/>
        <v>26</v>
      </c>
      <c r="S23" s="1" t="s">
        <v>26</v>
      </c>
      <c r="T23" s="6" t="s">
        <v>8</v>
      </c>
      <c r="U23" s="5">
        <v>31</v>
      </c>
      <c r="V23" s="5">
        <v>3.5</v>
      </c>
      <c r="W23" s="5">
        <v>0</v>
      </c>
      <c r="X23" s="5">
        <v>17.5</v>
      </c>
      <c r="Y23" s="5">
        <v>46</v>
      </c>
      <c r="Z23" s="5">
        <v>-1</v>
      </c>
      <c r="AB23" s="5">
        <v>4</v>
      </c>
    </row>
    <row r="24" spans="1:28" x14ac:dyDescent="0.35">
      <c r="A24" s="1" t="s">
        <v>31</v>
      </c>
      <c r="B24" s="6" t="s">
        <v>30</v>
      </c>
      <c r="C24" s="5">
        <v>16</v>
      </c>
      <c r="D24" s="5">
        <v>11</v>
      </c>
      <c r="E24" s="5">
        <v>4.666666666666667</v>
      </c>
      <c r="F24" s="5">
        <v>24</v>
      </c>
      <c r="G24" s="5">
        <v>7.666666666666667</v>
      </c>
      <c r="H24" s="5">
        <v>49</v>
      </c>
      <c r="I24" s="5">
        <v>28</v>
      </c>
      <c r="K24" s="5">
        <f t="shared" si="5"/>
        <v>-5</v>
      </c>
      <c r="L24" s="5">
        <f t="shared" si="5"/>
        <v>-11.333333333333332</v>
      </c>
      <c r="M24" s="5">
        <f t="shared" si="5"/>
        <v>8</v>
      </c>
      <c r="N24" s="5">
        <f t="shared" si="5"/>
        <v>-8.3333333333333321</v>
      </c>
      <c r="O24" s="5">
        <f t="shared" si="5"/>
        <v>33</v>
      </c>
      <c r="P24" s="5">
        <f t="shared" si="5"/>
        <v>12</v>
      </c>
      <c r="S24" s="1" t="s">
        <v>27</v>
      </c>
      <c r="T24" s="6" t="s">
        <v>8</v>
      </c>
      <c r="U24" s="5">
        <v>-0.26666666666666927</v>
      </c>
      <c r="V24" s="5">
        <v>-1.9333333333333336</v>
      </c>
      <c r="W24" s="5">
        <v>-1.9333333333333336</v>
      </c>
      <c r="X24" s="5">
        <v>0.23333333333333073</v>
      </c>
      <c r="Y24" s="5">
        <v>15.566666666666663</v>
      </c>
      <c r="Z24" s="5">
        <v>18.399999999999999</v>
      </c>
      <c r="AB24" s="5">
        <v>18.600000000000001</v>
      </c>
    </row>
    <row r="25" spans="1:28" x14ac:dyDescent="0.35">
      <c r="A25" s="1" t="s">
        <v>32</v>
      </c>
      <c r="B25" s="4" t="s">
        <v>33</v>
      </c>
      <c r="C25" s="5">
        <v>11.5</v>
      </c>
      <c r="D25" s="5">
        <v>22.25</v>
      </c>
      <c r="E25" s="5">
        <v>19.444444444444443</v>
      </c>
      <c r="F25" s="5">
        <v>43.125</v>
      </c>
      <c r="G25" s="5">
        <v>58</v>
      </c>
      <c r="H25" s="5">
        <v>65.375</v>
      </c>
      <c r="I25" s="5">
        <v>73</v>
      </c>
      <c r="K25" s="5">
        <f t="shared" si="5"/>
        <v>10.75</v>
      </c>
      <c r="L25" s="5">
        <f t="shared" si="5"/>
        <v>7.9444444444444429</v>
      </c>
      <c r="M25" s="5">
        <f t="shared" si="5"/>
        <v>31.625</v>
      </c>
      <c r="N25" s="5">
        <f t="shared" si="5"/>
        <v>46.5</v>
      </c>
      <c r="O25" s="5">
        <f t="shared" si="5"/>
        <v>53.875</v>
      </c>
      <c r="P25" s="5">
        <f t="shared" si="5"/>
        <v>61.5</v>
      </c>
      <c r="S25" s="1" t="s">
        <v>28</v>
      </c>
      <c r="T25" s="6" t="s">
        <v>8</v>
      </c>
      <c r="U25" s="5">
        <v>4.75</v>
      </c>
      <c r="V25" s="5">
        <v>6.5</v>
      </c>
      <c r="W25" s="5">
        <v>15.25</v>
      </c>
      <c r="X25" s="5">
        <v>-0.5</v>
      </c>
      <c r="Y25" s="5">
        <v>64</v>
      </c>
      <c r="Z25" s="5">
        <v>38.25</v>
      </c>
      <c r="AB25" s="5">
        <v>3</v>
      </c>
    </row>
    <row r="26" spans="1:28" x14ac:dyDescent="0.35">
      <c r="A26" s="1" t="s">
        <v>34</v>
      </c>
      <c r="B26" s="6" t="s">
        <v>30</v>
      </c>
      <c r="C26" s="5">
        <v>7</v>
      </c>
      <c r="D26" s="5">
        <v>13.5</v>
      </c>
      <c r="E26" s="5">
        <v>8</v>
      </c>
      <c r="F26" s="5">
        <v>22</v>
      </c>
      <c r="G26" s="5">
        <v>1.5</v>
      </c>
      <c r="H26" s="5">
        <v>13</v>
      </c>
      <c r="I26" s="5">
        <v>4</v>
      </c>
      <c r="K26" s="5">
        <f t="shared" si="5"/>
        <v>6.5</v>
      </c>
      <c r="L26" s="5">
        <f t="shared" si="5"/>
        <v>1</v>
      </c>
      <c r="M26" s="5">
        <f t="shared" si="5"/>
        <v>15</v>
      </c>
      <c r="N26" s="5">
        <f t="shared" si="5"/>
        <v>-5.5</v>
      </c>
      <c r="O26" s="5">
        <f t="shared" si="5"/>
        <v>6</v>
      </c>
      <c r="P26" s="5">
        <f t="shared" si="5"/>
        <v>-3</v>
      </c>
      <c r="S26" s="1" t="s">
        <v>20</v>
      </c>
      <c r="U26" s="5">
        <f>AVERAGE(U14:U25)</f>
        <v>6.697222222222222</v>
      </c>
      <c r="V26" s="5">
        <f t="shared" ref="V26:Z26" si="6">AVERAGE(V14:V25)</f>
        <v>3.4365079365079367</v>
      </c>
      <c r="W26" s="5">
        <f t="shared" si="6"/>
        <v>2.342857142857143</v>
      </c>
      <c r="X26" s="5">
        <f t="shared" si="6"/>
        <v>11.90297619047619</v>
      </c>
      <c r="Y26" s="5">
        <f t="shared" si="6"/>
        <v>29.489285714285714</v>
      </c>
      <c r="Z26" s="5">
        <f t="shared" si="6"/>
        <v>18.412500000000001</v>
      </c>
      <c r="AB26" s="5">
        <f t="shared" ref="AB26" si="7">AVERAGE(AB14:AB25)</f>
        <v>7.9341269841269835</v>
      </c>
    </row>
    <row r="27" spans="1:28" x14ac:dyDescent="0.35">
      <c r="A27" s="1" t="s">
        <v>35</v>
      </c>
      <c r="B27" s="6" t="s">
        <v>30</v>
      </c>
      <c r="C27" s="5">
        <v>7.666666666666667</v>
      </c>
      <c r="D27" s="5">
        <v>29.333333333333332</v>
      </c>
      <c r="E27" s="5">
        <v>38.666666666666664</v>
      </c>
      <c r="F27" s="5">
        <v>31.666666666666668</v>
      </c>
      <c r="G27" s="5">
        <v>18.666666666666668</v>
      </c>
      <c r="H27" s="5">
        <v>20.333333333333332</v>
      </c>
      <c r="I27" s="5">
        <v>21</v>
      </c>
      <c r="K27" s="5">
        <f t="shared" si="5"/>
        <v>21.666666666666664</v>
      </c>
      <c r="L27" s="5">
        <f t="shared" si="5"/>
        <v>30.999999999999996</v>
      </c>
      <c r="M27" s="5">
        <f t="shared" si="5"/>
        <v>24</v>
      </c>
      <c r="N27" s="5">
        <f t="shared" si="5"/>
        <v>11</v>
      </c>
      <c r="O27" s="5">
        <f t="shared" si="5"/>
        <v>12.666666666666664</v>
      </c>
      <c r="P27" s="5">
        <f t="shared" si="5"/>
        <v>13.333333333333332</v>
      </c>
      <c r="S27" s="1" t="s">
        <v>22</v>
      </c>
      <c r="U27" s="5">
        <f>STDEV(U14:U25)/(SQRT(12))</f>
        <v>3.0164942423331729</v>
      </c>
      <c r="V27" s="5">
        <f t="shared" ref="V27:Z27" si="8">STDEV(V14:V25)/(SQRT(12))</f>
        <v>1.8941425054285299</v>
      </c>
      <c r="W27" s="5">
        <f t="shared" si="8"/>
        <v>1.9215318541184296</v>
      </c>
      <c r="X27" s="5">
        <f t="shared" si="8"/>
        <v>3.2062869199397475</v>
      </c>
      <c r="Y27" s="5">
        <f t="shared" si="8"/>
        <v>6.3092815746198525</v>
      </c>
      <c r="Z27" s="5">
        <f t="shared" si="8"/>
        <v>4.8557158190445868</v>
      </c>
      <c r="AB27" s="5">
        <f t="shared" ref="AB27" si="9">STDEV(AB14:AB25)/(SQRT(12))</f>
        <v>1.5065355951753856</v>
      </c>
    </row>
    <row r="28" spans="1:28" x14ac:dyDescent="0.35">
      <c r="A28" s="1" t="s">
        <v>36</v>
      </c>
      <c r="B28" s="4" t="s">
        <v>33</v>
      </c>
      <c r="C28" s="5">
        <v>13.555555555555555</v>
      </c>
      <c r="D28" s="5">
        <v>12.111111111111111</v>
      </c>
      <c r="E28" s="5">
        <v>16.100000000000001</v>
      </c>
      <c r="F28" s="5">
        <v>31.444444444444443</v>
      </c>
      <c r="G28" s="5">
        <v>56</v>
      </c>
      <c r="H28" s="5">
        <v>65.3</v>
      </c>
      <c r="I28" s="5">
        <v>68.555555555555557</v>
      </c>
      <c r="K28" s="5">
        <f t="shared" si="5"/>
        <v>-1.4444444444444446</v>
      </c>
      <c r="L28" s="5">
        <f t="shared" si="5"/>
        <v>2.5444444444444461</v>
      </c>
      <c r="M28" s="5">
        <f t="shared" si="5"/>
        <v>17.888888888888886</v>
      </c>
      <c r="N28" s="5">
        <f t="shared" si="5"/>
        <v>42.444444444444443</v>
      </c>
      <c r="O28" s="5">
        <f t="shared" si="5"/>
        <v>51.74444444444444</v>
      </c>
      <c r="P28" s="5">
        <f t="shared" si="5"/>
        <v>55</v>
      </c>
    </row>
    <row r="29" spans="1:28" x14ac:dyDescent="0.35">
      <c r="A29" s="1" t="s">
        <v>37</v>
      </c>
      <c r="B29" s="4" t="s">
        <v>33</v>
      </c>
      <c r="C29" s="5">
        <v>14.142857142857142</v>
      </c>
      <c r="D29" s="5">
        <v>21.625</v>
      </c>
      <c r="E29" s="5">
        <v>35.25</v>
      </c>
      <c r="F29" s="5">
        <v>39.5</v>
      </c>
      <c r="G29" s="5">
        <v>48.875</v>
      </c>
      <c r="H29" s="5">
        <v>68.25</v>
      </c>
      <c r="I29" s="5">
        <v>71.5</v>
      </c>
      <c r="K29" s="5">
        <f t="shared" si="5"/>
        <v>7.4821428571428577</v>
      </c>
      <c r="L29" s="5">
        <f t="shared" si="5"/>
        <v>21.107142857142858</v>
      </c>
      <c r="M29" s="5">
        <f t="shared" si="5"/>
        <v>25.357142857142858</v>
      </c>
      <c r="N29" s="5">
        <f t="shared" si="5"/>
        <v>34.732142857142861</v>
      </c>
      <c r="O29" s="5">
        <f t="shared" si="5"/>
        <v>54.107142857142861</v>
      </c>
      <c r="P29" s="5">
        <f t="shared" si="5"/>
        <v>57.357142857142861</v>
      </c>
      <c r="S29" s="1" t="s">
        <v>32</v>
      </c>
      <c r="T29" s="4" t="s">
        <v>33</v>
      </c>
      <c r="U29" s="5">
        <v>10.75</v>
      </c>
      <c r="V29" s="5">
        <v>7.9444444444444429</v>
      </c>
      <c r="W29" s="5">
        <v>31.625</v>
      </c>
      <c r="X29" s="5">
        <v>46.5</v>
      </c>
      <c r="Y29" s="5">
        <v>53.875</v>
      </c>
      <c r="Z29" s="5">
        <v>61.5</v>
      </c>
      <c r="AB29" s="5">
        <v>11.5</v>
      </c>
    </row>
    <row r="30" spans="1:28" x14ac:dyDescent="0.35">
      <c r="A30" s="1" t="s">
        <v>38</v>
      </c>
      <c r="B30" s="6" t="s">
        <v>30</v>
      </c>
      <c r="C30" s="5">
        <v>10.25</v>
      </c>
      <c r="D30" s="5">
        <v>19</v>
      </c>
      <c r="E30" s="5">
        <v>23.625</v>
      </c>
      <c r="F30" s="5">
        <v>13.875</v>
      </c>
      <c r="G30" s="5">
        <v>17.125</v>
      </c>
      <c r="H30" s="5">
        <v>37.5</v>
      </c>
      <c r="I30" s="5">
        <v>43.625</v>
      </c>
      <c r="K30" s="5">
        <f t="shared" si="5"/>
        <v>8.75</v>
      </c>
      <c r="L30" s="5">
        <f t="shared" si="5"/>
        <v>13.375</v>
      </c>
      <c r="M30" s="5">
        <f t="shared" si="5"/>
        <v>3.625</v>
      </c>
      <c r="N30" s="5">
        <f t="shared" si="5"/>
        <v>6.875</v>
      </c>
      <c r="O30" s="5">
        <f t="shared" si="5"/>
        <v>27.25</v>
      </c>
      <c r="P30" s="5">
        <f t="shared" si="5"/>
        <v>33.375</v>
      </c>
      <c r="S30" s="1" t="s">
        <v>36</v>
      </c>
      <c r="T30" s="4" t="s">
        <v>33</v>
      </c>
      <c r="U30" s="5">
        <v>-1.4444444444444446</v>
      </c>
      <c r="V30" s="5">
        <v>2.5444444444444461</v>
      </c>
      <c r="W30" s="5">
        <v>17.888888888888886</v>
      </c>
      <c r="X30" s="5">
        <v>42.444444444444443</v>
      </c>
      <c r="Y30" s="5">
        <v>51.74444444444444</v>
      </c>
      <c r="Z30" s="5">
        <v>55</v>
      </c>
      <c r="AB30" s="5">
        <v>13.555555555555555</v>
      </c>
    </row>
    <row r="31" spans="1:28" x14ac:dyDescent="0.35">
      <c r="A31" s="1" t="s">
        <v>39</v>
      </c>
      <c r="B31" s="6" t="s">
        <v>30</v>
      </c>
      <c r="C31" s="5">
        <v>9.1428571428571423</v>
      </c>
      <c r="D31" s="5">
        <v>11.166666666666666</v>
      </c>
      <c r="E31" s="5">
        <v>11.142857142857142</v>
      </c>
      <c r="F31" s="5">
        <v>15.285714285714286</v>
      </c>
      <c r="G31" s="5">
        <v>27.142857142857142</v>
      </c>
      <c r="H31" s="5">
        <v>31.142857142857142</v>
      </c>
      <c r="I31" s="5">
        <v>46.285714285714285</v>
      </c>
      <c r="K31" s="5">
        <f t="shared" si="5"/>
        <v>2.0238095238095237</v>
      </c>
      <c r="L31" s="5">
        <f t="shared" si="5"/>
        <v>2</v>
      </c>
      <c r="M31" s="5">
        <f t="shared" si="5"/>
        <v>6.1428571428571441</v>
      </c>
      <c r="N31" s="5">
        <f t="shared" si="5"/>
        <v>18</v>
      </c>
      <c r="O31" s="5">
        <f t="shared" si="5"/>
        <v>22</v>
      </c>
      <c r="P31" s="5">
        <f t="shared" si="5"/>
        <v>37.142857142857139</v>
      </c>
      <c r="S31" s="1" t="s">
        <v>37</v>
      </c>
      <c r="T31" s="4" t="s">
        <v>33</v>
      </c>
      <c r="U31" s="5">
        <v>7.4821428571428577</v>
      </c>
      <c r="V31" s="5">
        <v>21.107142857142858</v>
      </c>
      <c r="W31" s="5">
        <v>25.357142857142858</v>
      </c>
      <c r="X31" s="5">
        <v>34.732142857142861</v>
      </c>
      <c r="Y31" s="5">
        <v>54.107142857142861</v>
      </c>
      <c r="Z31" s="5">
        <v>57.357142857142861</v>
      </c>
      <c r="AB31" s="5">
        <v>14.142857142857142</v>
      </c>
    </row>
    <row r="32" spans="1:28" x14ac:dyDescent="0.35">
      <c r="A32" s="1" t="s">
        <v>40</v>
      </c>
      <c r="B32" s="4" t="s">
        <v>33</v>
      </c>
      <c r="C32" s="5">
        <v>17.5</v>
      </c>
      <c r="D32" s="5">
        <v>12.875</v>
      </c>
      <c r="E32" s="5">
        <v>20.625</v>
      </c>
      <c r="F32" s="5">
        <v>25.5</v>
      </c>
      <c r="G32" s="5">
        <v>40.888888888888886</v>
      </c>
      <c r="H32" s="5">
        <v>60.875</v>
      </c>
      <c r="I32" s="5">
        <v>59.625</v>
      </c>
      <c r="K32" s="5">
        <f t="shared" si="5"/>
        <v>-4.625</v>
      </c>
      <c r="L32" s="5">
        <f t="shared" si="5"/>
        <v>3.125</v>
      </c>
      <c r="M32" s="5">
        <f t="shared" si="5"/>
        <v>8</v>
      </c>
      <c r="N32" s="5">
        <f t="shared" si="5"/>
        <v>23.388888888888886</v>
      </c>
      <c r="O32" s="5">
        <f t="shared" si="5"/>
        <v>43.375</v>
      </c>
      <c r="P32" s="5">
        <f t="shared" si="5"/>
        <v>42.125</v>
      </c>
      <c r="S32" s="1" t="s">
        <v>40</v>
      </c>
      <c r="T32" s="4" t="s">
        <v>33</v>
      </c>
      <c r="U32" s="5">
        <v>-4.625</v>
      </c>
      <c r="V32" s="5">
        <v>3.125</v>
      </c>
      <c r="W32" s="5">
        <v>8</v>
      </c>
      <c r="X32" s="5">
        <v>23.388888888888886</v>
      </c>
      <c r="Y32" s="5">
        <v>43.375</v>
      </c>
      <c r="Z32" s="5">
        <v>42.125</v>
      </c>
      <c r="AB32" s="5">
        <v>17.5</v>
      </c>
    </row>
    <row r="33" spans="1:28" x14ac:dyDescent="0.35">
      <c r="A33" s="1" t="s">
        <v>41</v>
      </c>
      <c r="B33" s="4" t="s">
        <v>33</v>
      </c>
      <c r="C33" s="5">
        <v>7.833333333333333</v>
      </c>
      <c r="D33" s="5">
        <v>13.833333333333334</v>
      </c>
      <c r="E33" s="5">
        <v>29.166666666666668</v>
      </c>
      <c r="F33" s="5">
        <v>26.166666666666668</v>
      </c>
      <c r="G33" s="5">
        <v>24.833333333333332</v>
      </c>
      <c r="H33" s="5">
        <v>65</v>
      </c>
      <c r="I33" s="5">
        <v>59</v>
      </c>
      <c r="K33" s="5">
        <f t="shared" si="5"/>
        <v>6.0000000000000009</v>
      </c>
      <c r="L33" s="5">
        <f t="shared" si="5"/>
        <v>21.333333333333336</v>
      </c>
      <c r="M33" s="5">
        <f t="shared" si="5"/>
        <v>18.333333333333336</v>
      </c>
      <c r="N33" s="5">
        <f t="shared" si="5"/>
        <v>17</v>
      </c>
      <c r="O33" s="5">
        <f t="shared" si="5"/>
        <v>57.166666666666664</v>
      </c>
      <c r="P33" s="5">
        <f t="shared" si="5"/>
        <v>51.166666666666664</v>
      </c>
      <c r="S33" s="1" t="s">
        <v>41</v>
      </c>
      <c r="T33" s="4" t="s">
        <v>33</v>
      </c>
      <c r="U33" s="5">
        <v>6.0000000000000009</v>
      </c>
      <c r="V33" s="5">
        <v>21.333333333333336</v>
      </c>
      <c r="W33" s="5">
        <v>18.333333333333336</v>
      </c>
      <c r="X33" s="5">
        <v>17</v>
      </c>
      <c r="Y33" s="5">
        <v>57.166666666666664</v>
      </c>
      <c r="Z33" s="5">
        <v>51.166666666666664</v>
      </c>
      <c r="AB33" s="5">
        <v>7.833333333333333</v>
      </c>
    </row>
    <row r="34" spans="1:28" x14ac:dyDescent="0.35">
      <c r="A34" s="1" t="s">
        <v>42</v>
      </c>
      <c r="B34" s="4" t="s">
        <v>33</v>
      </c>
      <c r="C34" s="5">
        <v>2</v>
      </c>
      <c r="D34" s="5">
        <v>4</v>
      </c>
      <c r="E34" s="5">
        <v>5</v>
      </c>
      <c r="F34" s="5">
        <v>27</v>
      </c>
      <c r="G34" s="5">
        <v>2.5</v>
      </c>
      <c r="H34" s="5">
        <v>3</v>
      </c>
      <c r="I34" s="5">
        <v>15</v>
      </c>
      <c r="K34" s="5">
        <f t="shared" si="5"/>
        <v>2</v>
      </c>
      <c r="L34" s="5">
        <f t="shared" si="5"/>
        <v>3</v>
      </c>
      <c r="M34" s="5">
        <f t="shared" si="5"/>
        <v>25</v>
      </c>
      <c r="N34" s="5">
        <f t="shared" si="5"/>
        <v>0.5</v>
      </c>
      <c r="O34" s="5">
        <f t="shared" si="5"/>
        <v>1</v>
      </c>
      <c r="P34" s="5">
        <f t="shared" si="5"/>
        <v>13</v>
      </c>
      <c r="S34" s="1" t="s">
        <v>42</v>
      </c>
      <c r="T34" s="4" t="s">
        <v>33</v>
      </c>
      <c r="U34" s="5">
        <v>2</v>
      </c>
      <c r="V34" s="5">
        <v>3</v>
      </c>
      <c r="W34" s="5">
        <v>25</v>
      </c>
      <c r="X34" s="5">
        <v>0.5</v>
      </c>
      <c r="Y34" s="5">
        <v>1</v>
      </c>
      <c r="Z34" s="5">
        <v>13</v>
      </c>
      <c r="AB34" s="5">
        <v>2</v>
      </c>
    </row>
    <row r="35" spans="1:28" x14ac:dyDescent="0.35">
      <c r="A35" s="1" t="s">
        <v>43</v>
      </c>
      <c r="B35" s="6" t="s">
        <v>30</v>
      </c>
      <c r="C35" s="5">
        <v>24.5</v>
      </c>
      <c r="D35" s="5">
        <v>3</v>
      </c>
      <c r="E35" s="5">
        <v>17.5</v>
      </c>
      <c r="F35" s="5">
        <v>5.5</v>
      </c>
      <c r="G35" s="5">
        <v>11.5</v>
      </c>
      <c r="H35" s="5">
        <v>10</v>
      </c>
      <c r="I35" s="5">
        <v>26</v>
      </c>
      <c r="K35" s="5">
        <f t="shared" si="5"/>
        <v>-21.5</v>
      </c>
      <c r="L35" s="5">
        <f t="shared" si="5"/>
        <v>-7</v>
      </c>
      <c r="M35" s="5">
        <f t="shared" si="5"/>
        <v>-19</v>
      </c>
      <c r="N35" s="5">
        <f t="shared" si="5"/>
        <v>-13</v>
      </c>
      <c r="O35" s="5">
        <f t="shared" si="5"/>
        <v>-14.5</v>
      </c>
      <c r="P35" s="5">
        <f t="shared" si="5"/>
        <v>1.5</v>
      </c>
      <c r="S35" s="1" t="s">
        <v>44</v>
      </c>
      <c r="T35" s="4" t="s">
        <v>33</v>
      </c>
      <c r="U35" s="5">
        <v>18.800000000000004</v>
      </c>
      <c r="V35" s="5">
        <v>19.200000000000003</v>
      </c>
      <c r="W35" s="5">
        <v>25.433333333333337</v>
      </c>
      <c r="X35" s="5">
        <v>14.200000000000001</v>
      </c>
      <c r="Y35" s="5">
        <v>41.266666666666666</v>
      </c>
      <c r="Z35" s="5">
        <v>29.4</v>
      </c>
      <c r="AB35" s="5">
        <v>15.4</v>
      </c>
    </row>
    <row r="36" spans="1:28" x14ac:dyDescent="0.35">
      <c r="A36" s="1" t="s">
        <v>44</v>
      </c>
      <c r="B36" s="4" t="s">
        <v>33</v>
      </c>
      <c r="C36" s="5">
        <v>15.4</v>
      </c>
      <c r="D36" s="5">
        <v>34.200000000000003</v>
      </c>
      <c r="E36" s="5">
        <v>34.6</v>
      </c>
      <c r="F36" s="5">
        <v>40.833333333333336</v>
      </c>
      <c r="G36" s="5">
        <v>29.6</v>
      </c>
      <c r="H36" s="5">
        <v>56.666666666666664</v>
      </c>
      <c r="I36" s="5">
        <v>44.8</v>
      </c>
      <c r="K36" s="5">
        <f t="shared" si="5"/>
        <v>18.800000000000004</v>
      </c>
      <c r="L36" s="5">
        <f t="shared" si="5"/>
        <v>19.200000000000003</v>
      </c>
      <c r="M36" s="5">
        <f t="shared" si="5"/>
        <v>25.433333333333337</v>
      </c>
      <c r="N36" s="5">
        <f t="shared" si="5"/>
        <v>14.200000000000001</v>
      </c>
      <c r="O36" s="5">
        <f t="shared" si="5"/>
        <v>41.266666666666666</v>
      </c>
      <c r="P36" s="5">
        <f t="shared" si="5"/>
        <v>29.4</v>
      </c>
      <c r="S36" s="1" t="s">
        <v>45</v>
      </c>
      <c r="T36" s="4" t="s">
        <v>33</v>
      </c>
      <c r="U36" s="5">
        <v>-12</v>
      </c>
      <c r="V36" s="5">
        <v>-8</v>
      </c>
      <c r="W36" s="5">
        <v>-6</v>
      </c>
      <c r="X36" s="5">
        <v>-18</v>
      </c>
      <c r="Y36" s="5">
        <v>-16</v>
      </c>
      <c r="Z36" s="5">
        <v>-9.5</v>
      </c>
      <c r="AB36" s="5">
        <v>19</v>
      </c>
    </row>
    <row r="37" spans="1:28" x14ac:dyDescent="0.35">
      <c r="A37" s="1" t="s">
        <v>45</v>
      </c>
      <c r="B37" s="4" t="s">
        <v>33</v>
      </c>
      <c r="C37" s="5">
        <v>19</v>
      </c>
      <c r="D37" s="5">
        <v>7</v>
      </c>
      <c r="E37" s="5">
        <v>11</v>
      </c>
      <c r="F37" s="5">
        <v>13</v>
      </c>
      <c r="G37" s="5">
        <v>1</v>
      </c>
      <c r="H37" s="5">
        <v>3</v>
      </c>
      <c r="I37" s="5">
        <v>9.5</v>
      </c>
      <c r="K37" s="5">
        <f t="shared" si="5"/>
        <v>-12</v>
      </c>
      <c r="L37" s="5">
        <f t="shared" si="5"/>
        <v>-8</v>
      </c>
      <c r="M37" s="5">
        <f t="shared" si="5"/>
        <v>-6</v>
      </c>
      <c r="N37" s="5">
        <f t="shared" si="5"/>
        <v>-18</v>
      </c>
      <c r="O37" s="5">
        <f t="shared" si="5"/>
        <v>-16</v>
      </c>
      <c r="P37" s="5">
        <f t="shared" si="5"/>
        <v>-9.5</v>
      </c>
      <c r="S37" s="1" t="s">
        <v>20</v>
      </c>
      <c r="U37" s="5">
        <f>AVERAGE(U29:U36)</f>
        <v>3.3703373015873019</v>
      </c>
      <c r="V37" s="5">
        <f t="shared" ref="V37:Z37" si="10">AVERAGE(V29:V36)</f>
        <v>8.7817956349206359</v>
      </c>
      <c r="W37" s="5">
        <f t="shared" si="10"/>
        <v>18.204712301587303</v>
      </c>
      <c r="X37" s="5">
        <f t="shared" si="10"/>
        <v>20.095684523809524</v>
      </c>
      <c r="Y37" s="5">
        <f t="shared" si="10"/>
        <v>35.81686507936508</v>
      </c>
      <c r="Z37" s="5">
        <f t="shared" si="10"/>
        <v>37.506101190476187</v>
      </c>
      <c r="AB37" s="5">
        <f t="shared" ref="AB37" si="11">AVERAGE(AB29:AB36)</f>
        <v>12.616468253968254</v>
      </c>
    </row>
    <row r="38" spans="1:28" x14ac:dyDescent="0.35">
      <c r="A38" s="1" t="s">
        <v>46</v>
      </c>
      <c r="B38" s="6" t="s">
        <v>30</v>
      </c>
      <c r="C38" s="5">
        <v>18.5</v>
      </c>
      <c r="D38" s="5">
        <v>13.25</v>
      </c>
      <c r="E38" s="5">
        <v>26.6</v>
      </c>
      <c r="F38" s="5">
        <v>27.5</v>
      </c>
      <c r="G38" s="5">
        <v>47.75</v>
      </c>
      <c r="H38" s="5">
        <v>30</v>
      </c>
      <c r="I38" s="5">
        <v>27.2</v>
      </c>
      <c r="K38" s="5">
        <f t="shared" si="5"/>
        <v>-5.25</v>
      </c>
      <c r="L38" s="5">
        <f t="shared" si="5"/>
        <v>8.1000000000000014</v>
      </c>
      <c r="M38" s="5">
        <f t="shared" si="5"/>
        <v>9</v>
      </c>
      <c r="N38" s="5">
        <f t="shared" si="5"/>
        <v>29.25</v>
      </c>
      <c r="O38" s="5">
        <f t="shared" si="5"/>
        <v>11.5</v>
      </c>
      <c r="P38" s="5">
        <f t="shared" si="5"/>
        <v>8.6999999999999993</v>
      </c>
      <c r="S38" s="1" t="s">
        <v>22</v>
      </c>
      <c r="U38" s="5">
        <f>STDEV(U29:U36)/(SQRT(8))</f>
        <v>3.3848101293974646</v>
      </c>
      <c r="V38" s="5">
        <f t="shared" ref="V38:Z38" si="12">STDEV(V29:V36)/(SQRT(8))</f>
        <v>3.7906302109293764</v>
      </c>
      <c r="W38" s="5">
        <f t="shared" si="12"/>
        <v>4.2674239892879298</v>
      </c>
      <c r="X38" s="5">
        <f t="shared" si="12"/>
        <v>7.6780536541071305</v>
      </c>
      <c r="Y38" s="5">
        <f t="shared" si="12"/>
        <v>9.778036294671816</v>
      </c>
      <c r="Z38" s="5">
        <f t="shared" si="12"/>
        <v>8.8232487410802545</v>
      </c>
      <c r="AB38" s="5">
        <f t="shared" ref="AB38" si="13">STDEV(AB29:AB36)/(SQRT(8))</f>
        <v>1.9474912253012464</v>
      </c>
    </row>
    <row r="39" spans="1:28" x14ac:dyDescent="0.35">
      <c r="A39" s="1" t="s">
        <v>47</v>
      </c>
      <c r="B39" s="6" t="s">
        <v>30</v>
      </c>
      <c r="C39" s="5">
        <v>23</v>
      </c>
      <c r="D39" s="5">
        <v>2</v>
      </c>
      <c r="E39" s="5">
        <v>2</v>
      </c>
      <c r="F39" s="5">
        <v>19</v>
      </c>
      <c r="G39" s="5">
        <v>23</v>
      </c>
      <c r="H39" s="5">
        <v>45.5</v>
      </c>
      <c r="I39" s="5">
        <v>2</v>
      </c>
      <c r="K39" s="5">
        <f t="shared" si="5"/>
        <v>-21</v>
      </c>
      <c r="L39" s="5">
        <f t="shared" si="5"/>
        <v>-21</v>
      </c>
      <c r="M39" s="5">
        <f t="shared" si="5"/>
        <v>-4</v>
      </c>
      <c r="N39" s="5">
        <f t="shared" si="5"/>
        <v>0</v>
      </c>
      <c r="O39" s="5">
        <f t="shared" si="5"/>
        <v>22.5</v>
      </c>
      <c r="P39" s="5">
        <f t="shared" si="5"/>
        <v>-21</v>
      </c>
    </row>
    <row r="40" spans="1:28" x14ac:dyDescent="0.35">
      <c r="A40" s="1" t="s">
        <v>48</v>
      </c>
      <c r="B40" s="6" t="s">
        <v>30</v>
      </c>
      <c r="C40" s="5">
        <v>11.571428571428571</v>
      </c>
      <c r="D40" s="5">
        <v>26</v>
      </c>
      <c r="E40" s="5">
        <v>4.333333333333333</v>
      </c>
      <c r="F40" s="5">
        <v>10.714285714285714</v>
      </c>
      <c r="G40" s="5">
        <v>33.428571428571431</v>
      </c>
      <c r="H40" s="5">
        <v>22.142857142857142</v>
      </c>
      <c r="I40" s="5">
        <v>27.285714285714285</v>
      </c>
      <c r="K40" s="5">
        <f t="shared" si="5"/>
        <v>14.428571428571429</v>
      </c>
      <c r="L40" s="5">
        <f t="shared" si="5"/>
        <v>-7.2380952380952381</v>
      </c>
      <c r="M40" s="5">
        <f t="shared" si="5"/>
        <v>-0.85714285714285765</v>
      </c>
      <c r="N40" s="5">
        <f t="shared" si="5"/>
        <v>21.857142857142861</v>
      </c>
      <c r="O40" s="5">
        <f t="shared" si="5"/>
        <v>10.571428571428571</v>
      </c>
      <c r="P40" s="5">
        <f t="shared" si="5"/>
        <v>15.714285714285714</v>
      </c>
      <c r="S40" s="1" t="s">
        <v>29</v>
      </c>
      <c r="T40" s="6" t="s">
        <v>30</v>
      </c>
      <c r="U40" s="5">
        <v>-3.5</v>
      </c>
      <c r="V40" s="5">
        <v>-4.5</v>
      </c>
      <c r="W40" s="5">
        <v>3.5</v>
      </c>
      <c r="X40" s="5">
        <v>14</v>
      </c>
      <c r="Y40" s="5">
        <v>5.5</v>
      </c>
      <c r="Z40" s="5">
        <v>26</v>
      </c>
      <c r="AB40" s="5">
        <v>7.5</v>
      </c>
    </row>
    <row r="41" spans="1:28" x14ac:dyDescent="0.35">
      <c r="S41" s="1" t="s">
        <v>31</v>
      </c>
      <c r="T41" s="6" t="s">
        <v>30</v>
      </c>
      <c r="U41" s="5">
        <v>-5</v>
      </c>
      <c r="V41" s="5">
        <v>-11.333333333333332</v>
      </c>
      <c r="W41" s="5">
        <v>8</v>
      </c>
      <c r="X41" s="5">
        <v>-8.3333333333333321</v>
      </c>
      <c r="Y41" s="5">
        <v>33</v>
      </c>
      <c r="Z41" s="5">
        <v>12</v>
      </c>
      <c r="AB41" s="5">
        <v>16</v>
      </c>
    </row>
    <row r="42" spans="1:28" x14ac:dyDescent="0.35">
      <c r="S42" s="1" t="s">
        <v>34</v>
      </c>
      <c r="T42" s="6" t="s">
        <v>30</v>
      </c>
      <c r="U42" s="5">
        <v>6.5</v>
      </c>
      <c r="V42" s="5">
        <v>1</v>
      </c>
      <c r="W42" s="5">
        <v>15</v>
      </c>
      <c r="X42" s="5">
        <v>-5.5</v>
      </c>
      <c r="Y42" s="5">
        <v>6</v>
      </c>
      <c r="Z42" s="5">
        <v>-3</v>
      </c>
      <c r="AB42" s="5">
        <v>7</v>
      </c>
    </row>
    <row r="43" spans="1:28" x14ac:dyDescent="0.35">
      <c r="S43" s="1" t="s">
        <v>35</v>
      </c>
      <c r="T43" s="6" t="s">
        <v>30</v>
      </c>
      <c r="U43" s="5">
        <v>21.666666666666664</v>
      </c>
      <c r="V43" s="5">
        <v>30.999999999999996</v>
      </c>
      <c r="W43" s="5">
        <v>24</v>
      </c>
      <c r="X43" s="5">
        <v>11</v>
      </c>
      <c r="Y43" s="5">
        <v>12.666666666666664</v>
      </c>
      <c r="Z43" s="5">
        <v>13.333333333333332</v>
      </c>
      <c r="AB43" s="5">
        <v>7.666666666666667</v>
      </c>
    </row>
    <row r="44" spans="1:28" x14ac:dyDescent="0.35">
      <c r="S44" s="1" t="s">
        <v>38</v>
      </c>
      <c r="T44" s="6" t="s">
        <v>30</v>
      </c>
      <c r="U44" s="5">
        <v>8.75</v>
      </c>
      <c r="V44" s="5">
        <v>13.375</v>
      </c>
      <c r="W44" s="5">
        <v>3.625</v>
      </c>
      <c r="X44" s="5">
        <v>6.875</v>
      </c>
      <c r="Y44" s="5">
        <v>27.25</v>
      </c>
      <c r="Z44" s="5">
        <v>33.375</v>
      </c>
      <c r="AB44" s="5">
        <v>10.25</v>
      </c>
    </row>
    <row r="45" spans="1:28" x14ac:dyDescent="0.35">
      <c r="S45" s="1" t="s">
        <v>39</v>
      </c>
      <c r="T45" s="6" t="s">
        <v>30</v>
      </c>
      <c r="U45" s="5">
        <v>2.0238095238095237</v>
      </c>
      <c r="V45" s="5">
        <v>2</v>
      </c>
      <c r="W45" s="5">
        <v>6.1428571428571441</v>
      </c>
      <c r="X45" s="5">
        <v>18</v>
      </c>
      <c r="Y45" s="5">
        <v>22</v>
      </c>
      <c r="Z45" s="5">
        <v>37.142857142857139</v>
      </c>
      <c r="AB45" s="5">
        <v>9.1428571428571423</v>
      </c>
    </row>
    <row r="46" spans="1:28" x14ac:dyDescent="0.35">
      <c r="S46" s="1" t="s">
        <v>43</v>
      </c>
      <c r="T46" s="6" t="s">
        <v>30</v>
      </c>
      <c r="U46" s="5">
        <v>-21.5</v>
      </c>
      <c r="V46" s="5">
        <v>-7</v>
      </c>
      <c r="W46" s="5">
        <v>-19</v>
      </c>
      <c r="X46" s="5">
        <v>-13</v>
      </c>
      <c r="Y46" s="5">
        <v>-14.5</v>
      </c>
      <c r="Z46" s="5">
        <v>1.5</v>
      </c>
      <c r="AB46" s="5">
        <v>24.5</v>
      </c>
    </row>
    <row r="47" spans="1:28" x14ac:dyDescent="0.35">
      <c r="S47" s="1" t="s">
        <v>46</v>
      </c>
      <c r="T47" s="6" t="s">
        <v>30</v>
      </c>
      <c r="U47" s="5">
        <v>-5.25</v>
      </c>
      <c r="V47" s="5">
        <v>8.1000000000000014</v>
      </c>
      <c r="W47" s="5">
        <v>9</v>
      </c>
      <c r="X47" s="5">
        <v>29.25</v>
      </c>
      <c r="Y47" s="5">
        <v>11.5</v>
      </c>
      <c r="Z47" s="5">
        <v>8.6999999999999993</v>
      </c>
      <c r="AB47" s="5">
        <v>18.5</v>
      </c>
    </row>
    <row r="48" spans="1:28" x14ac:dyDescent="0.35">
      <c r="S48" s="1" t="s">
        <v>47</v>
      </c>
      <c r="T48" s="6" t="s">
        <v>30</v>
      </c>
      <c r="U48" s="5">
        <v>-21</v>
      </c>
      <c r="V48" s="5">
        <v>-21</v>
      </c>
      <c r="W48" s="5">
        <v>-4</v>
      </c>
      <c r="X48" s="5">
        <v>0</v>
      </c>
      <c r="Y48" s="5">
        <v>22.5</v>
      </c>
      <c r="Z48" s="5">
        <v>-21</v>
      </c>
      <c r="AB48" s="5">
        <v>23</v>
      </c>
    </row>
    <row r="49" spans="19:28" x14ac:dyDescent="0.35">
      <c r="S49" s="1" t="s">
        <v>48</v>
      </c>
      <c r="T49" s="6" t="s">
        <v>30</v>
      </c>
      <c r="U49" s="5">
        <v>14.428571428571429</v>
      </c>
      <c r="V49" s="5">
        <v>-7.2380952380952381</v>
      </c>
      <c r="W49" s="5">
        <v>-0.85714285714285765</v>
      </c>
      <c r="X49" s="5">
        <v>21.857142857142861</v>
      </c>
      <c r="Y49" s="5">
        <v>10.571428571428571</v>
      </c>
      <c r="Z49" s="5">
        <v>15.714285714285714</v>
      </c>
      <c r="AB49" s="5">
        <v>11.571428571428571</v>
      </c>
    </row>
    <row r="50" spans="19:28" x14ac:dyDescent="0.35">
      <c r="S50" s="1" t="s">
        <v>20</v>
      </c>
      <c r="U50" s="5">
        <f>AVERAGE(U40:U49)</f>
        <v>-0.28809523809523813</v>
      </c>
      <c r="V50" s="5">
        <f t="shared" ref="V50:Z50" si="14">AVERAGE(V40:V49)</f>
        <v>0.44035714285714278</v>
      </c>
      <c r="W50" s="5">
        <f t="shared" si="14"/>
        <v>4.5410714285714295</v>
      </c>
      <c r="X50" s="5">
        <f t="shared" si="14"/>
        <v>7.4148809523809529</v>
      </c>
      <c r="Y50" s="5">
        <f t="shared" si="14"/>
        <v>13.648809523809524</v>
      </c>
      <c r="Z50" s="5">
        <f t="shared" si="14"/>
        <v>12.376547619047617</v>
      </c>
      <c r="AB50" s="5">
        <f t="shared" ref="AB50" si="15">AVERAGE(AB40:AB49)</f>
        <v>13.513095238095238</v>
      </c>
    </row>
    <row r="51" spans="19:28" x14ac:dyDescent="0.35">
      <c r="S51" s="1" t="s">
        <v>22</v>
      </c>
      <c r="U51" s="5">
        <f>STDEV(U40:U49)/(SQRT(10))</f>
        <v>4.4319157310484982</v>
      </c>
      <c r="V51" s="5">
        <f t="shared" ref="V51:Z51" si="16">STDEV(V40:V49)/(SQRT(10))</f>
        <v>4.5942548035412027</v>
      </c>
      <c r="W51" s="5">
        <f t="shared" si="16"/>
        <v>3.6219189443676347</v>
      </c>
      <c r="X51" s="5">
        <f t="shared" si="16"/>
        <v>4.3975405600329935</v>
      </c>
      <c r="Y51" s="5">
        <f t="shared" si="16"/>
        <v>4.2685699300727622</v>
      </c>
      <c r="Z51" s="5">
        <f t="shared" si="16"/>
        <v>5.5119564033886501</v>
      </c>
      <c r="AB51" s="5">
        <f t="shared" ref="AB51" si="17">STDEV(AB40:AB49)/(SQRT(10))</f>
        <v>2.0764356333706484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46E6-7C28-441C-8FFC-048199C9FB18}">
  <dimension ref="A1:Q50"/>
  <sheetViews>
    <sheetView workbookViewId="0">
      <selection sqref="A1:Q50"/>
    </sheetView>
  </sheetViews>
  <sheetFormatPr defaultRowHeight="14.5" x14ac:dyDescent="0.35"/>
  <sheetData>
    <row r="1" spans="1:17" x14ac:dyDescent="0.35">
      <c r="B1" s="1" t="s">
        <v>49</v>
      </c>
      <c r="C1" s="1">
        <v>0.01</v>
      </c>
      <c r="D1" s="1">
        <v>0.02</v>
      </c>
      <c r="E1" s="1">
        <v>0.08</v>
      </c>
      <c r="F1" s="1">
        <v>0.16</v>
      </c>
      <c r="G1" s="1">
        <v>0.24</v>
      </c>
      <c r="H1" s="1">
        <v>0.32</v>
      </c>
      <c r="K1" s="1" t="s">
        <v>3</v>
      </c>
      <c r="L1" s="1" t="s">
        <v>50</v>
      </c>
    </row>
    <row r="2" spans="1:17" x14ac:dyDescent="0.35">
      <c r="A2" s="1" t="s">
        <v>5</v>
      </c>
      <c r="B2">
        <v>7</v>
      </c>
      <c r="C2">
        <v>8</v>
      </c>
      <c r="D2">
        <v>7</v>
      </c>
      <c r="E2">
        <v>7</v>
      </c>
      <c r="F2">
        <v>8</v>
      </c>
      <c r="G2">
        <v>7</v>
      </c>
      <c r="H2">
        <v>8</v>
      </c>
      <c r="J2" s="1" t="s">
        <v>5</v>
      </c>
      <c r="K2" s="4" t="s">
        <v>6</v>
      </c>
      <c r="L2">
        <f t="shared" ref="L2:L39" si="0">SUM(B2:H2)</f>
        <v>52</v>
      </c>
      <c r="O2" t="s">
        <v>5</v>
      </c>
      <c r="P2" t="s">
        <v>6</v>
      </c>
      <c r="Q2" s="7">
        <v>52</v>
      </c>
    </row>
    <row r="3" spans="1:17" x14ac:dyDescent="0.35">
      <c r="A3" s="1" t="s">
        <v>7</v>
      </c>
      <c r="B3">
        <v>8</v>
      </c>
      <c r="C3">
        <v>8</v>
      </c>
      <c r="D3">
        <v>7</v>
      </c>
      <c r="E3">
        <v>8</v>
      </c>
      <c r="F3">
        <v>8</v>
      </c>
      <c r="G3">
        <v>8</v>
      </c>
      <c r="H3">
        <v>8</v>
      </c>
      <c r="J3" s="1" t="s">
        <v>7</v>
      </c>
      <c r="K3" s="6" t="s">
        <v>8</v>
      </c>
      <c r="L3">
        <f t="shared" si="0"/>
        <v>55</v>
      </c>
      <c r="O3" t="s">
        <v>9</v>
      </c>
      <c r="P3" t="s">
        <v>6</v>
      </c>
      <c r="Q3">
        <v>44</v>
      </c>
    </row>
    <row r="4" spans="1:17" x14ac:dyDescent="0.35">
      <c r="A4" s="1" t="s">
        <v>10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J4" s="1" t="s">
        <v>10</v>
      </c>
      <c r="K4" s="6" t="s">
        <v>8</v>
      </c>
      <c r="L4">
        <f t="shared" si="0"/>
        <v>2</v>
      </c>
      <c r="O4" t="s">
        <v>11</v>
      </c>
      <c r="P4" t="s">
        <v>6</v>
      </c>
      <c r="Q4">
        <v>47</v>
      </c>
    </row>
    <row r="5" spans="1:17" x14ac:dyDescent="0.35">
      <c r="A5" s="1" t="s">
        <v>12</v>
      </c>
      <c r="B5">
        <v>7</v>
      </c>
      <c r="C5">
        <v>6</v>
      </c>
      <c r="D5">
        <v>7</v>
      </c>
      <c r="E5">
        <v>7</v>
      </c>
      <c r="F5">
        <v>7</v>
      </c>
      <c r="G5">
        <v>7</v>
      </c>
      <c r="H5">
        <v>7</v>
      </c>
      <c r="J5" s="1" t="s">
        <v>12</v>
      </c>
      <c r="K5" s="6" t="s">
        <v>8</v>
      </c>
      <c r="L5">
        <f t="shared" si="0"/>
        <v>48</v>
      </c>
      <c r="O5" t="s">
        <v>13</v>
      </c>
      <c r="P5" t="s">
        <v>6</v>
      </c>
      <c r="Q5">
        <v>57</v>
      </c>
    </row>
    <row r="6" spans="1:17" x14ac:dyDescent="0.35">
      <c r="A6" s="1" t="s">
        <v>14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5</v>
      </c>
      <c r="J6" s="1" t="s">
        <v>14</v>
      </c>
      <c r="K6" s="6" t="s">
        <v>8</v>
      </c>
      <c r="L6">
        <f t="shared" si="0"/>
        <v>41</v>
      </c>
      <c r="O6" t="s">
        <v>15</v>
      </c>
      <c r="P6" t="s">
        <v>6</v>
      </c>
      <c r="Q6">
        <v>52</v>
      </c>
    </row>
    <row r="7" spans="1:17" x14ac:dyDescent="0.35">
      <c r="A7" s="1" t="s">
        <v>9</v>
      </c>
      <c r="B7">
        <v>6</v>
      </c>
      <c r="C7">
        <v>6</v>
      </c>
      <c r="D7">
        <v>7</v>
      </c>
      <c r="E7">
        <v>6</v>
      </c>
      <c r="F7">
        <v>7</v>
      </c>
      <c r="G7">
        <v>6</v>
      </c>
      <c r="H7">
        <v>6</v>
      </c>
      <c r="J7" s="1" t="s">
        <v>9</v>
      </c>
      <c r="K7" s="4" t="s">
        <v>6</v>
      </c>
      <c r="L7">
        <f t="shared" si="0"/>
        <v>44</v>
      </c>
      <c r="O7" t="s">
        <v>16</v>
      </c>
      <c r="P7" t="s">
        <v>6</v>
      </c>
      <c r="Q7">
        <v>48</v>
      </c>
    </row>
    <row r="8" spans="1:17" x14ac:dyDescent="0.35">
      <c r="A8" s="1" t="s">
        <v>11</v>
      </c>
      <c r="B8">
        <v>6</v>
      </c>
      <c r="C8">
        <v>7</v>
      </c>
      <c r="D8">
        <v>7</v>
      </c>
      <c r="E8">
        <v>7</v>
      </c>
      <c r="F8">
        <v>7</v>
      </c>
      <c r="G8">
        <v>7</v>
      </c>
      <c r="H8">
        <v>6</v>
      </c>
      <c r="J8" s="1" t="s">
        <v>11</v>
      </c>
      <c r="K8" s="4" t="s">
        <v>6</v>
      </c>
      <c r="L8">
        <f t="shared" si="0"/>
        <v>47</v>
      </c>
      <c r="O8" t="s">
        <v>17</v>
      </c>
      <c r="P8" t="s">
        <v>6</v>
      </c>
      <c r="Q8">
        <v>41</v>
      </c>
    </row>
    <row r="9" spans="1:17" x14ac:dyDescent="0.35">
      <c r="A9" s="1" t="s">
        <v>18</v>
      </c>
      <c r="B9">
        <v>8</v>
      </c>
      <c r="C9">
        <v>8</v>
      </c>
      <c r="D9">
        <v>9</v>
      </c>
      <c r="E9">
        <v>9</v>
      </c>
      <c r="F9">
        <v>9</v>
      </c>
      <c r="G9">
        <v>9</v>
      </c>
      <c r="H9">
        <v>9</v>
      </c>
      <c r="J9" s="1" t="s">
        <v>18</v>
      </c>
      <c r="K9" s="6" t="s">
        <v>8</v>
      </c>
      <c r="L9">
        <f t="shared" si="0"/>
        <v>61</v>
      </c>
      <c r="O9" t="s">
        <v>19</v>
      </c>
      <c r="P9" t="s">
        <v>6</v>
      </c>
      <c r="Q9">
        <v>40</v>
      </c>
    </row>
    <row r="10" spans="1:17" x14ac:dyDescent="0.35">
      <c r="A10" s="1" t="s">
        <v>13</v>
      </c>
      <c r="B10">
        <v>9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J10" s="1" t="s">
        <v>13</v>
      </c>
      <c r="K10" s="4" t="s">
        <v>6</v>
      </c>
      <c r="L10">
        <f t="shared" si="0"/>
        <v>57</v>
      </c>
      <c r="O10" s="1" t="s">
        <v>20</v>
      </c>
      <c r="Q10">
        <f>AVERAGE(Q2:Q9)</f>
        <v>47.625</v>
      </c>
    </row>
    <row r="11" spans="1:17" x14ac:dyDescent="0.35">
      <c r="A11" s="1" t="s">
        <v>21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J11" s="1" t="s">
        <v>21</v>
      </c>
      <c r="K11" s="6" t="s">
        <v>8</v>
      </c>
      <c r="L11">
        <f t="shared" si="0"/>
        <v>56</v>
      </c>
      <c r="O11" s="1" t="s">
        <v>22</v>
      </c>
      <c r="Q11" s="5">
        <f>STDEV(Q2:Q9)/(SQRT(8))</f>
        <v>2.0782676508504454</v>
      </c>
    </row>
    <row r="12" spans="1:17" x14ac:dyDescent="0.35">
      <c r="A12" s="1" t="s">
        <v>23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11</v>
      </c>
      <c r="H12">
        <v>11</v>
      </c>
      <c r="J12" s="1" t="s">
        <v>23</v>
      </c>
      <c r="K12" s="6" t="s">
        <v>8</v>
      </c>
      <c r="L12">
        <f t="shared" si="0"/>
        <v>72</v>
      </c>
    </row>
    <row r="13" spans="1:17" x14ac:dyDescent="0.35">
      <c r="A13" s="1" t="s">
        <v>24</v>
      </c>
      <c r="B13">
        <v>9</v>
      </c>
      <c r="C13">
        <v>9</v>
      </c>
      <c r="D13">
        <v>9</v>
      </c>
      <c r="E13">
        <v>8</v>
      </c>
      <c r="F13">
        <v>9</v>
      </c>
      <c r="G13">
        <v>8</v>
      </c>
      <c r="H13">
        <v>8</v>
      </c>
      <c r="J13" s="1" t="s">
        <v>24</v>
      </c>
      <c r="K13" s="6" t="s">
        <v>8</v>
      </c>
      <c r="L13">
        <f t="shared" si="0"/>
        <v>60</v>
      </c>
      <c r="O13" t="s">
        <v>7</v>
      </c>
      <c r="P13" t="s">
        <v>8</v>
      </c>
      <c r="Q13">
        <v>55</v>
      </c>
    </row>
    <row r="14" spans="1:17" x14ac:dyDescent="0.35">
      <c r="A14" s="1" t="s">
        <v>15</v>
      </c>
      <c r="B14">
        <v>7</v>
      </c>
      <c r="C14">
        <v>7</v>
      </c>
      <c r="D14">
        <v>8</v>
      </c>
      <c r="E14">
        <v>7</v>
      </c>
      <c r="F14">
        <v>8</v>
      </c>
      <c r="G14">
        <v>7</v>
      </c>
      <c r="H14">
        <v>8</v>
      </c>
      <c r="J14" s="1" t="s">
        <v>15</v>
      </c>
      <c r="K14" s="4" t="s">
        <v>6</v>
      </c>
      <c r="L14">
        <f t="shared" si="0"/>
        <v>52</v>
      </c>
      <c r="O14" t="s">
        <v>10</v>
      </c>
      <c r="P14" t="s">
        <v>8</v>
      </c>
      <c r="Q14">
        <v>2</v>
      </c>
    </row>
    <row r="15" spans="1:17" x14ac:dyDescent="0.35">
      <c r="A15" s="1" t="s">
        <v>25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J15" s="1" t="s">
        <v>25</v>
      </c>
      <c r="K15" s="6" t="s">
        <v>8</v>
      </c>
      <c r="L15">
        <f t="shared" si="0"/>
        <v>63</v>
      </c>
      <c r="O15" t="s">
        <v>12</v>
      </c>
      <c r="P15" t="s">
        <v>8</v>
      </c>
      <c r="Q15">
        <v>48</v>
      </c>
    </row>
    <row r="16" spans="1:17" x14ac:dyDescent="0.35">
      <c r="A16" s="1" t="s">
        <v>16</v>
      </c>
      <c r="B16">
        <v>7</v>
      </c>
      <c r="C16">
        <v>6</v>
      </c>
      <c r="D16">
        <v>7</v>
      </c>
      <c r="E16">
        <v>7</v>
      </c>
      <c r="F16">
        <v>7</v>
      </c>
      <c r="G16">
        <v>7</v>
      </c>
      <c r="H16">
        <v>7</v>
      </c>
      <c r="J16" s="1" t="s">
        <v>16</v>
      </c>
      <c r="K16" s="4" t="s">
        <v>6</v>
      </c>
      <c r="L16">
        <f t="shared" si="0"/>
        <v>48</v>
      </c>
      <c r="O16" t="s">
        <v>14</v>
      </c>
      <c r="P16" t="s">
        <v>8</v>
      </c>
      <c r="Q16">
        <v>41</v>
      </c>
    </row>
    <row r="17" spans="1:17" x14ac:dyDescent="0.35">
      <c r="A17" s="1" t="s">
        <v>26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8</v>
      </c>
      <c r="J17" s="1" t="s">
        <v>26</v>
      </c>
      <c r="K17" s="6" t="s">
        <v>8</v>
      </c>
      <c r="L17">
        <f t="shared" si="0"/>
        <v>50</v>
      </c>
      <c r="O17" t="s">
        <v>18</v>
      </c>
      <c r="P17" t="s">
        <v>8</v>
      </c>
      <c r="Q17">
        <v>61</v>
      </c>
    </row>
    <row r="18" spans="1:17" x14ac:dyDescent="0.35">
      <c r="A18" s="1" t="s">
        <v>17</v>
      </c>
      <c r="B18">
        <v>6</v>
      </c>
      <c r="C18">
        <v>5</v>
      </c>
      <c r="D18">
        <v>6</v>
      </c>
      <c r="E18">
        <v>6</v>
      </c>
      <c r="F18">
        <v>6</v>
      </c>
      <c r="G18">
        <v>6</v>
      </c>
      <c r="H18">
        <v>6</v>
      </c>
      <c r="J18" s="1" t="s">
        <v>17</v>
      </c>
      <c r="K18" s="4" t="s">
        <v>6</v>
      </c>
      <c r="L18">
        <f t="shared" si="0"/>
        <v>41</v>
      </c>
      <c r="O18" t="s">
        <v>21</v>
      </c>
      <c r="P18" t="s">
        <v>8</v>
      </c>
      <c r="Q18">
        <v>56</v>
      </c>
    </row>
    <row r="19" spans="1:17" x14ac:dyDescent="0.35">
      <c r="A19" s="1" t="s">
        <v>27</v>
      </c>
      <c r="B19">
        <v>8</v>
      </c>
      <c r="C19">
        <v>9</v>
      </c>
      <c r="D19">
        <v>8</v>
      </c>
      <c r="E19">
        <v>8</v>
      </c>
      <c r="F19">
        <v>8</v>
      </c>
      <c r="G19">
        <v>9</v>
      </c>
      <c r="H19">
        <v>8</v>
      </c>
      <c r="J19" s="1" t="s">
        <v>27</v>
      </c>
      <c r="K19" s="6" t="s">
        <v>8</v>
      </c>
      <c r="L19">
        <f t="shared" si="0"/>
        <v>58</v>
      </c>
      <c r="O19" t="s">
        <v>23</v>
      </c>
      <c r="P19" t="s">
        <v>8</v>
      </c>
      <c r="Q19">
        <v>72</v>
      </c>
    </row>
    <row r="20" spans="1:17" x14ac:dyDescent="0.35">
      <c r="A20" s="1" t="s">
        <v>28</v>
      </c>
      <c r="B20">
        <v>7</v>
      </c>
      <c r="C20">
        <v>7</v>
      </c>
      <c r="D20">
        <v>6</v>
      </c>
      <c r="E20">
        <v>6</v>
      </c>
      <c r="F20">
        <v>7</v>
      </c>
      <c r="G20">
        <v>7</v>
      </c>
      <c r="H20">
        <v>7</v>
      </c>
      <c r="J20" s="1" t="s">
        <v>28</v>
      </c>
      <c r="K20" s="6" t="s">
        <v>8</v>
      </c>
      <c r="L20">
        <f t="shared" si="0"/>
        <v>47</v>
      </c>
      <c r="O20" t="s">
        <v>24</v>
      </c>
      <c r="P20" t="s">
        <v>8</v>
      </c>
      <c r="Q20">
        <v>60</v>
      </c>
    </row>
    <row r="21" spans="1:17" x14ac:dyDescent="0.35">
      <c r="A21" s="1" t="s">
        <v>19</v>
      </c>
      <c r="B21">
        <v>6</v>
      </c>
      <c r="C21">
        <v>6</v>
      </c>
      <c r="D21">
        <v>5</v>
      </c>
      <c r="E21">
        <v>6</v>
      </c>
      <c r="F21">
        <v>5</v>
      </c>
      <c r="G21">
        <v>6</v>
      </c>
      <c r="H21">
        <v>6</v>
      </c>
      <c r="J21" s="1" t="s">
        <v>19</v>
      </c>
      <c r="K21" s="4" t="s">
        <v>6</v>
      </c>
      <c r="L21">
        <f t="shared" si="0"/>
        <v>40</v>
      </c>
      <c r="O21" t="s">
        <v>25</v>
      </c>
      <c r="P21" t="s">
        <v>8</v>
      </c>
      <c r="Q21">
        <v>63</v>
      </c>
    </row>
    <row r="22" spans="1:17" x14ac:dyDescent="0.35">
      <c r="A22" s="1" t="s">
        <v>29</v>
      </c>
      <c r="B22">
        <v>5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J22" s="1" t="s">
        <v>29</v>
      </c>
      <c r="K22" s="6" t="s">
        <v>30</v>
      </c>
      <c r="L22">
        <f t="shared" si="0"/>
        <v>41</v>
      </c>
      <c r="O22" t="s">
        <v>26</v>
      </c>
      <c r="P22" t="s">
        <v>8</v>
      </c>
      <c r="Q22">
        <v>50</v>
      </c>
    </row>
    <row r="23" spans="1:17" x14ac:dyDescent="0.35">
      <c r="A23" s="1" t="s">
        <v>31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J23" s="1" t="s">
        <v>31</v>
      </c>
      <c r="K23" s="6" t="s">
        <v>30</v>
      </c>
      <c r="L23">
        <f t="shared" si="0"/>
        <v>15</v>
      </c>
      <c r="O23" t="s">
        <v>27</v>
      </c>
      <c r="P23" t="s">
        <v>8</v>
      </c>
      <c r="Q23">
        <v>58</v>
      </c>
    </row>
    <row r="24" spans="1:17" x14ac:dyDescent="0.35">
      <c r="A24" s="1" t="s">
        <v>32</v>
      </c>
      <c r="B24">
        <v>9</v>
      </c>
      <c r="C24">
        <v>8</v>
      </c>
      <c r="D24">
        <v>8</v>
      </c>
      <c r="E24">
        <v>8</v>
      </c>
      <c r="F24">
        <v>9</v>
      </c>
      <c r="G24">
        <v>9</v>
      </c>
      <c r="H24">
        <v>8</v>
      </c>
      <c r="J24" s="1" t="s">
        <v>32</v>
      </c>
      <c r="K24" s="4" t="s">
        <v>33</v>
      </c>
      <c r="L24">
        <f t="shared" si="0"/>
        <v>59</v>
      </c>
      <c r="O24" t="s">
        <v>28</v>
      </c>
      <c r="P24" t="s">
        <v>8</v>
      </c>
      <c r="Q24">
        <v>47</v>
      </c>
    </row>
    <row r="25" spans="1:17" x14ac:dyDescent="0.35">
      <c r="A25" s="1" t="s">
        <v>34</v>
      </c>
      <c r="B25">
        <v>4</v>
      </c>
      <c r="C25">
        <v>4</v>
      </c>
      <c r="D25">
        <v>4</v>
      </c>
      <c r="E25">
        <v>4</v>
      </c>
      <c r="F25">
        <v>4</v>
      </c>
      <c r="G25">
        <v>5</v>
      </c>
      <c r="H25">
        <v>4</v>
      </c>
      <c r="J25" s="1" t="s">
        <v>34</v>
      </c>
      <c r="K25" s="6" t="s">
        <v>30</v>
      </c>
      <c r="L25">
        <f t="shared" si="0"/>
        <v>29</v>
      </c>
      <c r="O25" s="1" t="s">
        <v>20</v>
      </c>
      <c r="Q25" s="5">
        <f>AVERAGE(Q13:Q24)</f>
        <v>51.083333333333336</v>
      </c>
    </row>
    <row r="26" spans="1:17" x14ac:dyDescent="0.35">
      <c r="A26" s="1" t="s">
        <v>35</v>
      </c>
      <c r="B26">
        <v>4</v>
      </c>
      <c r="C26">
        <v>4</v>
      </c>
      <c r="D26">
        <v>5</v>
      </c>
      <c r="E26">
        <v>4</v>
      </c>
      <c r="F26">
        <v>5</v>
      </c>
      <c r="G26">
        <v>5</v>
      </c>
      <c r="H26">
        <v>5</v>
      </c>
      <c r="J26" s="1" t="s">
        <v>35</v>
      </c>
      <c r="K26" s="6" t="s">
        <v>30</v>
      </c>
      <c r="L26">
        <f t="shared" si="0"/>
        <v>32</v>
      </c>
      <c r="O26" s="1" t="s">
        <v>22</v>
      </c>
      <c r="Q26" s="5">
        <f>STDEV(Q13:Q24)/(SQRT(12))</f>
        <v>5.0624259565604097</v>
      </c>
    </row>
    <row r="27" spans="1:17" x14ac:dyDescent="0.35">
      <c r="A27" s="1" t="s">
        <v>36</v>
      </c>
      <c r="B27">
        <v>8</v>
      </c>
      <c r="C27">
        <v>8</v>
      </c>
      <c r="D27">
        <v>8</v>
      </c>
      <c r="E27">
        <v>7</v>
      </c>
      <c r="F27">
        <v>7</v>
      </c>
      <c r="G27">
        <v>7</v>
      </c>
      <c r="H27">
        <v>8</v>
      </c>
      <c r="J27" s="1" t="s">
        <v>36</v>
      </c>
      <c r="K27" s="4" t="s">
        <v>33</v>
      </c>
      <c r="L27">
        <f t="shared" si="0"/>
        <v>53</v>
      </c>
    </row>
    <row r="28" spans="1:17" x14ac:dyDescent="0.35">
      <c r="A28" s="1" t="s">
        <v>37</v>
      </c>
      <c r="B28">
        <v>10</v>
      </c>
      <c r="C28">
        <v>11</v>
      </c>
      <c r="D28">
        <v>10</v>
      </c>
      <c r="E28">
        <v>10</v>
      </c>
      <c r="F28">
        <v>11</v>
      </c>
      <c r="G28">
        <v>10</v>
      </c>
      <c r="H28">
        <v>10</v>
      </c>
      <c r="J28" s="1" t="s">
        <v>37</v>
      </c>
      <c r="K28" s="4" t="s">
        <v>33</v>
      </c>
      <c r="L28">
        <f t="shared" si="0"/>
        <v>72</v>
      </c>
      <c r="O28" t="s">
        <v>32</v>
      </c>
      <c r="P28" t="s">
        <v>33</v>
      </c>
      <c r="Q28">
        <v>59</v>
      </c>
    </row>
    <row r="29" spans="1:17" x14ac:dyDescent="0.35">
      <c r="A29" s="1" t="s">
        <v>38</v>
      </c>
      <c r="B29">
        <v>4</v>
      </c>
      <c r="C29">
        <v>3</v>
      </c>
      <c r="D29">
        <v>4</v>
      </c>
      <c r="E29">
        <v>4</v>
      </c>
      <c r="F29">
        <v>4</v>
      </c>
      <c r="G29">
        <v>3</v>
      </c>
      <c r="H29">
        <v>4</v>
      </c>
      <c r="J29" s="1" t="s">
        <v>38</v>
      </c>
      <c r="K29" s="6" t="s">
        <v>30</v>
      </c>
      <c r="L29">
        <f t="shared" si="0"/>
        <v>26</v>
      </c>
      <c r="O29" t="s">
        <v>36</v>
      </c>
      <c r="P29" t="s">
        <v>33</v>
      </c>
      <c r="Q29">
        <v>53</v>
      </c>
    </row>
    <row r="30" spans="1:17" x14ac:dyDescent="0.35">
      <c r="A30" s="1" t="s">
        <v>39</v>
      </c>
      <c r="B30">
        <v>6</v>
      </c>
      <c r="C30">
        <v>5</v>
      </c>
      <c r="D30">
        <v>6</v>
      </c>
      <c r="E30">
        <v>6</v>
      </c>
      <c r="F30">
        <v>5</v>
      </c>
      <c r="G30">
        <v>6</v>
      </c>
      <c r="H30">
        <v>5</v>
      </c>
      <c r="J30" s="1" t="s">
        <v>39</v>
      </c>
      <c r="K30" s="6" t="s">
        <v>30</v>
      </c>
      <c r="L30">
        <f t="shared" si="0"/>
        <v>39</v>
      </c>
      <c r="O30" t="s">
        <v>37</v>
      </c>
      <c r="P30" t="s">
        <v>33</v>
      </c>
      <c r="Q30">
        <v>72</v>
      </c>
    </row>
    <row r="31" spans="1:17" x14ac:dyDescent="0.35">
      <c r="A31" s="1" t="s">
        <v>40</v>
      </c>
      <c r="B31">
        <v>6</v>
      </c>
      <c r="C31">
        <v>7</v>
      </c>
      <c r="D31">
        <v>6</v>
      </c>
      <c r="E31">
        <v>7</v>
      </c>
      <c r="F31">
        <v>7</v>
      </c>
      <c r="G31">
        <v>7</v>
      </c>
      <c r="H31">
        <v>6</v>
      </c>
      <c r="J31" s="1" t="s">
        <v>40</v>
      </c>
      <c r="K31" s="4" t="s">
        <v>33</v>
      </c>
      <c r="L31">
        <f t="shared" si="0"/>
        <v>46</v>
      </c>
      <c r="O31" t="s">
        <v>40</v>
      </c>
      <c r="P31" t="s">
        <v>33</v>
      </c>
      <c r="Q31">
        <v>46</v>
      </c>
    </row>
    <row r="32" spans="1:17" x14ac:dyDescent="0.35">
      <c r="A32" s="1" t="s">
        <v>41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J32" s="1" t="s">
        <v>41</v>
      </c>
      <c r="K32" s="4" t="s">
        <v>33</v>
      </c>
      <c r="L32">
        <f t="shared" si="0"/>
        <v>42</v>
      </c>
      <c r="O32" t="s">
        <v>41</v>
      </c>
      <c r="P32" t="s">
        <v>33</v>
      </c>
      <c r="Q32">
        <v>42</v>
      </c>
    </row>
    <row r="33" spans="1:17" x14ac:dyDescent="0.35">
      <c r="A33" s="1" t="s">
        <v>42</v>
      </c>
      <c r="B33">
        <v>6</v>
      </c>
      <c r="C33">
        <v>6</v>
      </c>
      <c r="D33">
        <v>7</v>
      </c>
      <c r="E33">
        <v>7</v>
      </c>
      <c r="F33">
        <v>7</v>
      </c>
      <c r="G33">
        <v>6</v>
      </c>
      <c r="H33">
        <v>7</v>
      </c>
      <c r="J33" s="1" t="s">
        <v>42</v>
      </c>
      <c r="K33" s="4" t="s">
        <v>33</v>
      </c>
      <c r="L33">
        <f t="shared" si="0"/>
        <v>46</v>
      </c>
      <c r="O33" t="s">
        <v>42</v>
      </c>
      <c r="P33" t="s">
        <v>33</v>
      </c>
      <c r="Q33">
        <v>46</v>
      </c>
    </row>
    <row r="34" spans="1:17" x14ac:dyDescent="0.35">
      <c r="A34" s="1" t="s">
        <v>43</v>
      </c>
      <c r="B34">
        <v>1</v>
      </c>
      <c r="C34">
        <v>2</v>
      </c>
      <c r="D34">
        <v>2</v>
      </c>
      <c r="E34">
        <v>1</v>
      </c>
      <c r="F34">
        <v>2</v>
      </c>
      <c r="G34">
        <v>1</v>
      </c>
      <c r="H34">
        <v>2</v>
      </c>
      <c r="J34" s="1" t="s">
        <v>43</v>
      </c>
      <c r="K34" s="6" t="s">
        <v>30</v>
      </c>
      <c r="L34">
        <f t="shared" si="0"/>
        <v>11</v>
      </c>
      <c r="O34" t="s">
        <v>44</v>
      </c>
      <c r="P34" t="s">
        <v>33</v>
      </c>
      <c r="Q34">
        <v>50</v>
      </c>
    </row>
    <row r="35" spans="1:17" x14ac:dyDescent="0.35">
      <c r="A35" s="1" t="s">
        <v>44</v>
      </c>
      <c r="B35">
        <v>7</v>
      </c>
      <c r="C35">
        <v>7</v>
      </c>
      <c r="D35">
        <v>7</v>
      </c>
      <c r="E35">
        <v>7</v>
      </c>
      <c r="F35">
        <v>8</v>
      </c>
      <c r="G35">
        <v>7</v>
      </c>
      <c r="H35">
        <v>7</v>
      </c>
      <c r="J35" s="1" t="s">
        <v>44</v>
      </c>
      <c r="K35" s="4" t="s">
        <v>33</v>
      </c>
      <c r="L35">
        <f t="shared" si="0"/>
        <v>50</v>
      </c>
      <c r="O35" t="s">
        <v>45</v>
      </c>
      <c r="P35" t="s">
        <v>33</v>
      </c>
      <c r="Q35">
        <v>46</v>
      </c>
    </row>
    <row r="36" spans="1:17" x14ac:dyDescent="0.35">
      <c r="A36" s="1" t="s">
        <v>45</v>
      </c>
      <c r="B36">
        <v>6</v>
      </c>
      <c r="C36">
        <v>7</v>
      </c>
      <c r="D36">
        <v>7</v>
      </c>
      <c r="E36">
        <v>7</v>
      </c>
      <c r="F36">
        <v>6</v>
      </c>
      <c r="G36">
        <v>7</v>
      </c>
      <c r="H36">
        <v>6</v>
      </c>
      <c r="J36" s="1" t="s">
        <v>45</v>
      </c>
      <c r="K36" s="4" t="s">
        <v>33</v>
      </c>
      <c r="L36">
        <f t="shared" si="0"/>
        <v>46</v>
      </c>
      <c r="O36" s="1" t="s">
        <v>20</v>
      </c>
      <c r="Q36" s="5">
        <f>AVERAGE(Q28:Q35)</f>
        <v>51.75</v>
      </c>
    </row>
    <row r="37" spans="1:17" x14ac:dyDescent="0.35">
      <c r="A37" s="1" t="s">
        <v>46</v>
      </c>
      <c r="B37">
        <v>6</v>
      </c>
      <c r="C37">
        <v>5</v>
      </c>
      <c r="D37">
        <v>6</v>
      </c>
      <c r="E37">
        <v>6</v>
      </c>
      <c r="F37">
        <v>6</v>
      </c>
      <c r="G37">
        <v>6</v>
      </c>
      <c r="H37">
        <v>6</v>
      </c>
      <c r="J37" s="1" t="s">
        <v>46</v>
      </c>
      <c r="K37" s="6" t="s">
        <v>30</v>
      </c>
      <c r="L37">
        <f t="shared" si="0"/>
        <v>41</v>
      </c>
      <c r="O37" s="1" t="s">
        <v>22</v>
      </c>
      <c r="Q37" s="5">
        <f>STDEV(Q28:Q35)/(SQRT(8))</f>
        <v>3.4369317712168796</v>
      </c>
    </row>
    <row r="38" spans="1:17" x14ac:dyDescent="0.35">
      <c r="A38" s="1" t="s">
        <v>47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J38" s="1" t="s">
        <v>47</v>
      </c>
      <c r="K38" s="6" t="s">
        <v>30</v>
      </c>
      <c r="L38">
        <f t="shared" si="0"/>
        <v>14</v>
      </c>
    </row>
    <row r="39" spans="1:17" x14ac:dyDescent="0.35">
      <c r="A39" s="1" t="s">
        <v>48</v>
      </c>
      <c r="B39">
        <v>7</v>
      </c>
      <c r="C39">
        <v>7</v>
      </c>
      <c r="D39">
        <v>8</v>
      </c>
      <c r="E39">
        <v>7</v>
      </c>
      <c r="F39">
        <v>7</v>
      </c>
      <c r="G39">
        <v>7</v>
      </c>
      <c r="H39">
        <v>7</v>
      </c>
      <c r="J39" s="1" t="s">
        <v>48</v>
      </c>
      <c r="K39" s="6" t="s">
        <v>30</v>
      </c>
      <c r="L39">
        <f t="shared" si="0"/>
        <v>50</v>
      </c>
      <c r="O39" t="s">
        <v>29</v>
      </c>
      <c r="P39" t="s">
        <v>30</v>
      </c>
      <c r="Q39">
        <v>41</v>
      </c>
    </row>
    <row r="40" spans="1:17" x14ac:dyDescent="0.35">
      <c r="O40" t="s">
        <v>31</v>
      </c>
      <c r="P40" t="s">
        <v>30</v>
      </c>
      <c r="Q40">
        <v>15</v>
      </c>
    </row>
    <row r="41" spans="1:17" x14ac:dyDescent="0.35">
      <c r="O41" t="s">
        <v>34</v>
      </c>
      <c r="P41" t="s">
        <v>30</v>
      </c>
      <c r="Q41">
        <v>29</v>
      </c>
    </row>
    <row r="42" spans="1:17" x14ac:dyDescent="0.35">
      <c r="O42" t="s">
        <v>35</v>
      </c>
      <c r="P42" t="s">
        <v>30</v>
      </c>
      <c r="Q42">
        <v>32</v>
      </c>
    </row>
    <row r="43" spans="1:17" x14ac:dyDescent="0.35">
      <c r="O43" t="s">
        <v>38</v>
      </c>
      <c r="P43" t="s">
        <v>30</v>
      </c>
      <c r="Q43">
        <v>26</v>
      </c>
    </row>
    <row r="44" spans="1:17" x14ac:dyDescent="0.35">
      <c r="O44" t="s">
        <v>39</v>
      </c>
      <c r="P44" t="s">
        <v>30</v>
      </c>
      <c r="Q44">
        <v>39</v>
      </c>
    </row>
    <row r="45" spans="1:17" x14ac:dyDescent="0.35">
      <c r="O45" t="s">
        <v>43</v>
      </c>
      <c r="P45" t="s">
        <v>30</v>
      </c>
      <c r="Q45">
        <v>11</v>
      </c>
    </row>
    <row r="46" spans="1:17" x14ac:dyDescent="0.35">
      <c r="O46" t="s">
        <v>46</v>
      </c>
      <c r="P46" t="s">
        <v>30</v>
      </c>
      <c r="Q46">
        <v>41</v>
      </c>
    </row>
    <row r="47" spans="1:17" x14ac:dyDescent="0.35">
      <c r="O47" t="s">
        <v>47</v>
      </c>
      <c r="P47" t="s">
        <v>30</v>
      </c>
      <c r="Q47">
        <v>14</v>
      </c>
    </row>
    <row r="48" spans="1:17" x14ac:dyDescent="0.35">
      <c r="O48" t="s">
        <v>48</v>
      </c>
      <c r="P48" t="s">
        <v>30</v>
      </c>
      <c r="Q48">
        <v>50</v>
      </c>
    </row>
    <row r="49" spans="15:17" x14ac:dyDescent="0.35">
      <c r="O49" s="1" t="s">
        <v>20</v>
      </c>
      <c r="Q49">
        <f>AVERAGE(Q39:Q48)</f>
        <v>29.8</v>
      </c>
    </row>
    <row r="50" spans="15:17" x14ac:dyDescent="0.35">
      <c r="O50" s="1" t="s">
        <v>22</v>
      </c>
      <c r="Q50" s="5">
        <f>STDEV(Q39:Q48)/(SQRT(10))</f>
        <v>4.197353663652585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0CAD-7F01-49FD-8E99-DD9E109F1567}">
  <dimension ref="A1:Y50"/>
  <sheetViews>
    <sheetView workbookViewId="0">
      <selection sqref="A1:Y50"/>
    </sheetView>
  </sheetViews>
  <sheetFormatPr defaultRowHeight="14.5" x14ac:dyDescent="0.35"/>
  <sheetData>
    <row r="1" spans="1:25" x14ac:dyDescent="0.35">
      <c r="C1" s="1" t="s">
        <v>0</v>
      </c>
      <c r="K1" s="1" t="s">
        <v>1</v>
      </c>
    </row>
    <row r="2" spans="1:25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R2" s="1" t="s">
        <v>5</v>
      </c>
      <c r="S2" s="4" t="s">
        <v>6</v>
      </c>
      <c r="T2" s="5">
        <v>-1.4285714285714286</v>
      </c>
      <c r="U2" s="5">
        <v>3.2857142857142856</v>
      </c>
      <c r="V2" s="5">
        <v>30.285714285714285</v>
      </c>
      <c r="W2" s="5">
        <v>81</v>
      </c>
      <c r="X2" s="5">
        <v>81.142857142857139</v>
      </c>
      <c r="Y2" s="5">
        <v>81.571428571428569</v>
      </c>
    </row>
    <row r="3" spans="1:25" x14ac:dyDescent="0.35">
      <c r="A3" s="1" t="s">
        <v>5</v>
      </c>
      <c r="B3" s="4" t="s">
        <v>6</v>
      </c>
      <c r="C3" s="5">
        <v>3</v>
      </c>
      <c r="D3" s="5">
        <v>1.5714285714285714</v>
      </c>
      <c r="E3" s="5">
        <v>6.2857142857142856</v>
      </c>
      <c r="F3" s="5">
        <v>33.285714285714285</v>
      </c>
      <c r="G3" s="5">
        <v>84</v>
      </c>
      <c r="H3" s="5">
        <v>84.142857142857139</v>
      </c>
      <c r="I3" s="5">
        <v>84.571428571428569</v>
      </c>
      <c r="K3" s="5">
        <f>D3-$C3</f>
        <v>-1.4285714285714286</v>
      </c>
      <c r="L3" s="5">
        <f>E3-$C3</f>
        <v>3.2857142857142856</v>
      </c>
      <c r="M3" s="5">
        <f t="shared" ref="K3:P18" si="0">F3-$C3</f>
        <v>30.285714285714285</v>
      </c>
      <c r="N3" s="5">
        <f t="shared" si="0"/>
        <v>81</v>
      </c>
      <c r="O3" s="5">
        <f t="shared" si="0"/>
        <v>81.142857142857139</v>
      </c>
      <c r="P3" s="5">
        <f t="shared" si="0"/>
        <v>81.571428571428569</v>
      </c>
      <c r="R3" s="1" t="s">
        <v>9</v>
      </c>
      <c r="S3" s="4" t="s">
        <v>6</v>
      </c>
      <c r="T3" s="5">
        <v>2.1785714285714288</v>
      </c>
      <c r="U3" s="5">
        <v>1.6071428571428568</v>
      </c>
      <c r="V3" s="5">
        <v>45.321428571428569</v>
      </c>
      <c r="W3" s="5">
        <v>77.178571428571431</v>
      </c>
      <c r="X3" s="5">
        <v>76.25</v>
      </c>
      <c r="Y3" s="5">
        <v>77.464285714285708</v>
      </c>
    </row>
    <row r="4" spans="1:25" x14ac:dyDescent="0.35">
      <c r="A4" s="1" t="s">
        <v>7</v>
      </c>
      <c r="B4" s="6" t="s">
        <v>8</v>
      </c>
      <c r="C4" s="5">
        <v>3.25</v>
      </c>
      <c r="D4" s="5">
        <v>3</v>
      </c>
      <c r="E4" s="5">
        <v>12.4</v>
      </c>
      <c r="F4" s="5">
        <v>16</v>
      </c>
      <c r="G4" s="5">
        <v>22</v>
      </c>
      <c r="H4" s="5">
        <v>58.4</v>
      </c>
      <c r="I4" s="5">
        <v>54.4</v>
      </c>
      <c r="K4" s="5">
        <f t="shared" si="0"/>
        <v>-0.25</v>
      </c>
      <c r="L4" s="5">
        <f t="shared" si="0"/>
        <v>9.15</v>
      </c>
      <c r="M4" s="5">
        <f t="shared" si="0"/>
        <v>12.75</v>
      </c>
      <c r="N4" s="5">
        <f t="shared" si="0"/>
        <v>18.75</v>
      </c>
      <c r="O4" s="5">
        <f t="shared" si="0"/>
        <v>55.15</v>
      </c>
      <c r="P4" s="5">
        <f t="shared" si="0"/>
        <v>51.15</v>
      </c>
      <c r="R4" s="1" t="s">
        <v>11</v>
      </c>
      <c r="S4" s="4" t="s">
        <v>6</v>
      </c>
      <c r="T4" s="5">
        <v>1.4166666666666665</v>
      </c>
      <c r="U4" s="5">
        <v>8.6666666666666661</v>
      </c>
      <c r="V4" s="5">
        <v>49.666666666666664</v>
      </c>
      <c r="W4" s="5">
        <v>73.916666666666671</v>
      </c>
      <c r="X4" s="5">
        <v>69.666666666666671</v>
      </c>
      <c r="Y4" s="5">
        <v>71.666666666666671</v>
      </c>
    </row>
    <row r="5" spans="1:25" x14ac:dyDescent="0.35">
      <c r="A5" s="1" t="s">
        <v>10</v>
      </c>
      <c r="B5" s="6" t="s">
        <v>8</v>
      </c>
      <c r="C5" s="5" t="s">
        <v>53</v>
      </c>
      <c r="D5" s="5" t="s">
        <v>53</v>
      </c>
      <c r="E5" s="5" t="s">
        <v>53</v>
      </c>
      <c r="F5" s="5" t="s">
        <v>53</v>
      </c>
      <c r="G5" s="5" t="s">
        <v>53</v>
      </c>
      <c r="H5" s="5" t="s">
        <v>53</v>
      </c>
      <c r="I5" s="5" t="s">
        <v>53</v>
      </c>
      <c r="K5" s="5" t="e">
        <f t="shared" si="0"/>
        <v>#VALUE!</v>
      </c>
      <c r="L5" s="5" t="e">
        <f t="shared" si="0"/>
        <v>#VALUE!</v>
      </c>
      <c r="M5" s="5" t="e">
        <f t="shared" si="0"/>
        <v>#VALUE!</v>
      </c>
      <c r="N5" s="5" t="e">
        <f t="shared" si="0"/>
        <v>#VALUE!</v>
      </c>
      <c r="O5" s="5" t="e">
        <f t="shared" si="0"/>
        <v>#VALUE!</v>
      </c>
      <c r="P5" s="5" t="e">
        <f t="shared" si="0"/>
        <v>#VALUE!</v>
      </c>
      <c r="R5" s="1" t="s">
        <v>13</v>
      </c>
      <c r="S5" s="4" t="s">
        <v>6</v>
      </c>
      <c r="T5" s="5">
        <v>2.4285714285714288</v>
      </c>
      <c r="U5" s="5">
        <v>5.5714285714285712</v>
      </c>
      <c r="V5" s="5">
        <v>34.75</v>
      </c>
      <c r="W5" s="5">
        <v>76.857142857142861</v>
      </c>
      <c r="X5" s="5">
        <v>78.142857142857139</v>
      </c>
      <c r="Y5" s="5">
        <v>79.571428571428569</v>
      </c>
    </row>
    <row r="6" spans="1:25" x14ac:dyDescent="0.35">
      <c r="A6" s="1" t="s">
        <v>12</v>
      </c>
      <c r="B6" s="6" t="s">
        <v>8</v>
      </c>
      <c r="C6" s="5">
        <v>6.333333333333333</v>
      </c>
      <c r="D6" s="5">
        <v>12.111111111111111</v>
      </c>
      <c r="E6" s="5">
        <v>8.6666666666666661</v>
      </c>
      <c r="F6" s="5">
        <v>15.125</v>
      </c>
      <c r="G6" s="5">
        <v>53.5</v>
      </c>
      <c r="H6" s="5">
        <v>57.625</v>
      </c>
      <c r="I6" s="5">
        <v>70.5</v>
      </c>
      <c r="K6" s="5">
        <f t="shared" si="0"/>
        <v>5.7777777777777777</v>
      </c>
      <c r="L6" s="5">
        <f t="shared" si="0"/>
        <v>2.333333333333333</v>
      </c>
      <c r="M6" s="5">
        <f t="shared" si="0"/>
        <v>8.7916666666666679</v>
      </c>
      <c r="N6" s="5">
        <f t="shared" si="0"/>
        <v>47.166666666666664</v>
      </c>
      <c r="O6" s="5">
        <f t="shared" si="0"/>
        <v>51.291666666666664</v>
      </c>
      <c r="P6" s="5">
        <f t="shared" si="0"/>
        <v>64.166666666666671</v>
      </c>
      <c r="R6" s="1" t="s">
        <v>15</v>
      </c>
      <c r="S6" s="4" t="s">
        <v>6</v>
      </c>
      <c r="T6" s="5">
        <v>1.2333333333333334</v>
      </c>
      <c r="U6" s="5">
        <v>4.5999999999999996</v>
      </c>
      <c r="V6" s="5">
        <v>75.066666666666677</v>
      </c>
      <c r="W6" s="5">
        <v>69.600000000000009</v>
      </c>
      <c r="X6" s="5">
        <v>75.400000000000006</v>
      </c>
      <c r="Y6" s="5">
        <v>73.2</v>
      </c>
    </row>
    <row r="7" spans="1:25" x14ac:dyDescent="0.35">
      <c r="A7" s="1" t="s">
        <v>14</v>
      </c>
      <c r="B7" s="6" t="s">
        <v>8</v>
      </c>
      <c r="C7" s="5">
        <v>4</v>
      </c>
      <c r="D7" s="5">
        <v>3.1666666666666665</v>
      </c>
      <c r="E7" s="5">
        <v>7</v>
      </c>
      <c r="F7" s="5">
        <v>21.166666666666668</v>
      </c>
      <c r="G7" s="5">
        <v>30.666666666666668</v>
      </c>
      <c r="H7" s="5">
        <v>68.833333333333329</v>
      </c>
      <c r="I7" s="5">
        <v>48.714285714285715</v>
      </c>
      <c r="K7" s="5">
        <f t="shared" si="0"/>
        <v>-0.83333333333333348</v>
      </c>
      <c r="L7" s="5">
        <f t="shared" si="0"/>
        <v>3</v>
      </c>
      <c r="M7" s="5">
        <f t="shared" si="0"/>
        <v>17.166666666666668</v>
      </c>
      <c r="N7" s="5">
        <f t="shared" si="0"/>
        <v>26.666666666666668</v>
      </c>
      <c r="O7" s="5">
        <f t="shared" si="0"/>
        <v>64.833333333333329</v>
      </c>
      <c r="P7" s="5">
        <f t="shared" si="0"/>
        <v>44.714285714285715</v>
      </c>
      <c r="R7" s="1" t="s">
        <v>16</v>
      </c>
      <c r="S7" s="4" t="s">
        <v>6</v>
      </c>
      <c r="T7" s="5">
        <v>5.3666666666666663</v>
      </c>
      <c r="U7" s="5">
        <v>5.166666666666667</v>
      </c>
      <c r="V7" s="5">
        <v>23.5</v>
      </c>
      <c r="W7" s="5">
        <v>60.333333333333336</v>
      </c>
      <c r="X7" s="5">
        <v>72.166666666666671</v>
      </c>
      <c r="Y7" s="5">
        <v>74.5</v>
      </c>
    </row>
    <row r="8" spans="1:25" x14ac:dyDescent="0.35">
      <c r="A8" s="1" t="s">
        <v>9</v>
      </c>
      <c r="B8" s="4" t="s">
        <v>6</v>
      </c>
      <c r="C8" s="5">
        <v>4.25</v>
      </c>
      <c r="D8" s="5">
        <v>6.4285714285714288</v>
      </c>
      <c r="E8" s="5">
        <v>5.8571428571428568</v>
      </c>
      <c r="F8" s="5">
        <v>49.571428571428569</v>
      </c>
      <c r="G8" s="5">
        <v>81.428571428571431</v>
      </c>
      <c r="H8" s="5">
        <v>80.5</v>
      </c>
      <c r="I8" s="5">
        <v>81.714285714285708</v>
      </c>
      <c r="K8" s="5">
        <f t="shared" si="0"/>
        <v>2.1785714285714288</v>
      </c>
      <c r="L8" s="5">
        <f t="shared" si="0"/>
        <v>1.6071428571428568</v>
      </c>
      <c r="M8" s="5">
        <f t="shared" si="0"/>
        <v>45.321428571428569</v>
      </c>
      <c r="N8" s="5">
        <f t="shared" si="0"/>
        <v>77.178571428571431</v>
      </c>
      <c r="O8" s="5">
        <f t="shared" si="0"/>
        <v>76.25</v>
      </c>
      <c r="P8" s="5">
        <f t="shared" si="0"/>
        <v>77.464285714285708</v>
      </c>
      <c r="R8" s="1" t="s">
        <v>17</v>
      </c>
      <c r="S8" s="4" t="s">
        <v>6</v>
      </c>
      <c r="T8" s="5">
        <v>1.8333333333333335</v>
      </c>
      <c r="U8" s="5">
        <v>4.5476190476190474</v>
      </c>
      <c r="V8" s="5">
        <v>34.333333333333336</v>
      </c>
      <c r="W8" s="5">
        <v>82.333333333333329</v>
      </c>
      <c r="X8" s="5">
        <v>82.833333333333329</v>
      </c>
      <c r="Y8" s="5">
        <v>82.166666666666657</v>
      </c>
    </row>
    <row r="9" spans="1:25" x14ac:dyDescent="0.35">
      <c r="A9" s="1" t="s">
        <v>11</v>
      </c>
      <c r="B9" s="4" t="s">
        <v>6</v>
      </c>
      <c r="C9" s="5">
        <v>2.3333333333333335</v>
      </c>
      <c r="D9" s="5">
        <v>3.75</v>
      </c>
      <c r="E9" s="5">
        <v>11</v>
      </c>
      <c r="F9" s="5">
        <v>52</v>
      </c>
      <c r="G9" s="5">
        <v>76.25</v>
      </c>
      <c r="H9" s="5">
        <v>72</v>
      </c>
      <c r="I9" s="5">
        <v>74</v>
      </c>
      <c r="K9" s="5">
        <f t="shared" si="0"/>
        <v>1.4166666666666665</v>
      </c>
      <c r="L9" s="5">
        <f t="shared" si="0"/>
        <v>8.6666666666666661</v>
      </c>
      <c r="M9" s="5">
        <f t="shared" si="0"/>
        <v>49.666666666666664</v>
      </c>
      <c r="N9" s="5">
        <f t="shared" si="0"/>
        <v>73.916666666666671</v>
      </c>
      <c r="O9" s="5">
        <f t="shared" si="0"/>
        <v>69.666666666666671</v>
      </c>
      <c r="P9" s="5">
        <f t="shared" si="0"/>
        <v>71.666666666666671</v>
      </c>
      <c r="R9" s="1" t="s">
        <v>19</v>
      </c>
      <c r="S9" s="4" t="s">
        <v>6</v>
      </c>
      <c r="T9" s="5">
        <v>2.4500000000000002</v>
      </c>
      <c r="U9" s="5">
        <v>1.4000000000000001</v>
      </c>
      <c r="V9" s="5">
        <v>61.2</v>
      </c>
      <c r="W9" s="5">
        <v>76.95</v>
      </c>
      <c r="X9" s="5">
        <v>78.45</v>
      </c>
      <c r="Y9" s="5">
        <v>80</v>
      </c>
    </row>
    <row r="10" spans="1:25" x14ac:dyDescent="0.35">
      <c r="A10" s="1" t="s">
        <v>18</v>
      </c>
      <c r="B10" s="6" t="s">
        <v>8</v>
      </c>
      <c r="C10" s="5">
        <v>4.4285714285714288</v>
      </c>
      <c r="D10" s="5">
        <v>5.8571428571428568</v>
      </c>
      <c r="E10" s="5">
        <v>6.1428571428571432</v>
      </c>
      <c r="F10" s="5">
        <v>11.375</v>
      </c>
      <c r="G10" s="5">
        <v>60.571428571428569</v>
      </c>
      <c r="H10" s="5">
        <v>68.571428571428569</v>
      </c>
      <c r="I10" s="5">
        <v>71.75</v>
      </c>
      <c r="K10" s="5">
        <f t="shared" si="0"/>
        <v>1.4285714285714279</v>
      </c>
      <c r="L10" s="5">
        <f t="shared" si="0"/>
        <v>1.7142857142857144</v>
      </c>
      <c r="M10" s="5">
        <f t="shared" si="0"/>
        <v>6.9464285714285712</v>
      </c>
      <c r="N10" s="5">
        <f t="shared" si="0"/>
        <v>56.142857142857139</v>
      </c>
      <c r="O10" s="5">
        <f t="shared" si="0"/>
        <v>64.142857142857139</v>
      </c>
      <c r="P10" s="5">
        <f t="shared" si="0"/>
        <v>67.321428571428569</v>
      </c>
      <c r="R10" s="1" t="s">
        <v>20</v>
      </c>
      <c r="T10" s="5">
        <f>AVERAGE(T2:T9)</f>
        <v>1.9348214285714289</v>
      </c>
      <c r="U10" s="5">
        <f t="shared" ref="U10:Y10" si="1">AVERAGE(U2:U9)</f>
        <v>4.3556547619047619</v>
      </c>
      <c r="V10" s="5">
        <f t="shared" si="1"/>
        <v>44.265476190476186</v>
      </c>
      <c r="W10" s="5">
        <f t="shared" si="1"/>
        <v>74.771130952380958</v>
      </c>
      <c r="X10" s="5">
        <f t="shared" si="1"/>
        <v>76.756547619047623</v>
      </c>
      <c r="Y10" s="5">
        <f t="shared" si="1"/>
        <v>77.517559523809524</v>
      </c>
    </row>
    <row r="11" spans="1:25" x14ac:dyDescent="0.35">
      <c r="A11" s="1" t="s">
        <v>13</v>
      </c>
      <c r="B11" s="4" t="s">
        <v>6</v>
      </c>
      <c r="C11" s="5">
        <v>3</v>
      </c>
      <c r="D11" s="5">
        <v>5.4285714285714288</v>
      </c>
      <c r="E11" s="5">
        <v>8.5714285714285712</v>
      </c>
      <c r="F11" s="5">
        <v>37.75</v>
      </c>
      <c r="G11" s="5">
        <v>79.857142857142861</v>
      </c>
      <c r="H11" s="5">
        <v>81.142857142857139</v>
      </c>
      <c r="I11" s="5">
        <v>82.571428571428569</v>
      </c>
      <c r="K11" s="5">
        <f t="shared" si="0"/>
        <v>2.4285714285714288</v>
      </c>
      <c r="L11" s="5">
        <f t="shared" si="0"/>
        <v>5.5714285714285712</v>
      </c>
      <c r="M11" s="5">
        <f t="shared" si="0"/>
        <v>34.75</v>
      </c>
      <c r="N11" s="5">
        <f t="shared" si="0"/>
        <v>76.857142857142861</v>
      </c>
      <c r="O11" s="5">
        <f t="shared" si="0"/>
        <v>78.142857142857139</v>
      </c>
      <c r="P11" s="5">
        <f t="shared" si="0"/>
        <v>79.571428571428569</v>
      </c>
      <c r="R11" s="1" t="s">
        <v>22</v>
      </c>
      <c r="T11" s="5">
        <f>STDEV(T2:T9)/(SQRT(8))</f>
        <v>0.66048487429550207</v>
      </c>
      <c r="U11" s="5">
        <f t="shared" ref="U11:Y11" si="2">STDEV(U2:U9)/(SQRT(8))</f>
        <v>0.8264836245864694</v>
      </c>
      <c r="V11" s="5">
        <f t="shared" si="2"/>
        <v>6.0968519666682255</v>
      </c>
      <c r="W11" s="5">
        <f t="shared" si="2"/>
        <v>2.4885491496536973</v>
      </c>
      <c r="X11" s="5">
        <f t="shared" si="2"/>
        <v>1.5491178476304173</v>
      </c>
      <c r="Y11" s="5">
        <f t="shared" si="2"/>
        <v>1.4041501707281092</v>
      </c>
    </row>
    <row r="12" spans="1:25" x14ac:dyDescent="0.35">
      <c r="A12" s="1" t="s">
        <v>21</v>
      </c>
      <c r="B12" s="6" t="s">
        <v>8</v>
      </c>
      <c r="C12" s="5">
        <v>7</v>
      </c>
      <c r="D12" s="5">
        <v>4.7142857142857144</v>
      </c>
      <c r="E12" s="5">
        <v>5</v>
      </c>
      <c r="F12" s="5">
        <v>31.714285714285715</v>
      </c>
      <c r="G12" s="5">
        <v>62.285714285714285</v>
      </c>
      <c r="H12" s="5">
        <v>26</v>
      </c>
      <c r="I12" s="5">
        <v>58.428571428571431</v>
      </c>
      <c r="K12" s="5">
        <f t="shared" si="0"/>
        <v>-2.2857142857142856</v>
      </c>
      <c r="L12" s="5">
        <f t="shared" si="0"/>
        <v>-2</v>
      </c>
      <c r="M12" s="5">
        <f t="shared" si="0"/>
        <v>24.714285714285715</v>
      </c>
      <c r="N12" s="5">
        <f t="shared" si="0"/>
        <v>55.285714285714285</v>
      </c>
      <c r="O12" s="5">
        <f t="shared" si="0"/>
        <v>19</v>
      </c>
      <c r="P12" s="5">
        <f t="shared" si="0"/>
        <v>51.428571428571431</v>
      </c>
    </row>
    <row r="13" spans="1:25" x14ac:dyDescent="0.35">
      <c r="A13" s="1" t="s">
        <v>23</v>
      </c>
      <c r="B13" s="6" t="s">
        <v>8</v>
      </c>
      <c r="C13" s="5">
        <v>5.333333333333333</v>
      </c>
      <c r="D13" s="5">
        <v>2</v>
      </c>
      <c r="E13" s="5">
        <v>4.166666666666667</v>
      </c>
      <c r="F13" s="5">
        <v>25.5</v>
      </c>
      <c r="G13" s="5">
        <v>49.333333333333336</v>
      </c>
      <c r="H13" s="5">
        <v>46</v>
      </c>
      <c r="I13" s="5">
        <v>54.666666666666664</v>
      </c>
      <c r="K13" s="5">
        <f t="shared" si="0"/>
        <v>-3.333333333333333</v>
      </c>
      <c r="L13" s="5">
        <f t="shared" si="0"/>
        <v>-1.1666666666666661</v>
      </c>
      <c r="M13" s="5">
        <f t="shared" si="0"/>
        <v>20.166666666666668</v>
      </c>
      <c r="N13" s="5">
        <f t="shared" si="0"/>
        <v>44</v>
      </c>
      <c r="O13" s="5">
        <f t="shared" si="0"/>
        <v>40.666666666666664</v>
      </c>
      <c r="P13" s="5">
        <f t="shared" si="0"/>
        <v>49.333333333333329</v>
      </c>
    </row>
    <row r="14" spans="1:25" x14ac:dyDescent="0.35">
      <c r="A14" s="1" t="s">
        <v>24</v>
      </c>
      <c r="B14" s="6" t="s">
        <v>8</v>
      </c>
      <c r="C14" s="5">
        <v>3</v>
      </c>
      <c r="D14" s="5">
        <v>5.166666666666667</v>
      </c>
      <c r="E14" s="5">
        <v>3</v>
      </c>
      <c r="F14" s="5">
        <v>18.666666666666668</v>
      </c>
      <c r="G14" s="5">
        <v>45.6</v>
      </c>
      <c r="H14" s="5">
        <v>50.166666666666664</v>
      </c>
      <c r="I14" s="5">
        <v>43.666666666666664</v>
      </c>
      <c r="K14" s="5">
        <f t="shared" si="0"/>
        <v>2.166666666666667</v>
      </c>
      <c r="L14" s="5">
        <f t="shared" si="0"/>
        <v>0</v>
      </c>
      <c r="M14" s="5">
        <f t="shared" si="0"/>
        <v>15.666666666666668</v>
      </c>
      <c r="N14" s="5">
        <f t="shared" si="0"/>
        <v>42.6</v>
      </c>
      <c r="O14" s="5">
        <f t="shared" si="0"/>
        <v>47.166666666666664</v>
      </c>
      <c r="P14" s="5">
        <f t="shared" si="0"/>
        <v>40.666666666666664</v>
      </c>
      <c r="R14" s="1" t="s">
        <v>7</v>
      </c>
      <c r="S14" s="6" t="s">
        <v>8</v>
      </c>
      <c r="T14" s="5">
        <v>-0.25</v>
      </c>
      <c r="U14" s="5">
        <v>9.15</v>
      </c>
      <c r="V14" s="5">
        <v>12.75</v>
      </c>
      <c r="W14" s="5">
        <v>18.75</v>
      </c>
      <c r="X14" s="5">
        <v>55.15</v>
      </c>
      <c r="Y14" s="5">
        <v>51.15</v>
      </c>
    </row>
    <row r="15" spans="1:25" x14ac:dyDescent="0.35">
      <c r="A15" s="1" t="s">
        <v>15</v>
      </c>
      <c r="B15" s="4" t="s">
        <v>6</v>
      </c>
      <c r="C15" s="5">
        <v>1.6</v>
      </c>
      <c r="D15" s="5">
        <v>2.8333333333333335</v>
      </c>
      <c r="E15" s="5">
        <v>6.2</v>
      </c>
      <c r="F15" s="5">
        <v>76.666666666666671</v>
      </c>
      <c r="G15" s="5">
        <v>71.2</v>
      </c>
      <c r="H15" s="5">
        <v>77</v>
      </c>
      <c r="I15" s="5">
        <v>74.8</v>
      </c>
      <c r="K15" s="5">
        <f t="shared" si="0"/>
        <v>1.2333333333333334</v>
      </c>
      <c r="L15" s="5">
        <f t="shared" si="0"/>
        <v>4.5999999999999996</v>
      </c>
      <c r="M15" s="5">
        <f t="shared" si="0"/>
        <v>75.066666666666677</v>
      </c>
      <c r="N15" s="5">
        <f t="shared" si="0"/>
        <v>69.600000000000009</v>
      </c>
      <c r="O15" s="5">
        <f t="shared" si="0"/>
        <v>75.400000000000006</v>
      </c>
      <c r="P15" s="5">
        <f t="shared" si="0"/>
        <v>73.2</v>
      </c>
      <c r="R15" s="1" t="s">
        <v>12</v>
      </c>
      <c r="S15" s="6" t="s">
        <v>8</v>
      </c>
      <c r="T15" s="5">
        <v>5.7777777777777777</v>
      </c>
      <c r="U15" s="5">
        <v>2.333333333333333</v>
      </c>
      <c r="V15" s="5">
        <v>8.7916666666666679</v>
      </c>
      <c r="W15" s="5">
        <v>47.166666666666664</v>
      </c>
      <c r="X15" s="5">
        <v>51.291666666666664</v>
      </c>
      <c r="Y15" s="5">
        <v>64.166666666666671</v>
      </c>
    </row>
    <row r="16" spans="1:25" x14ac:dyDescent="0.35">
      <c r="A16" s="1" t="s">
        <v>25</v>
      </c>
      <c r="B16" s="6" t="s">
        <v>8</v>
      </c>
      <c r="C16" s="5">
        <v>6.8</v>
      </c>
      <c r="D16" s="5">
        <v>6.6</v>
      </c>
      <c r="E16" s="5">
        <v>6</v>
      </c>
      <c r="F16" s="5">
        <v>13.166666666666666</v>
      </c>
      <c r="G16" s="5">
        <v>75.333333333333329</v>
      </c>
      <c r="H16" s="5">
        <v>66.599999999999994</v>
      </c>
      <c r="I16" s="5">
        <v>78.166666666666671</v>
      </c>
      <c r="K16" s="5">
        <f t="shared" si="0"/>
        <v>-0.20000000000000018</v>
      </c>
      <c r="L16" s="5">
        <f t="shared" si="0"/>
        <v>-0.79999999999999982</v>
      </c>
      <c r="M16" s="5">
        <f t="shared" si="0"/>
        <v>6.3666666666666663</v>
      </c>
      <c r="N16" s="5">
        <f t="shared" si="0"/>
        <v>68.533333333333331</v>
      </c>
      <c r="O16" s="5">
        <f t="shared" si="0"/>
        <v>59.8</v>
      </c>
      <c r="P16" s="5">
        <f t="shared" si="0"/>
        <v>71.366666666666674</v>
      </c>
      <c r="R16" s="1" t="s">
        <v>14</v>
      </c>
      <c r="S16" s="6" t="s">
        <v>8</v>
      </c>
      <c r="T16" s="5">
        <v>-0.83333333333333348</v>
      </c>
      <c r="U16" s="5">
        <v>3</v>
      </c>
      <c r="V16" s="5">
        <v>17.166666666666668</v>
      </c>
      <c r="W16" s="5">
        <v>26.666666666666668</v>
      </c>
      <c r="X16" s="5">
        <v>64.833333333333329</v>
      </c>
      <c r="Y16" s="5">
        <v>44.714285714285715</v>
      </c>
    </row>
    <row r="17" spans="1:25" x14ac:dyDescent="0.35">
      <c r="A17" s="1" t="s">
        <v>16</v>
      </c>
      <c r="B17" s="4" t="s">
        <v>6</v>
      </c>
      <c r="C17" s="5">
        <v>4.833333333333333</v>
      </c>
      <c r="D17" s="5">
        <v>10.199999999999999</v>
      </c>
      <c r="E17" s="5">
        <v>10</v>
      </c>
      <c r="F17" s="5">
        <v>28.333333333333332</v>
      </c>
      <c r="G17" s="5">
        <v>65.166666666666671</v>
      </c>
      <c r="H17" s="5">
        <v>77</v>
      </c>
      <c r="I17" s="5">
        <v>79.333333333333329</v>
      </c>
      <c r="K17" s="5">
        <f t="shared" si="0"/>
        <v>5.3666666666666663</v>
      </c>
      <c r="L17" s="5">
        <f t="shared" si="0"/>
        <v>5.166666666666667</v>
      </c>
      <c r="M17" s="5">
        <f t="shared" si="0"/>
        <v>23.5</v>
      </c>
      <c r="N17" s="5">
        <f t="shared" si="0"/>
        <v>60.333333333333336</v>
      </c>
      <c r="O17" s="5">
        <f t="shared" si="0"/>
        <v>72.166666666666671</v>
      </c>
      <c r="P17" s="5">
        <f t="shared" si="0"/>
        <v>74.5</v>
      </c>
      <c r="R17" s="1" t="s">
        <v>18</v>
      </c>
      <c r="S17" s="6" t="s">
        <v>8</v>
      </c>
      <c r="T17" s="5">
        <v>1.4285714285714279</v>
      </c>
      <c r="U17" s="5">
        <v>1.7142857142857144</v>
      </c>
      <c r="V17" s="5">
        <v>6.9464285714285712</v>
      </c>
      <c r="W17" s="5">
        <v>56.142857142857139</v>
      </c>
      <c r="X17" s="5">
        <v>64.142857142857139</v>
      </c>
      <c r="Y17" s="5">
        <v>67.321428571428569</v>
      </c>
    </row>
    <row r="18" spans="1:25" x14ac:dyDescent="0.35">
      <c r="A18" s="1" t="s">
        <v>26</v>
      </c>
      <c r="B18" s="6" t="s">
        <v>8</v>
      </c>
      <c r="C18" s="5">
        <v>4.2</v>
      </c>
      <c r="D18" s="5">
        <v>4.5999999999999996</v>
      </c>
      <c r="E18" s="5">
        <v>4.5999999999999996</v>
      </c>
      <c r="F18" s="5">
        <v>9.4</v>
      </c>
      <c r="G18" s="5">
        <v>56.333333333333336</v>
      </c>
      <c r="H18" s="5">
        <v>15.833333333333334</v>
      </c>
      <c r="I18" s="5">
        <v>18.399999999999999</v>
      </c>
      <c r="K18" s="5">
        <f t="shared" si="0"/>
        <v>0.39999999999999947</v>
      </c>
      <c r="L18" s="5">
        <f t="shared" si="0"/>
        <v>0.39999999999999947</v>
      </c>
      <c r="M18" s="5">
        <f t="shared" si="0"/>
        <v>5.2</v>
      </c>
      <c r="N18" s="5">
        <f t="shared" si="0"/>
        <v>52.133333333333333</v>
      </c>
      <c r="O18" s="5">
        <f t="shared" si="0"/>
        <v>11.633333333333333</v>
      </c>
      <c r="P18" s="5">
        <f t="shared" si="0"/>
        <v>14.2</v>
      </c>
      <c r="R18" s="1" t="s">
        <v>21</v>
      </c>
      <c r="S18" s="6" t="s">
        <v>8</v>
      </c>
      <c r="T18" s="5">
        <v>-2.2857142857142856</v>
      </c>
      <c r="U18" s="5">
        <v>-2</v>
      </c>
      <c r="V18" s="5">
        <v>24.714285714285715</v>
      </c>
      <c r="W18" s="5">
        <v>55.285714285714285</v>
      </c>
      <c r="X18" s="5">
        <v>19</v>
      </c>
      <c r="Y18" s="5">
        <v>51.428571428571431</v>
      </c>
    </row>
    <row r="19" spans="1:25" x14ac:dyDescent="0.35">
      <c r="A19" s="1" t="s">
        <v>17</v>
      </c>
      <c r="B19" s="4" t="s">
        <v>6</v>
      </c>
      <c r="C19" s="5">
        <v>2.1666666666666665</v>
      </c>
      <c r="D19" s="5">
        <v>4</v>
      </c>
      <c r="E19" s="5">
        <v>6.7142857142857144</v>
      </c>
      <c r="F19" s="5">
        <v>36.5</v>
      </c>
      <c r="G19" s="5">
        <v>84.5</v>
      </c>
      <c r="H19" s="5">
        <v>85</v>
      </c>
      <c r="I19" s="5">
        <v>84.333333333333329</v>
      </c>
      <c r="K19" s="5">
        <f t="shared" ref="K19:P40" si="3">D19-$C19</f>
        <v>1.8333333333333335</v>
      </c>
      <c r="L19" s="5">
        <f t="shared" si="3"/>
        <v>4.5476190476190474</v>
      </c>
      <c r="M19" s="5">
        <f t="shared" si="3"/>
        <v>34.333333333333336</v>
      </c>
      <c r="N19" s="5">
        <f t="shared" si="3"/>
        <v>82.333333333333329</v>
      </c>
      <c r="O19" s="5">
        <f t="shared" si="3"/>
        <v>82.833333333333329</v>
      </c>
      <c r="P19" s="5">
        <f t="shared" si="3"/>
        <v>82.166666666666657</v>
      </c>
      <c r="R19" s="1" t="s">
        <v>23</v>
      </c>
      <c r="S19" s="6" t="s">
        <v>8</v>
      </c>
      <c r="T19" s="5">
        <v>-3.333333333333333</v>
      </c>
      <c r="U19" s="5">
        <v>-1.1666666666666661</v>
      </c>
      <c r="V19" s="5">
        <v>20.166666666666668</v>
      </c>
      <c r="W19" s="5">
        <v>44</v>
      </c>
      <c r="X19" s="5">
        <v>40.666666666666664</v>
      </c>
      <c r="Y19" s="5">
        <v>49.333333333333329</v>
      </c>
    </row>
    <row r="20" spans="1:25" x14ac:dyDescent="0.35">
      <c r="A20" s="1" t="s">
        <v>27</v>
      </c>
      <c r="B20" s="6" t="s">
        <v>8</v>
      </c>
      <c r="C20" s="5">
        <v>6.8888888888888893</v>
      </c>
      <c r="D20" s="5">
        <v>6.1111111111111107</v>
      </c>
      <c r="E20" s="5">
        <v>9.8888888888888893</v>
      </c>
      <c r="F20" s="5">
        <v>25.2</v>
      </c>
      <c r="G20" s="5">
        <v>39.888888888888886</v>
      </c>
      <c r="H20" s="5">
        <v>40</v>
      </c>
      <c r="I20" s="5">
        <v>49.666666666666664</v>
      </c>
      <c r="K20" s="5">
        <f t="shared" si="3"/>
        <v>-0.77777777777777857</v>
      </c>
      <c r="L20" s="5">
        <f t="shared" si="3"/>
        <v>3</v>
      </c>
      <c r="M20" s="5">
        <f t="shared" si="3"/>
        <v>18.31111111111111</v>
      </c>
      <c r="N20" s="5">
        <f t="shared" si="3"/>
        <v>33</v>
      </c>
      <c r="O20" s="5">
        <f t="shared" si="3"/>
        <v>33.111111111111114</v>
      </c>
      <c r="P20" s="5">
        <f t="shared" si="3"/>
        <v>42.777777777777771</v>
      </c>
      <c r="R20" s="1" t="s">
        <v>24</v>
      </c>
      <c r="S20" s="6" t="s">
        <v>8</v>
      </c>
      <c r="T20" s="5">
        <v>2.166666666666667</v>
      </c>
      <c r="U20" s="5">
        <v>0</v>
      </c>
      <c r="V20" s="5">
        <v>15.666666666666668</v>
      </c>
      <c r="W20" s="5">
        <v>42.6</v>
      </c>
      <c r="X20" s="5">
        <v>47.166666666666664</v>
      </c>
      <c r="Y20" s="5">
        <v>40.666666666666664</v>
      </c>
    </row>
    <row r="21" spans="1:25" x14ac:dyDescent="0.35">
      <c r="A21" s="1" t="s">
        <v>28</v>
      </c>
      <c r="B21" s="6" t="s">
        <v>8</v>
      </c>
      <c r="C21" s="5">
        <v>2.6666666666666665</v>
      </c>
      <c r="D21" s="5">
        <v>2</v>
      </c>
      <c r="E21" s="5">
        <v>3.25</v>
      </c>
      <c r="F21" s="5">
        <v>7.666666666666667</v>
      </c>
      <c r="G21" s="5">
        <v>27</v>
      </c>
      <c r="H21" s="5">
        <v>56.25</v>
      </c>
      <c r="I21" s="5">
        <v>27</v>
      </c>
      <c r="K21" s="5">
        <f t="shared" si="3"/>
        <v>-0.66666666666666652</v>
      </c>
      <c r="L21" s="5">
        <f t="shared" si="3"/>
        <v>0.58333333333333348</v>
      </c>
      <c r="M21" s="5">
        <f t="shared" si="3"/>
        <v>5</v>
      </c>
      <c r="N21" s="5">
        <f t="shared" si="3"/>
        <v>24.333333333333332</v>
      </c>
      <c r="O21" s="5">
        <f t="shared" si="3"/>
        <v>53.583333333333336</v>
      </c>
      <c r="P21" s="5">
        <f t="shared" si="3"/>
        <v>24.333333333333332</v>
      </c>
      <c r="R21" s="1" t="s">
        <v>25</v>
      </c>
      <c r="S21" s="6" t="s">
        <v>8</v>
      </c>
      <c r="T21" s="5">
        <v>-0.20000000000000018</v>
      </c>
      <c r="U21" s="5">
        <v>-0.79999999999999982</v>
      </c>
      <c r="V21" s="5">
        <v>6.3666666666666663</v>
      </c>
      <c r="W21" s="5">
        <v>68.533333333333331</v>
      </c>
      <c r="X21" s="5">
        <v>59.8</v>
      </c>
      <c r="Y21" s="5">
        <v>71.366666666666674</v>
      </c>
    </row>
    <row r="22" spans="1:25" x14ac:dyDescent="0.35">
      <c r="A22" s="1" t="s">
        <v>19</v>
      </c>
      <c r="B22" s="4" t="s">
        <v>6</v>
      </c>
      <c r="C22" s="5">
        <v>1.8</v>
      </c>
      <c r="D22" s="5">
        <v>4.25</v>
      </c>
      <c r="E22" s="5">
        <v>3.2</v>
      </c>
      <c r="F22" s="5">
        <v>63</v>
      </c>
      <c r="G22" s="5">
        <v>78.75</v>
      </c>
      <c r="H22" s="5">
        <v>80.25</v>
      </c>
      <c r="I22" s="5">
        <v>81.8</v>
      </c>
      <c r="K22" s="5">
        <f t="shared" si="3"/>
        <v>2.4500000000000002</v>
      </c>
      <c r="L22" s="5">
        <f t="shared" si="3"/>
        <v>1.4000000000000001</v>
      </c>
      <c r="M22" s="5">
        <f t="shared" si="3"/>
        <v>61.2</v>
      </c>
      <c r="N22" s="5">
        <f t="shared" si="3"/>
        <v>76.95</v>
      </c>
      <c r="O22" s="5">
        <f t="shared" si="3"/>
        <v>78.45</v>
      </c>
      <c r="P22" s="5">
        <f t="shared" si="3"/>
        <v>80</v>
      </c>
      <c r="R22" s="1" t="s">
        <v>26</v>
      </c>
      <c r="S22" s="6" t="s">
        <v>8</v>
      </c>
      <c r="T22" s="5">
        <v>0.39999999999999947</v>
      </c>
      <c r="U22" s="5">
        <v>0.39999999999999947</v>
      </c>
      <c r="V22" s="5">
        <v>5.2</v>
      </c>
      <c r="W22" s="5">
        <v>52.133333333333333</v>
      </c>
      <c r="X22" s="5">
        <v>11.633333333333333</v>
      </c>
      <c r="Y22" s="5">
        <v>14.2</v>
      </c>
    </row>
    <row r="23" spans="1:25" x14ac:dyDescent="0.35">
      <c r="A23" s="1" t="s">
        <v>29</v>
      </c>
      <c r="B23" s="6" t="s">
        <v>30</v>
      </c>
      <c r="C23" s="5">
        <v>9.8000000000000007</v>
      </c>
      <c r="D23" s="5">
        <v>11.833333333333334</v>
      </c>
      <c r="E23" s="5">
        <v>8.6</v>
      </c>
      <c r="F23" s="5">
        <v>33.799999999999997</v>
      </c>
      <c r="G23" s="5">
        <v>42.833333333333336</v>
      </c>
      <c r="H23" s="5">
        <v>21.2</v>
      </c>
      <c r="I23" s="5">
        <v>42.4</v>
      </c>
      <c r="K23" s="5">
        <f t="shared" si="3"/>
        <v>2.0333333333333332</v>
      </c>
      <c r="L23" s="5">
        <f t="shared" si="3"/>
        <v>-1.2000000000000011</v>
      </c>
      <c r="M23" s="5">
        <f t="shared" si="3"/>
        <v>23.999999999999996</v>
      </c>
      <c r="N23" s="5">
        <f t="shared" si="3"/>
        <v>33.033333333333331</v>
      </c>
      <c r="O23" s="5">
        <f t="shared" si="3"/>
        <v>11.399999999999999</v>
      </c>
      <c r="P23" s="5">
        <f t="shared" si="3"/>
        <v>32.599999999999994</v>
      </c>
      <c r="R23" s="1" t="s">
        <v>27</v>
      </c>
      <c r="S23" s="6" t="s">
        <v>8</v>
      </c>
      <c r="T23" s="5">
        <v>-0.77777777777777857</v>
      </c>
      <c r="U23" s="5">
        <v>3</v>
      </c>
      <c r="V23" s="5">
        <v>18.31111111111111</v>
      </c>
      <c r="W23" s="5">
        <v>33</v>
      </c>
      <c r="X23" s="5">
        <v>33.111111111111114</v>
      </c>
      <c r="Y23" s="5">
        <v>42.777777777777771</v>
      </c>
    </row>
    <row r="24" spans="1:25" x14ac:dyDescent="0.35">
      <c r="A24" s="1" t="s">
        <v>31</v>
      </c>
      <c r="B24" s="6" t="s">
        <v>30</v>
      </c>
      <c r="C24" s="5">
        <v>5.5</v>
      </c>
      <c r="D24" s="5">
        <v>3.5</v>
      </c>
      <c r="E24" s="5">
        <v>6</v>
      </c>
      <c r="F24" s="5">
        <v>23</v>
      </c>
      <c r="G24" s="5">
        <v>8.5</v>
      </c>
      <c r="H24" s="5">
        <v>10.5</v>
      </c>
      <c r="I24" s="5">
        <v>31.333333333333332</v>
      </c>
      <c r="K24" s="5">
        <f t="shared" si="3"/>
        <v>-2</v>
      </c>
      <c r="L24" s="5">
        <f t="shared" si="3"/>
        <v>0.5</v>
      </c>
      <c r="M24" s="5">
        <f t="shared" si="3"/>
        <v>17.5</v>
      </c>
      <c r="N24" s="5">
        <f t="shared" si="3"/>
        <v>3</v>
      </c>
      <c r="O24" s="5">
        <f t="shared" si="3"/>
        <v>5</v>
      </c>
      <c r="P24" s="5">
        <f t="shared" si="3"/>
        <v>25.833333333333332</v>
      </c>
      <c r="R24" s="1" t="s">
        <v>28</v>
      </c>
      <c r="S24" s="6" t="s">
        <v>8</v>
      </c>
      <c r="T24" s="5">
        <v>-0.66666666666666652</v>
      </c>
      <c r="U24" s="5">
        <v>0.58333333333333348</v>
      </c>
      <c r="V24" s="5">
        <v>5</v>
      </c>
      <c r="W24" s="5">
        <v>24.333333333333332</v>
      </c>
      <c r="X24" s="5">
        <v>53.583333333333336</v>
      </c>
      <c r="Y24" s="5">
        <v>24.333333333333332</v>
      </c>
    </row>
    <row r="25" spans="1:25" x14ac:dyDescent="0.35">
      <c r="A25" s="1" t="s">
        <v>32</v>
      </c>
      <c r="B25" s="4" t="s">
        <v>33</v>
      </c>
      <c r="C25" s="5">
        <v>14.142857142857142</v>
      </c>
      <c r="D25" s="5">
        <v>19.428571428571427</v>
      </c>
      <c r="E25" s="5">
        <v>21</v>
      </c>
      <c r="F25" s="5">
        <v>48.714285714285715</v>
      </c>
      <c r="G25" s="5">
        <v>67.714285714285708</v>
      </c>
      <c r="H25" s="5">
        <v>62.142857142857146</v>
      </c>
      <c r="I25" s="5">
        <v>76.285714285714292</v>
      </c>
      <c r="K25" s="5">
        <f t="shared" si="3"/>
        <v>5.2857142857142847</v>
      </c>
      <c r="L25" s="5">
        <f t="shared" si="3"/>
        <v>6.8571428571428577</v>
      </c>
      <c r="M25" s="5">
        <f t="shared" si="3"/>
        <v>34.571428571428569</v>
      </c>
      <c r="N25" s="5">
        <f t="shared" si="3"/>
        <v>53.571428571428569</v>
      </c>
      <c r="O25" s="5">
        <f t="shared" si="3"/>
        <v>48</v>
      </c>
      <c r="P25" s="5">
        <f t="shared" si="3"/>
        <v>62.142857142857153</v>
      </c>
      <c r="R25" s="1" t="s">
        <v>20</v>
      </c>
      <c r="T25" s="5">
        <f t="shared" ref="T25:Y25" si="4">AVERAGE(T14:T24)</f>
        <v>0.12965367965367955</v>
      </c>
      <c r="U25" s="5">
        <f t="shared" si="4"/>
        <v>1.474025974025974</v>
      </c>
      <c r="V25" s="5">
        <f t="shared" si="4"/>
        <v>12.825468975468976</v>
      </c>
      <c r="W25" s="5">
        <f t="shared" si="4"/>
        <v>42.601082251082254</v>
      </c>
      <c r="X25" s="5">
        <f t="shared" si="4"/>
        <v>45.488997113997115</v>
      </c>
      <c r="Y25" s="5">
        <f t="shared" si="4"/>
        <v>47.40533910533911</v>
      </c>
    </row>
    <row r="26" spans="1:25" x14ac:dyDescent="0.35">
      <c r="A26" s="1" t="s">
        <v>34</v>
      </c>
      <c r="B26" s="6" t="s">
        <v>30</v>
      </c>
      <c r="C26" s="5">
        <v>2.75</v>
      </c>
      <c r="D26" s="5">
        <v>4.75</v>
      </c>
      <c r="E26" s="5">
        <v>5.2</v>
      </c>
      <c r="F26" s="5">
        <v>3.2</v>
      </c>
      <c r="G26" s="5">
        <v>8.5</v>
      </c>
      <c r="H26" s="5">
        <v>15.5</v>
      </c>
      <c r="I26" s="5">
        <v>16.8</v>
      </c>
      <c r="K26" s="5">
        <f t="shared" si="3"/>
        <v>2</v>
      </c>
      <c r="L26" s="5">
        <f t="shared" si="3"/>
        <v>2.4500000000000002</v>
      </c>
      <c r="M26" s="5">
        <f t="shared" si="3"/>
        <v>0.45000000000000018</v>
      </c>
      <c r="N26" s="5">
        <f t="shared" si="3"/>
        <v>5.75</v>
      </c>
      <c r="O26" s="5">
        <f t="shared" si="3"/>
        <v>12.75</v>
      </c>
      <c r="P26" s="5">
        <f t="shared" si="3"/>
        <v>14.05</v>
      </c>
      <c r="R26" s="1" t="s">
        <v>22</v>
      </c>
      <c r="T26" s="5">
        <f>STDEV(T14:T24)/(SQRT(11))</f>
        <v>0.72785484345035778</v>
      </c>
      <c r="U26" s="5">
        <f t="shared" ref="U26:Y26" si="5">STDEV(U14:U24)/(SQRT(11))</f>
        <v>0.91803560314402732</v>
      </c>
      <c r="V26" s="5">
        <f t="shared" si="5"/>
        <v>2.0542418643480778</v>
      </c>
      <c r="W26" s="5">
        <f t="shared" si="5"/>
        <v>4.6506086625453049</v>
      </c>
      <c r="X26" s="5">
        <f t="shared" si="5"/>
        <v>5.3484520419761257</v>
      </c>
      <c r="Y26" s="5">
        <f t="shared" si="5"/>
        <v>5.217663861520708</v>
      </c>
    </row>
    <row r="27" spans="1:25" x14ac:dyDescent="0.35">
      <c r="A27" s="1" t="s">
        <v>35</v>
      </c>
      <c r="B27" s="6" t="s">
        <v>30</v>
      </c>
      <c r="C27" s="5">
        <v>4.75</v>
      </c>
      <c r="D27" s="5">
        <v>7.25</v>
      </c>
      <c r="E27" s="5">
        <v>13.6</v>
      </c>
      <c r="F27" s="5">
        <v>8.5</v>
      </c>
      <c r="G27" s="5">
        <v>5.25</v>
      </c>
      <c r="H27" s="5">
        <v>12.4</v>
      </c>
      <c r="I27" s="5">
        <v>22.75</v>
      </c>
      <c r="K27" s="5">
        <f t="shared" si="3"/>
        <v>2.5</v>
      </c>
      <c r="L27" s="5">
        <f t="shared" si="3"/>
        <v>8.85</v>
      </c>
      <c r="M27" s="5">
        <f t="shared" si="3"/>
        <v>3.75</v>
      </c>
      <c r="N27" s="5">
        <f t="shared" si="3"/>
        <v>0.5</v>
      </c>
      <c r="O27" s="5">
        <f t="shared" si="3"/>
        <v>7.65</v>
      </c>
      <c r="P27" s="5">
        <f t="shared" si="3"/>
        <v>18</v>
      </c>
    </row>
    <row r="28" spans="1:25" x14ac:dyDescent="0.35">
      <c r="A28" s="1" t="s">
        <v>36</v>
      </c>
      <c r="B28" s="4" t="s">
        <v>33</v>
      </c>
      <c r="C28" s="5">
        <v>10.142857142857142</v>
      </c>
      <c r="D28" s="5">
        <v>14.166666666666666</v>
      </c>
      <c r="E28" s="5">
        <v>6.166666666666667</v>
      </c>
      <c r="F28" s="5">
        <v>38.166666666666664</v>
      </c>
      <c r="G28" s="5">
        <v>48.5</v>
      </c>
      <c r="H28" s="5">
        <v>54.666666666666664</v>
      </c>
      <c r="I28" s="5">
        <v>69.571428571428569</v>
      </c>
      <c r="K28" s="5">
        <f t="shared" si="3"/>
        <v>4.0238095238095237</v>
      </c>
      <c r="L28" s="5">
        <f t="shared" si="3"/>
        <v>-3.9761904761904754</v>
      </c>
      <c r="M28" s="5">
        <f t="shared" si="3"/>
        <v>28.023809523809522</v>
      </c>
      <c r="N28" s="5">
        <f t="shared" si="3"/>
        <v>38.357142857142861</v>
      </c>
      <c r="O28" s="5">
        <f t="shared" si="3"/>
        <v>44.523809523809518</v>
      </c>
      <c r="P28" s="5">
        <f t="shared" si="3"/>
        <v>59.428571428571431</v>
      </c>
      <c r="R28" s="1" t="s">
        <v>32</v>
      </c>
      <c r="S28" s="4" t="s">
        <v>33</v>
      </c>
      <c r="T28" s="5">
        <v>5.2857142857142847</v>
      </c>
      <c r="U28" s="5">
        <v>6.8571428571428577</v>
      </c>
      <c r="V28" s="5">
        <v>34.571428571428569</v>
      </c>
      <c r="W28" s="5">
        <v>53.571428571428569</v>
      </c>
      <c r="X28" s="5">
        <v>48</v>
      </c>
      <c r="Y28" s="5">
        <v>62.142857142857153</v>
      </c>
    </row>
    <row r="29" spans="1:25" x14ac:dyDescent="0.35">
      <c r="A29" s="1" t="s">
        <v>37</v>
      </c>
      <c r="B29" s="4" t="s">
        <v>33</v>
      </c>
      <c r="C29" s="5">
        <v>8.3333333333333339</v>
      </c>
      <c r="D29" s="5">
        <v>16.444444444444443</v>
      </c>
      <c r="E29" s="5">
        <v>40.111111111111114</v>
      </c>
      <c r="F29" s="5">
        <v>48.111111111111114</v>
      </c>
      <c r="G29" s="5">
        <v>59.333333333333336</v>
      </c>
      <c r="H29" s="5">
        <v>67.222222222222229</v>
      </c>
      <c r="I29" s="5">
        <v>64.900000000000006</v>
      </c>
      <c r="K29" s="5">
        <f t="shared" si="3"/>
        <v>8.1111111111111089</v>
      </c>
      <c r="L29" s="5">
        <f t="shared" si="3"/>
        <v>31.777777777777779</v>
      </c>
      <c r="M29" s="5">
        <f t="shared" si="3"/>
        <v>39.777777777777779</v>
      </c>
      <c r="N29" s="5">
        <f t="shared" si="3"/>
        <v>51</v>
      </c>
      <c r="O29" s="5">
        <f t="shared" si="3"/>
        <v>58.888888888888893</v>
      </c>
      <c r="P29" s="5">
        <f t="shared" si="3"/>
        <v>56.56666666666667</v>
      </c>
      <c r="R29" s="1" t="s">
        <v>36</v>
      </c>
      <c r="S29" s="4" t="s">
        <v>33</v>
      </c>
      <c r="T29" s="5">
        <v>4.0238095238095237</v>
      </c>
      <c r="U29" s="5">
        <v>-3.9761904761904754</v>
      </c>
      <c r="V29" s="5">
        <v>28.023809523809522</v>
      </c>
      <c r="W29" s="5">
        <v>38.357142857142861</v>
      </c>
      <c r="X29" s="5">
        <v>44.523809523809518</v>
      </c>
      <c r="Y29" s="5">
        <v>59.428571428571431</v>
      </c>
    </row>
    <row r="30" spans="1:25" x14ac:dyDescent="0.35">
      <c r="A30" s="1" t="s">
        <v>38</v>
      </c>
      <c r="B30" s="6" t="s">
        <v>30</v>
      </c>
      <c r="C30" s="5">
        <v>2.6666666666666665</v>
      </c>
      <c r="D30" s="5">
        <v>3</v>
      </c>
      <c r="E30" s="5">
        <v>4.333333333333333</v>
      </c>
      <c r="F30" s="5">
        <v>11.5</v>
      </c>
      <c r="G30" s="5">
        <v>14</v>
      </c>
      <c r="H30" s="5">
        <v>43</v>
      </c>
      <c r="I30" s="5">
        <v>29.5</v>
      </c>
      <c r="K30" s="5">
        <f t="shared" si="3"/>
        <v>0.33333333333333348</v>
      </c>
      <c r="L30" s="5">
        <f t="shared" si="3"/>
        <v>1.6666666666666665</v>
      </c>
      <c r="M30" s="5">
        <f t="shared" si="3"/>
        <v>8.8333333333333339</v>
      </c>
      <c r="N30" s="5">
        <f t="shared" si="3"/>
        <v>11.333333333333334</v>
      </c>
      <c r="O30" s="5">
        <f t="shared" si="3"/>
        <v>40.333333333333336</v>
      </c>
      <c r="P30" s="5">
        <f t="shared" si="3"/>
        <v>26.833333333333332</v>
      </c>
      <c r="R30" s="1" t="s">
        <v>37</v>
      </c>
      <c r="S30" s="4" t="s">
        <v>33</v>
      </c>
      <c r="T30" s="5">
        <v>8.1111111111111089</v>
      </c>
      <c r="U30" s="5">
        <v>31.777777777777779</v>
      </c>
      <c r="V30" s="5">
        <v>39.777777777777779</v>
      </c>
      <c r="W30" s="5">
        <v>51</v>
      </c>
      <c r="X30" s="5">
        <v>58.888888888888893</v>
      </c>
      <c r="Y30" s="5">
        <v>56.56666666666667</v>
      </c>
    </row>
    <row r="31" spans="1:25" x14ac:dyDescent="0.35">
      <c r="A31" s="1" t="s">
        <v>39</v>
      </c>
      <c r="B31" s="6" t="s">
        <v>30</v>
      </c>
      <c r="C31" s="5">
        <v>3</v>
      </c>
      <c r="D31" s="5">
        <v>3.5</v>
      </c>
      <c r="E31" s="5">
        <v>1</v>
      </c>
      <c r="F31" s="5">
        <v>13.333333333333334</v>
      </c>
      <c r="G31" s="5">
        <v>28.333333333333332</v>
      </c>
      <c r="H31" s="5">
        <v>25.5</v>
      </c>
      <c r="I31" s="5">
        <v>41</v>
      </c>
      <c r="K31" s="5">
        <f t="shared" si="3"/>
        <v>0.5</v>
      </c>
      <c r="L31" s="5">
        <f t="shared" si="3"/>
        <v>-2</v>
      </c>
      <c r="M31" s="5">
        <f t="shared" si="3"/>
        <v>10.333333333333334</v>
      </c>
      <c r="N31" s="5">
        <f t="shared" si="3"/>
        <v>25.333333333333332</v>
      </c>
      <c r="O31" s="5">
        <f t="shared" si="3"/>
        <v>22.5</v>
      </c>
      <c r="P31" s="5">
        <f t="shared" si="3"/>
        <v>38</v>
      </c>
      <c r="R31" s="1" t="s">
        <v>40</v>
      </c>
      <c r="S31" s="4" t="s">
        <v>33</v>
      </c>
      <c r="T31" s="5">
        <v>-3.5999999999999996</v>
      </c>
      <c r="U31" s="5">
        <v>-2.1999999999999997</v>
      </c>
      <c r="V31" s="5">
        <v>-1.5999999999999996</v>
      </c>
      <c r="W31" s="5">
        <v>65.400000000000006</v>
      </c>
      <c r="X31" s="5">
        <v>69</v>
      </c>
      <c r="Y31" s="5">
        <v>67.400000000000006</v>
      </c>
    </row>
    <row r="32" spans="1:25" x14ac:dyDescent="0.35">
      <c r="A32" s="1" t="s">
        <v>40</v>
      </c>
      <c r="B32" s="4" t="s">
        <v>33</v>
      </c>
      <c r="C32" s="5">
        <v>5.6</v>
      </c>
      <c r="D32" s="5">
        <v>2</v>
      </c>
      <c r="E32" s="5">
        <v>3.4</v>
      </c>
      <c r="F32" s="5">
        <v>4</v>
      </c>
      <c r="G32" s="5">
        <v>71</v>
      </c>
      <c r="H32" s="5">
        <v>74.599999999999994</v>
      </c>
      <c r="I32" s="5">
        <v>73</v>
      </c>
      <c r="K32" s="5">
        <f t="shared" si="3"/>
        <v>-3.5999999999999996</v>
      </c>
      <c r="L32" s="5">
        <f t="shared" si="3"/>
        <v>-2.1999999999999997</v>
      </c>
      <c r="M32" s="5">
        <f t="shared" si="3"/>
        <v>-1.5999999999999996</v>
      </c>
      <c r="N32" s="5">
        <f t="shared" si="3"/>
        <v>65.400000000000006</v>
      </c>
      <c r="O32" s="5">
        <f t="shared" si="3"/>
        <v>69</v>
      </c>
      <c r="P32" s="5">
        <f t="shared" si="3"/>
        <v>67.400000000000006</v>
      </c>
      <c r="R32" s="1" t="s">
        <v>41</v>
      </c>
      <c r="S32" s="4" t="s">
        <v>33</v>
      </c>
      <c r="T32" s="5">
        <v>3</v>
      </c>
      <c r="U32" s="5">
        <v>0.55555555555555536</v>
      </c>
      <c r="V32" s="5">
        <v>23.222222222222221</v>
      </c>
      <c r="W32" s="5">
        <v>47.444444444444443</v>
      </c>
      <c r="X32" s="5">
        <v>46.777777777777771</v>
      </c>
      <c r="Y32" s="5">
        <v>61.666666666666671</v>
      </c>
    </row>
    <row r="33" spans="1:25" x14ac:dyDescent="0.35">
      <c r="A33" s="1" t="s">
        <v>41</v>
      </c>
      <c r="B33" s="4" t="s">
        <v>33</v>
      </c>
      <c r="C33" s="5">
        <v>6.8888888888888893</v>
      </c>
      <c r="D33" s="5">
        <v>9.8888888888888893</v>
      </c>
      <c r="E33" s="5">
        <v>7.4444444444444446</v>
      </c>
      <c r="F33" s="5">
        <v>30.111111111111111</v>
      </c>
      <c r="G33" s="5">
        <v>54.333333333333336</v>
      </c>
      <c r="H33" s="5">
        <v>53.666666666666664</v>
      </c>
      <c r="I33" s="5">
        <v>68.555555555555557</v>
      </c>
      <c r="K33" s="5">
        <f t="shared" si="3"/>
        <v>3</v>
      </c>
      <c r="L33" s="5">
        <f t="shared" si="3"/>
        <v>0.55555555555555536</v>
      </c>
      <c r="M33" s="5">
        <f t="shared" si="3"/>
        <v>23.222222222222221</v>
      </c>
      <c r="N33" s="5">
        <f t="shared" si="3"/>
        <v>47.444444444444443</v>
      </c>
      <c r="O33" s="5">
        <f t="shared" si="3"/>
        <v>46.777777777777771</v>
      </c>
      <c r="P33" s="5">
        <f t="shared" si="3"/>
        <v>61.666666666666671</v>
      </c>
      <c r="R33" s="1" t="s">
        <v>42</v>
      </c>
      <c r="S33" s="4" t="s">
        <v>33</v>
      </c>
      <c r="T33" s="5">
        <v>10.547619047619051</v>
      </c>
      <c r="U33" s="5">
        <v>26.166666666666671</v>
      </c>
      <c r="V33" s="5">
        <v>5.8333333333333357</v>
      </c>
      <c r="W33" s="5">
        <v>30.833333333333336</v>
      </c>
      <c r="X33" s="5">
        <v>27.166666666666671</v>
      </c>
      <c r="Y33" s="5">
        <v>38.500000000000007</v>
      </c>
    </row>
    <row r="34" spans="1:25" x14ac:dyDescent="0.35">
      <c r="A34" s="1" t="s">
        <v>42</v>
      </c>
      <c r="B34" s="4" t="s">
        <v>33</v>
      </c>
      <c r="C34" s="5">
        <v>36.166666666666664</v>
      </c>
      <c r="D34" s="5">
        <v>46.714285714285715</v>
      </c>
      <c r="E34" s="5">
        <v>62.333333333333336</v>
      </c>
      <c r="F34" s="5">
        <v>42</v>
      </c>
      <c r="G34" s="5">
        <v>67</v>
      </c>
      <c r="H34" s="5">
        <v>63.333333333333336</v>
      </c>
      <c r="I34" s="5">
        <v>74.666666666666671</v>
      </c>
      <c r="K34" s="5">
        <f t="shared" si="3"/>
        <v>10.547619047619051</v>
      </c>
      <c r="L34" s="5">
        <f t="shared" si="3"/>
        <v>26.166666666666671</v>
      </c>
      <c r="M34" s="5">
        <f t="shared" si="3"/>
        <v>5.8333333333333357</v>
      </c>
      <c r="N34" s="5">
        <f t="shared" si="3"/>
        <v>30.833333333333336</v>
      </c>
      <c r="O34" s="5">
        <f t="shared" si="3"/>
        <v>27.166666666666671</v>
      </c>
      <c r="P34" s="5">
        <f t="shared" si="3"/>
        <v>38.500000000000007</v>
      </c>
      <c r="R34" s="1" t="s">
        <v>44</v>
      </c>
      <c r="S34" s="4" t="s">
        <v>33</v>
      </c>
      <c r="T34" s="5">
        <v>4.1333333333333329</v>
      </c>
      <c r="U34" s="5">
        <v>28.599999999999998</v>
      </c>
      <c r="V34" s="5">
        <v>21.133333333333336</v>
      </c>
      <c r="W34" s="5">
        <v>52.399999999999991</v>
      </c>
      <c r="X34" s="5">
        <v>58</v>
      </c>
      <c r="Y34" s="5">
        <v>56.399999999999991</v>
      </c>
    </row>
    <row r="35" spans="1:25" x14ac:dyDescent="0.35">
      <c r="A35" s="1" t="s">
        <v>43</v>
      </c>
      <c r="B35" s="6" t="s">
        <v>30</v>
      </c>
      <c r="C35" s="5">
        <v>13</v>
      </c>
      <c r="D35" s="5">
        <v>1</v>
      </c>
      <c r="E35" s="5">
        <v>6</v>
      </c>
      <c r="F35" s="5">
        <v>21</v>
      </c>
      <c r="G35" s="5">
        <v>6</v>
      </c>
      <c r="H35" s="5">
        <v>38</v>
      </c>
      <c r="I35" s="5">
        <v>10</v>
      </c>
      <c r="K35" s="5">
        <f t="shared" si="3"/>
        <v>-12</v>
      </c>
      <c r="L35" s="5">
        <f t="shared" si="3"/>
        <v>-7</v>
      </c>
      <c r="M35" s="5">
        <f t="shared" si="3"/>
        <v>8</v>
      </c>
      <c r="N35" s="5">
        <f t="shared" si="3"/>
        <v>-7</v>
      </c>
      <c r="O35" s="5">
        <f t="shared" si="3"/>
        <v>25</v>
      </c>
      <c r="P35" s="5">
        <f t="shared" si="3"/>
        <v>-3</v>
      </c>
      <c r="R35" s="1" t="s">
        <v>45</v>
      </c>
      <c r="S35" s="4" t="s">
        <v>33</v>
      </c>
      <c r="T35" s="5">
        <v>-5.65</v>
      </c>
      <c r="U35" s="5">
        <v>-6.65</v>
      </c>
      <c r="V35" s="5">
        <v>11.55</v>
      </c>
      <c r="W35" s="5">
        <v>51.95</v>
      </c>
      <c r="X35" s="5">
        <v>53.55</v>
      </c>
      <c r="Y35" s="5">
        <v>45.75</v>
      </c>
    </row>
    <row r="36" spans="1:25" x14ac:dyDescent="0.35">
      <c r="A36" s="1" t="s">
        <v>44</v>
      </c>
      <c r="B36" s="4" t="s">
        <v>33</v>
      </c>
      <c r="C36" s="5">
        <v>21.2</v>
      </c>
      <c r="D36" s="5">
        <v>25.333333333333332</v>
      </c>
      <c r="E36" s="5">
        <v>49.8</v>
      </c>
      <c r="F36" s="5">
        <v>42.333333333333336</v>
      </c>
      <c r="G36" s="5">
        <v>73.599999999999994</v>
      </c>
      <c r="H36" s="5">
        <v>79.2</v>
      </c>
      <c r="I36" s="5">
        <v>77.599999999999994</v>
      </c>
      <c r="K36" s="5">
        <f t="shared" si="3"/>
        <v>4.1333333333333329</v>
      </c>
      <c r="L36" s="5">
        <f t="shared" si="3"/>
        <v>28.599999999999998</v>
      </c>
      <c r="M36" s="5">
        <f t="shared" si="3"/>
        <v>21.133333333333336</v>
      </c>
      <c r="N36" s="5">
        <f t="shared" si="3"/>
        <v>52.399999999999991</v>
      </c>
      <c r="O36" s="5">
        <f t="shared" si="3"/>
        <v>58</v>
      </c>
      <c r="P36" s="5">
        <f t="shared" si="3"/>
        <v>56.399999999999991</v>
      </c>
      <c r="R36" s="1" t="s">
        <v>20</v>
      </c>
      <c r="T36" s="5">
        <f>AVERAGE(T28:T35)</f>
        <v>3.2314484126984127</v>
      </c>
      <c r="U36" s="5">
        <f t="shared" ref="U36:Y36" si="6">AVERAGE(U28:U35)</f>
        <v>10.141369047619047</v>
      </c>
      <c r="V36" s="5">
        <f t="shared" si="6"/>
        <v>20.313988095238098</v>
      </c>
      <c r="W36" s="5">
        <f t="shared" si="6"/>
        <v>48.869543650793645</v>
      </c>
      <c r="X36" s="5">
        <f t="shared" si="6"/>
        <v>50.738392857142856</v>
      </c>
      <c r="Y36" s="5">
        <f t="shared" si="6"/>
        <v>55.981845238095239</v>
      </c>
    </row>
    <row r="37" spans="1:25" x14ac:dyDescent="0.35">
      <c r="A37" s="1" t="s">
        <v>45</v>
      </c>
      <c r="B37" s="4" t="s">
        <v>33</v>
      </c>
      <c r="C37" s="5">
        <v>13.25</v>
      </c>
      <c r="D37" s="5">
        <v>7.6</v>
      </c>
      <c r="E37" s="5">
        <v>6.6</v>
      </c>
      <c r="F37" s="5">
        <v>24.8</v>
      </c>
      <c r="G37" s="5">
        <v>65.2</v>
      </c>
      <c r="H37" s="5">
        <v>66.8</v>
      </c>
      <c r="I37" s="5">
        <v>59</v>
      </c>
      <c r="K37" s="5">
        <f t="shared" si="3"/>
        <v>-5.65</v>
      </c>
      <c r="L37" s="5">
        <f t="shared" si="3"/>
        <v>-6.65</v>
      </c>
      <c r="M37" s="5">
        <f t="shared" si="3"/>
        <v>11.55</v>
      </c>
      <c r="N37" s="5">
        <f t="shared" si="3"/>
        <v>51.95</v>
      </c>
      <c r="O37" s="5">
        <f t="shared" si="3"/>
        <v>53.55</v>
      </c>
      <c r="P37" s="5">
        <f t="shared" si="3"/>
        <v>45.75</v>
      </c>
      <c r="R37" s="1" t="s">
        <v>22</v>
      </c>
      <c r="T37" s="5">
        <f>STDEV(T28:T35)/(SQRT(8))</f>
        <v>1.9300309181349655</v>
      </c>
      <c r="U37" s="5">
        <f t="shared" ref="U37:Y37" si="7">STDEV(U28:U35)/(SQRT(8))</f>
        <v>5.6724653189454006</v>
      </c>
      <c r="V37" s="5">
        <f t="shared" si="7"/>
        <v>5.0309824737400266</v>
      </c>
      <c r="W37" s="5">
        <f t="shared" si="7"/>
        <v>3.6832202703097496</v>
      </c>
      <c r="X37" s="5">
        <f t="shared" si="7"/>
        <v>4.3874527732077491</v>
      </c>
      <c r="Y37" s="5">
        <f t="shared" si="7"/>
        <v>3.3363578339302435</v>
      </c>
    </row>
    <row r="38" spans="1:25" x14ac:dyDescent="0.35">
      <c r="A38" s="1" t="s">
        <v>46</v>
      </c>
      <c r="B38" s="6" t="s">
        <v>30</v>
      </c>
      <c r="C38" s="5">
        <v>16</v>
      </c>
      <c r="D38" s="5">
        <v>5.666666666666667</v>
      </c>
      <c r="E38" s="5">
        <v>7.25</v>
      </c>
      <c r="F38" s="5">
        <v>6.5</v>
      </c>
      <c r="G38" s="5">
        <v>9</v>
      </c>
      <c r="H38" s="5">
        <v>19</v>
      </c>
      <c r="I38" s="5">
        <v>21.5</v>
      </c>
      <c r="K38" s="5">
        <f t="shared" si="3"/>
        <v>-10.333333333333332</v>
      </c>
      <c r="L38" s="5">
        <f t="shared" si="3"/>
        <v>-8.75</v>
      </c>
      <c r="M38" s="5">
        <f t="shared" si="3"/>
        <v>-9.5</v>
      </c>
      <c r="N38" s="5">
        <f t="shared" si="3"/>
        <v>-7</v>
      </c>
      <c r="O38" s="5">
        <f t="shared" si="3"/>
        <v>3</v>
      </c>
      <c r="P38" s="5">
        <f t="shared" si="3"/>
        <v>5.5</v>
      </c>
    </row>
    <row r="39" spans="1:25" x14ac:dyDescent="0.35">
      <c r="A39" s="1" t="s">
        <v>47</v>
      </c>
      <c r="B39" s="6" t="s">
        <v>30</v>
      </c>
      <c r="C39" s="5">
        <v>3</v>
      </c>
      <c r="D39" s="5">
        <v>1</v>
      </c>
      <c r="E39" s="5">
        <v>4.5</v>
      </c>
      <c r="F39" s="5">
        <v>6.5</v>
      </c>
      <c r="G39" s="5">
        <v>17.5</v>
      </c>
      <c r="H39" s="5">
        <v>41.5</v>
      </c>
      <c r="I39" s="5">
        <v>18.5</v>
      </c>
      <c r="K39" s="5">
        <f t="shared" si="3"/>
        <v>-2</v>
      </c>
      <c r="L39" s="5">
        <f t="shared" si="3"/>
        <v>1.5</v>
      </c>
      <c r="M39" s="5">
        <f t="shared" si="3"/>
        <v>3.5</v>
      </c>
      <c r="N39" s="5">
        <f t="shared" si="3"/>
        <v>14.5</v>
      </c>
      <c r="O39" s="5">
        <f t="shared" si="3"/>
        <v>38.5</v>
      </c>
      <c r="P39" s="5">
        <f t="shared" si="3"/>
        <v>15.5</v>
      </c>
      <c r="R39" s="1" t="s">
        <v>29</v>
      </c>
      <c r="S39" s="6" t="s">
        <v>30</v>
      </c>
      <c r="T39" s="5">
        <v>2.0333333333333332</v>
      </c>
      <c r="U39" s="5">
        <v>-1.2000000000000011</v>
      </c>
      <c r="V39" s="5">
        <v>23.999999999999996</v>
      </c>
      <c r="W39" s="5">
        <v>33.033333333333331</v>
      </c>
      <c r="X39" s="5">
        <v>11.399999999999999</v>
      </c>
      <c r="Y39" s="5">
        <v>32.599999999999994</v>
      </c>
    </row>
    <row r="40" spans="1:25" x14ac:dyDescent="0.35">
      <c r="A40" s="1" t="s">
        <v>48</v>
      </c>
      <c r="B40" s="6" t="s">
        <v>30</v>
      </c>
      <c r="C40" s="5">
        <v>9.1999999999999993</v>
      </c>
      <c r="D40" s="5">
        <v>6</v>
      </c>
      <c r="E40" s="5">
        <v>14.2</v>
      </c>
      <c r="F40" s="5">
        <v>9</v>
      </c>
      <c r="G40" s="5">
        <v>14.4</v>
      </c>
      <c r="H40" s="5">
        <v>26.2</v>
      </c>
      <c r="I40" s="5">
        <v>48.2</v>
      </c>
      <c r="K40" s="5">
        <f t="shared" si="3"/>
        <v>-3.1999999999999993</v>
      </c>
      <c r="L40" s="5">
        <f t="shared" si="3"/>
        <v>5</v>
      </c>
      <c r="M40" s="5">
        <f t="shared" si="3"/>
        <v>-0.19999999999999929</v>
      </c>
      <c r="N40" s="5">
        <f t="shared" si="3"/>
        <v>5.2000000000000011</v>
      </c>
      <c r="O40" s="5">
        <f t="shared" si="3"/>
        <v>17</v>
      </c>
      <c r="P40" s="5">
        <f t="shared" si="3"/>
        <v>39</v>
      </c>
      <c r="R40" s="1" t="s">
        <v>31</v>
      </c>
      <c r="S40" s="6" t="s">
        <v>30</v>
      </c>
      <c r="T40" s="5">
        <v>-2</v>
      </c>
      <c r="U40" s="5">
        <v>0.5</v>
      </c>
      <c r="V40" s="5">
        <v>17.5</v>
      </c>
      <c r="W40" s="5">
        <v>3</v>
      </c>
      <c r="X40" s="5">
        <v>5</v>
      </c>
      <c r="Y40" s="5">
        <v>25.833333333333332</v>
      </c>
    </row>
    <row r="41" spans="1:25" x14ac:dyDescent="0.35">
      <c r="R41" s="1" t="s">
        <v>34</v>
      </c>
      <c r="S41" s="6" t="s">
        <v>30</v>
      </c>
      <c r="T41" s="5">
        <v>2</v>
      </c>
      <c r="U41" s="5">
        <v>2.4500000000000002</v>
      </c>
      <c r="V41" s="5">
        <v>0.45000000000000018</v>
      </c>
      <c r="W41" s="5">
        <v>5.75</v>
      </c>
      <c r="X41" s="5">
        <v>12.75</v>
      </c>
      <c r="Y41" s="5">
        <v>14.05</v>
      </c>
    </row>
    <row r="42" spans="1:25" x14ac:dyDescent="0.35">
      <c r="R42" s="1" t="s">
        <v>35</v>
      </c>
      <c r="S42" s="6" t="s">
        <v>30</v>
      </c>
      <c r="T42" s="5">
        <v>2.5</v>
      </c>
      <c r="U42" s="5">
        <v>8.85</v>
      </c>
      <c r="V42" s="5">
        <v>3.75</v>
      </c>
      <c r="W42" s="5">
        <v>0.5</v>
      </c>
      <c r="X42" s="5">
        <v>7.65</v>
      </c>
      <c r="Y42" s="5">
        <v>18</v>
      </c>
    </row>
    <row r="43" spans="1:25" x14ac:dyDescent="0.35">
      <c r="R43" s="1" t="s">
        <v>38</v>
      </c>
      <c r="S43" s="6" t="s">
        <v>30</v>
      </c>
      <c r="T43" s="5">
        <v>0.33333333333333348</v>
      </c>
      <c r="U43" s="5">
        <v>1.6666666666666665</v>
      </c>
      <c r="V43" s="5">
        <v>8.8333333333333339</v>
      </c>
      <c r="W43" s="5">
        <v>11.333333333333334</v>
      </c>
      <c r="X43" s="5">
        <v>40.333333333333336</v>
      </c>
      <c r="Y43" s="5">
        <v>26.833333333333332</v>
      </c>
    </row>
    <row r="44" spans="1:25" x14ac:dyDescent="0.35">
      <c r="R44" s="1" t="s">
        <v>39</v>
      </c>
      <c r="S44" s="6" t="s">
        <v>30</v>
      </c>
      <c r="T44" s="5">
        <v>0.5</v>
      </c>
      <c r="U44" s="5">
        <v>-2</v>
      </c>
      <c r="V44" s="5">
        <v>10.333333333333334</v>
      </c>
      <c r="W44" s="5">
        <v>25.333333333333332</v>
      </c>
      <c r="X44" s="5">
        <v>22.5</v>
      </c>
      <c r="Y44" s="5">
        <v>38</v>
      </c>
    </row>
    <row r="45" spans="1:25" x14ac:dyDescent="0.35">
      <c r="R45" s="1" t="s">
        <v>43</v>
      </c>
      <c r="S45" s="6" t="s">
        <v>30</v>
      </c>
      <c r="T45" s="5">
        <v>-12</v>
      </c>
      <c r="U45" s="5">
        <v>-7</v>
      </c>
      <c r="V45" s="5">
        <v>8</v>
      </c>
      <c r="W45" s="5">
        <v>-7</v>
      </c>
      <c r="X45" s="5">
        <v>25</v>
      </c>
      <c r="Y45" s="5">
        <v>-3</v>
      </c>
    </row>
    <row r="46" spans="1:25" x14ac:dyDescent="0.35">
      <c r="R46" s="1" t="s">
        <v>46</v>
      </c>
      <c r="S46" s="6" t="s">
        <v>30</v>
      </c>
      <c r="T46" s="5">
        <v>-10.333333333333332</v>
      </c>
      <c r="U46" s="5">
        <v>-8.75</v>
      </c>
      <c r="V46" s="5">
        <v>-9.5</v>
      </c>
      <c r="W46" s="5">
        <v>-7</v>
      </c>
      <c r="X46" s="5">
        <v>3</v>
      </c>
      <c r="Y46" s="5">
        <v>5.5</v>
      </c>
    </row>
    <row r="47" spans="1:25" x14ac:dyDescent="0.35">
      <c r="R47" s="1" t="s">
        <v>47</v>
      </c>
      <c r="S47" s="6" t="s">
        <v>30</v>
      </c>
      <c r="T47" s="5">
        <v>-2</v>
      </c>
      <c r="U47" s="5">
        <v>1.5</v>
      </c>
      <c r="V47" s="5">
        <v>3.5</v>
      </c>
      <c r="W47" s="5">
        <v>14.5</v>
      </c>
      <c r="X47" s="5">
        <v>38.5</v>
      </c>
      <c r="Y47" s="5">
        <v>15.5</v>
      </c>
    </row>
    <row r="48" spans="1:25" x14ac:dyDescent="0.35">
      <c r="R48" s="1" t="s">
        <v>48</v>
      </c>
      <c r="S48" s="6" t="s">
        <v>30</v>
      </c>
      <c r="T48" s="5">
        <v>-3.1999999999999993</v>
      </c>
      <c r="U48" s="5">
        <v>5</v>
      </c>
      <c r="V48" s="5">
        <v>-0.19999999999999929</v>
      </c>
      <c r="W48" s="5">
        <v>5.2000000000000011</v>
      </c>
      <c r="X48" s="5">
        <v>17</v>
      </c>
      <c r="Y48" s="5">
        <v>39</v>
      </c>
    </row>
    <row r="49" spans="18:25" x14ac:dyDescent="0.35">
      <c r="R49" s="1" t="s">
        <v>20</v>
      </c>
      <c r="T49" s="5">
        <f>AVERAGE(T39:T48)</f>
        <v>-2.2166666666666663</v>
      </c>
      <c r="U49" s="5">
        <f t="shared" ref="U49:Y49" si="8">AVERAGE(U39:U48)</f>
        <v>0.10166666666666639</v>
      </c>
      <c r="V49" s="5">
        <f t="shared" si="8"/>
        <v>6.666666666666667</v>
      </c>
      <c r="W49" s="5">
        <f t="shared" si="8"/>
        <v>8.4649999999999999</v>
      </c>
      <c r="X49" s="5">
        <f t="shared" si="8"/>
        <v>18.313333333333333</v>
      </c>
      <c r="Y49" s="5">
        <f t="shared" si="8"/>
        <v>21.231666666666666</v>
      </c>
    </row>
    <row r="50" spans="18:25" x14ac:dyDescent="0.35">
      <c r="R50" s="1" t="s">
        <v>22</v>
      </c>
      <c r="T50" s="5">
        <f>STDEV(T39:T48)/(SQRT(10))</f>
        <v>1.6146111407402306</v>
      </c>
      <c r="U50" s="5">
        <f t="shared" ref="U50:Y50" si="9">STDEV(U39:U48)/(SQRT(10))</f>
        <v>1.6516049994093849</v>
      </c>
      <c r="V50" s="5">
        <f t="shared" si="9"/>
        <v>2.9877827362464529</v>
      </c>
      <c r="W50" s="5">
        <f t="shared" si="9"/>
        <v>4.1129383701967903</v>
      </c>
      <c r="X50" s="5">
        <f t="shared" si="9"/>
        <v>4.1640538474477546</v>
      </c>
      <c r="Y50" s="5">
        <f t="shared" si="9"/>
        <v>4.3566229205205422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5EE3-DC92-499A-9827-5631053F4FA3}">
  <dimension ref="A1:Q50"/>
  <sheetViews>
    <sheetView workbookViewId="0">
      <selection sqref="A1:Q50"/>
    </sheetView>
  </sheetViews>
  <sheetFormatPr defaultRowHeight="14.5" x14ac:dyDescent="0.35"/>
  <sheetData>
    <row r="1" spans="1:17" x14ac:dyDescent="0.35">
      <c r="B1" s="1" t="s">
        <v>49</v>
      </c>
      <c r="C1" s="1">
        <v>0.01</v>
      </c>
      <c r="D1" s="1">
        <v>0.02</v>
      </c>
      <c r="E1" s="1">
        <v>0.08</v>
      </c>
      <c r="F1" s="1">
        <v>0.16</v>
      </c>
      <c r="G1" s="1">
        <v>0.24</v>
      </c>
      <c r="H1" s="1">
        <v>0.32</v>
      </c>
      <c r="K1" s="1" t="s">
        <v>3</v>
      </c>
      <c r="L1" s="1" t="s">
        <v>50</v>
      </c>
    </row>
    <row r="2" spans="1:17" x14ac:dyDescent="0.35">
      <c r="A2" s="1" t="s">
        <v>5</v>
      </c>
      <c r="B2">
        <v>6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J2" s="1" t="s">
        <v>5</v>
      </c>
      <c r="K2" s="4" t="s">
        <v>6</v>
      </c>
      <c r="L2">
        <f t="shared" ref="L2:L39" si="0">SUM(B2:H2)</f>
        <v>48</v>
      </c>
      <c r="O2" t="s">
        <v>5</v>
      </c>
      <c r="P2" t="s">
        <v>6</v>
      </c>
      <c r="Q2">
        <v>48</v>
      </c>
    </row>
    <row r="3" spans="1:17" x14ac:dyDescent="0.35">
      <c r="A3" s="1" t="s">
        <v>7</v>
      </c>
      <c r="B3">
        <v>4</v>
      </c>
      <c r="C3">
        <v>4</v>
      </c>
      <c r="D3">
        <v>5</v>
      </c>
      <c r="E3">
        <v>4</v>
      </c>
      <c r="F3">
        <v>4</v>
      </c>
      <c r="G3">
        <v>5</v>
      </c>
      <c r="H3">
        <v>5</v>
      </c>
      <c r="J3" s="1" t="s">
        <v>7</v>
      </c>
      <c r="K3" s="6" t="s">
        <v>8</v>
      </c>
      <c r="L3">
        <f t="shared" si="0"/>
        <v>31</v>
      </c>
      <c r="O3" t="s">
        <v>9</v>
      </c>
      <c r="P3" t="s">
        <v>6</v>
      </c>
      <c r="Q3">
        <v>51</v>
      </c>
    </row>
    <row r="4" spans="1:17" x14ac:dyDescent="0.35">
      <c r="A4" s="1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 t="s">
        <v>10</v>
      </c>
      <c r="K4" s="6" t="s">
        <v>8</v>
      </c>
      <c r="L4">
        <f t="shared" si="0"/>
        <v>0</v>
      </c>
      <c r="O4" t="s">
        <v>11</v>
      </c>
      <c r="P4" t="s">
        <v>6</v>
      </c>
      <c r="Q4">
        <v>26</v>
      </c>
    </row>
    <row r="5" spans="1:17" x14ac:dyDescent="0.35">
      <c r="A5" s="1" t="s">
        <v>12</v>
      </c>
      <c r="B5">
        <v>9</v>
      </c>
      <c r="C5">
        <v>9</v>
      </c>
      <c r="D5">
        <v>9</v>
      </c>
      <c r="E5">
        <v>8</v>
      </c>
      <c r="F5">
        <v>8</v>
      </c>
      <c r="G5">
        <v>8</v>
      </c>
      <c r="H5">
        <v>8</v>
      </c>
      <c r="J5" s="1" t="s">
        <v>12</v>
      </c>
      <c r="K5" s="6" t="s">
        <v>8</v>
      </c>
      <c r="L5">
        <f t="shared" si="0"/>
        <v>59</v>
      </c>
      <c r="O5" t="s">
        <v>13</v>
      </c>
      <c r="P5" t="s">
        <v>6</v>
      </c>
      <c r="Q5">
        <v>50</v>
      </c>
    </row>
    <row r="6" spans="1:17" x14ac:dyDescent="0.35">
      <c r="A6" s="1" t="s">
        <v>14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J6" s="1" t="s">
        <v>14</v>
      </c>
      <c r="K6" s="6" t="s">
        <v>8</v>
      </c>
      <c r="L6">
        <f t="shared" si="0"/>
        <v>44</v>
      </c>
      <c r="O6" t="s">
        <v>15</v>
      </c>
      <c r="P6" t="s">
        <v>6</v>
      </c>
      <c r="Q6">
        <v>38</v>
      </c>
    </row>
    <row r="7" spans="1:17" x14ac:dyDescent="0.35">
      <c r="A7" s="1" t="s">
        <v>9</v>
      </c>
      <c r="B7">
        <v>8</v>
      </c>
      <c r="C7">
        <v>7</v>
      </c>
      <c r="D7">
        <v>7</v>
      </c>
      <c r="E7">
        <v>7</v>
      </c>
      <c r="F7">
        <v>7</v>
      </c>
      <c r="G7">
        <v>8</v>
      </c>
      <c r="H7">
        <v>7</v>
      </c>
      <c r="J7" s="1" t="s">
        <v>9</v>
      </c>
      <c r="K7" s="4" t="s">
        <v>6</v>
      </c>
      <c r="L7">
        <f t="shared" si="0"/>
        <v>51</v>
      </c>
      <c r="O7" t="s">
        <v>16</v>
      </c>
      <c r="P7" t="s">
        <v>6</v>
      </c>
      <c r="Q7">
        <v>41</v>
      </c>
    </row>
    <row r="8" spans="1:17" x14ac:dyDescent="0.35">
      <c r="A8" s="1" t="s">
        <v>11</v>
      </c>
      <c r="B8">
        <v>3</v>
      </c>
      <c r="C8">
        <v>4</v>
      </c>
      <c r="D8">
        <v>3</v>
      </c>
      <c r="E8">
        <v>4</v>
      </c>
      <c r="F8">
        <v>4</v>
      </c>
      <c r="G8">
        <v>4</v>
      </c>
      <c r="H8">
        <v>4</v>
      </c>
      <c r="J8" s="1" t="s">
        <v>11</v>
      </c>
      <c r="K8" s="4" t="s">
        <v>6</v>
      </c>
      <c r="L8">
        <f t="shared" si="0"/>
        <v>26</v>
      </c>
      <c r="O8" t="s">
        <v>17</v>
      </c>
      <c r="P8" t="s">
        <v>6</v>
      </c>
      <c r="Q8">
        <v>43</v>
      </c>
    </row>
    <row r="9" spans="1:17" x14ac:dyDescent="0.35">
      <c r="A9" s="1" t="s">
        <v>18</v>
      </c>
      <c r="B9">
        <v>7</v>
      </c>
      <c r="C9">
        <v>7</v>
      </c>
      <c r="D9">
        <v>7</v>
      </c>
      <c r="E9">
        <v>8</v>
      </c>
      <c r="F9">
        <v>7</v>
      </c>
      <c r="G9">
        <v>7</v>
      </c>
      <c r="H9">
        <v>8</v>
      </c>
      <c r="J9" s="1" t="s">
        <v>18</v>
      </c>
      <c r="K9" s="6" t="s">
        <v>8</v>
      </c>
      <c r="L9">
        <f t="shared" si="0"/>
        <v>51</v>
      </c>
      <c r="O9" t="s">
        <v>19</v>
      </c>
      <c r="P9" t="s">
        <v>6</v>
      </c>
      <c r="Q9">
        <v>31</v>
      </c>
    </row>
    <row r="10" spans="1:17" x14ac:dyDescent="0.35">
      <c r="A10" s="1" t="s">
        <v>13</v>
      </c>
      <c r="B10">
        <v>7</v>
      </c>
      <c r="C10">
        <v>7</v>
      </c>
      <c r="D10">
        <v>7</v>
      </c>
      <c r="E10">
        <v>8</v>
      </c>
      <c r="F10">
        <v>7</v>
      </c>
      <c r="G10">
        <v>7</v>
      </c>
      <c r="H10">
        <v>7</v>
      </c>
      <c r="J10" s="1" t="s">
        <v>13</v>
      </c>
      <c r="K10" s="4" t="s">
        <v>6</v>
      </c>
      <c r="L10">
        <f t="shared" si="0"/>
        <v>50</v>
      </c>
      <c r="O10" s="1" t="s">
        <v>20</v>
      </c>
      <c r="Q10">
        <f>AVERAGE(Q2:Q9)</f>
        <v>41</v>
      </c>
    </row>
    <row r="11" spans="1:17" x14ac:dyDescent="0.35">
      <c r="A11" s="1" t="s">
        <v>21</v>
      </c>
      <c r="B11">
        <v>6</v>
      </c>
      <c r="C11">
        <v>7</v>
      </c>
      <c r="D11">
        <v>6</v>
      </c>
      <c r="E11">
        <v>7</v>
      </c>
      <c r="F11">
        <v>7</v>
      </c>
      <c r="G11">
        <v>7</v>
      </c>
      <c r="H11">
        <v>7</v>
      </c>
      <c r="J11" s="1" t="s">
        <v>21</v>
      </c>
      <c r="K11" s="6" t="s">
        <v>8</v>
      </c>
      <c r="L11">
        <f t="shared" si="0"/>
        <v>47</v>
      </c>
      <c r="O11" s="1" t="s">
        <v>22</v>
      </c>
      <c r="Q11" s="5">
        <f>STDEV(Q2:Q9)/(SQRT(8))</f>
        <v>3.1847852585154217</v>
      </c>
    </row>
    <row r="12" spans="1:17" x14ac:dyDescent="0.35">
      <c r="A12" s="1" t="s">
        <v>23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J12" s="1" t="s">
        <v>23</v>
      </c>
      <c r="K12" s="6" t="s">
        <v>8</v>
      </c>
      <c r="L12">
        <f t="shared" si="0"/>
        <v>42</v>
      </c>
    </row>
    <row r="13" spans="1:17" x14ac:dyDescent="0.35">
      <c r="A13" s="1" t="s">
        <v>24</v>
      </c>
      <c r="B13">
        <v>5</v>
      </c>
      <c r="C13">
        <v>6</v>
      </c>
      <c r="D13">
        <v>6</v>
      </c>
      <c r="E13">
        <v>6</v>
      </c>
      <c r="F13">
        <v>5</v>
      </c>
      <c r="G13">
        <v>6</v>
      </c>
      <c r="H13">
        <v>6</v>
      </c>
      <c r="J13" s="1" t="s">
        <v>24</v>
      </c>
      <c r="K13" s="6" t="s">
        <v>8</v>
      </c>
      <c r="L13">
        <f t="shared" si="0"/>
        <v>40</v>
      </c>
      <c r="O13" t="s">
        <v>7</v>
      </c>
      <c r="P13" t="s">
        <v>8</v>
      </c>
      <c r="Q13">
        <v>31</v>
      </c>
    </row>
    <row r="14" spans="1:17" x14ac:dyDescent="0.35">
      <c r="A14" s="1" t="s">
        <v>15</v>
      </c>
      <c r="B14">
        <v>5</v>
      </c>
      <c r="C14">
        <v>6</v>
      </c>
      <c r="D14">
        <v>5</v>
      </c>
      <c r="E14">
        <v>6</v>
      </c>
      <c r="F14">
        <v>5</v>
      </c>
      <c r="G14">
        <v>6</v>
      </c>
      <c r="H14">
        <v>5</v>
      </c>
      <c r="J14" s="1" t="s">
        <v>15</v>
      </c>
      <c r="K14" s="4" t="s">
        <v>6</v>
      </c>
      <c r="L14">
        <f t="shared" si="0"/>
        <v>38</v>
      </c>
      <c r="O14" t="s">
        <v>10</v>
      </c>
      <c r="P14" t="s">
        <v>8</v>
      </c>
      <c r="Q14">
        <v>0</v>
      </c>
    </row>
    <row r="15" spans="1:17" x14ac:dyDescent="0.35">
      <c r="A15" s="1" t="s">
        <v>25</v>
      </c>
      <c r="B15">
        <v>5</v>
      </c>
      <c r="C15">
        <v>5</v>
      </c>
      <c r="D15">
        <v>6</v>
      </c>
      <c r="E15">
        <v>6</v>
      </c>
      <c r="F15">
        <v>6</v>
      </c>
      <c r="G15">
        <v>5</v>
      </c>
      <c r="H15">
        <v>6</v>
      </c>
      <c r="J15" s="1" t="s">
        <v>25</v>
      </c>
      <c r="K15" s="6" t="s">
        <v>8</v>
      </c>
      <c r="L15">
        <f t="shared" si="0"/>
        <v>39</v>
      </c>
      <c r="O15" t="s">
        <v>12</v>
      </c>
      <c r="P15" t="s">
        <v>8</v>
      </c>
      <c r="Q15">
        <v>59</v>
      </c>
    </row>
    <row r="16" spans="1:17" x14ac:dyDescent="0.35">
      <c r="A16" s="1" t="s">
        <v>16</v>
      </c>
      <c r="B16">
        <v>6</v>
      </c>
      <c r="C16">
        <v>5</v>
      </c>
      <c r="D16">
        <v>6</v>
      </c>
      <c r="E16">
        <v>6</v>
      </c>
      <c r="F16">
        <v>6</v>
      </c>
      <c r="G16">
        <v>6</v>
      </c>
      <c r="H16">
        <v>6</v>
      </c>
      <c r="J16" s="1" t="s">
        <v>16</v>
      </c>
      <c r="K16" s="4" t="s">
        <v>6</v>
      </c>
      <c r="L16">
        <f t="shared" si="0"/>
        <v>41</v>
      </c>
      <c r="O16" t="s">
        <v>14</v>
      </c>
      <c r="P16" t="s">
        <v>8</v>
      </c>
      <c r="Q16">
        <v>44</v>
      </c>
    </row>
    <row r="17" spans="1:17" x14ac:dyDescent="0.35">
      <c r="A17" s="1" t="s">
        <v>26</v>
      </c>
      <c r="B17">
        <v>5</v>
      </c>
      <c r="C17">
        <v>5</v>
      </c>
      <c r="D17">
        <v>5</v>
      </c>
      <c r="E17">
        <v>5</v>
      </c>
      <c r="F17">
        <v>6</v>
      </c>
      <c r="G17">
        <v>6</v>
      </c>
      <c r="H17">
        <v>5</v>
      </c>
      <c r="J17" s="1" t="s">
        <v>26</v>
      </c>
      <c r="K17" s="6" t="s">
        <v>8</v>
      </c>
      <c r="L17">
        <f t="shared" si="0"/>
        <v>37</v>
      </c>
      <c r="O17" t="s">
        <v>18</v>
      </c>
      <c r="P17" t="s">
        <v>8</v>
      </c>
      <c r="Q17">
        <v>51</v>
      </c>
    </row>
    <row r="18" spans="1:17" x14ac:dyDescent="0.35">
      <c r="A18" s="1" t="s">
        <v>17</v>
      </c>
      <c r="B18">
        <v>6</v>
      </c>
      <c r="C18">
        <v>6</v>
      </c>
      <c r="D18">
        <v>7</v>
      </c>
      <c r="E18">
        <v>6</v>
      </c>
      <c r="F18">
        <v>6</v>
      </c>
      <c r="G18">
        <v>6</v>
      </c>
      <c r="H18">
        <v>6</v>
      </c>
      <c r="J18" s="1" t="s">
        <v>17</v>
      </c>
      <c r="K18" s="4" t="s">
        <v>6</v>
      </c>
      <c r="L18">
        <f t="shared" si="0"/>
        <v>43</v>
      </c>
      <c r="O18" t="s">
        <v>21</v>
      </c>
      <c r="P18" t="s">
        <v>8</v>
      </c>
      <c r="Q18">
        <v>47</v>
      </c>
    </row>
    <row r="19" spans="1:17" x14ac:dyDescent="0.35">
      <c r="A19" s="1" t="s">
        <v>27</v>
      </c>
      <c r="B19">
        <v>9</v>
      </c>
      <c r="C19">
        <v>9</v>
      </c>
      <c r="D19">
        <v>9</v>
      </c>
      <c r="E19">
        <v>10</v>
      </c>
      <c r="F19">
        <v>9</v>
      </c>
      <c r="G19">
        <v>10</v>
      </c>
      <c r="H19">
        <v>9</v>
      </c>
      <c r="J19" s="1" t="s">
        <v>27</v>
      </c>
      <c r="K19" s="6" t="s">
        <v>8</v>
      </c>
      <c r="L19">
        <f t="shared" si="0"/>
        <v>65</v>
      </c>
      <c r="O19" t="s">
        <v>23</v>
      </c>
      <c r="P19" t="s">
        <v>8</v>
      </c>
      <c r="Q19">
        <v>42</v>
      </c>
    </row>
    <row r="20" spans="1:17" x14ac:dyDescent="0.35">
      <c r="A20" s="1" t="s">
        <v>28</v>
      </c>
      <c r="B20">
        <v>3</v>
      </c>
      <c r="C20">
        <v>3</v>
      </c>
      <c r="D20">
        <v>4</v>
      </c>
      <c r="E20">
        <v>3</v>
      </c>
      <c r="F20">
        <v>4</v>
      </c>
      <c r="G20">
        <v>4</v>
      </c>
      <c r="H20">
        <v>3</v>
      </c>
      <c r="J20" s="1" t="s">
        <v>28</v>
      </c>
      <c r="K20" s="6" t="s">
        <v>8</v>
      </c>
      <c r="L20">
        <f t="shared" si="0"/>
        <v>24</v>
      </c>
      <c r="O20" t="s">
        <v>24</v>
      </c>
      <c r="P20" t="s">
        <v>8</v>
      </c>
      <c r="Q20">
        <v>40</v>
      </c>
    </row>
    <row r="21" spans="1:17" x14ac:dyDescent="0.35">
      <c r="A21" s="1" t="s">
        <v>19</v>
      </c>
      <c r="B21">
        <v>5</v>
      </c>
      <c r="C21">
        <v>4</v>
      </c>
      <c r="D21">
        <v>5</v>
      </c>
      <c r="E21">
        <v>4</v>
      </c>
      <c r="F21">
        <v>4</v>
      </c>
      <c r="G21">
        <v>4</v>
      </c>
      <c r="H21">
        <v>5</v>
      </c>
      <c r="J21" s="1" t="s">
        <v>19</v>
      </c>
      <c r="K21" s="4" t="s">
        <v>6</v>
      </c>
      <c r="L21">
        <f t="shared" si="0"/>
        <v>31</v>
      </c>
      <c r="O21" t="s">
        <v>25</v>
      </c>
      <c r="P21" t="s">
        <v>8</v>
      </c>
      <c r="Q21">
        <v>39</v>
      </c>
    </row>
    <row r="22" spans="1:17" x14ac:dyDescent="0.35">
      <c r="A22" s="1" t="s">
        <v>29</v>
      </c>
      <c r="B22">
        <v>5</v>
      </c>
      <c r="C22">
        <v>6</v>
      </c>
      <c r="D22">
        <v>5</v>
      </c>
      <c r="E22">
        <v>5</v>
      </c>
      <c r="F22">
        <v>6</v>
      </c>
      <c r="G22">
        <v>5</v>
      </c>
      <c r="H22">
        <v>5</v>
      </c>
      <c r="J22" s="1" t="s">
        <v>29</v>
      </c>
      <c r="K22" s="6" t="s">
        <v>30</v>
      </c>
      <c r="L22">
        <f t="shared" si="0"/>
        <v>37</v>
      </c>
      <c r="O22" t="s">
        <v>26</v>
      </c>
      <c r="P22" t="s">
        <v>8</v>
      </c>
      <c r="Q22">
        <v>37</v>
      </c>
    </row>
    <row r="23" spans="1:17" x14ac:dyDescent="0.35">
      <c r="A23" s="1" t="s">
        <v>31</v>
      </c>
      <c r="B23">
        <v>2</v>
      </c>
      <c r="C23">
        <v>2</v>
      </c>
      <c r="D23">
        <v>3</v>
      </c>
      <c r="E23">
        <v>2</v>
      </c>
      <c r="F23">
        <v>2</v>
      </c>
      <c r="G23">
        <v>2</v>
      </c>
      <c r="H23">
        <v>3</v>
      </c>
      <c r="J23" s="1" t="s">
        <v>31</v>
      </c>
      <c r="K23" s="6" t="s">
        <v>30</v>
      </c>
      <c r="L23">
        <f t="shared" si="0"/>
        <v>16</v>
      </c>
      <c r="O23" t="s">
        <v>27</v>
      </c>
      <c r="P23" t="s">
        <v>8</v>
      </c>
      <c r="Q23">
        <v>65</v>
      </c>
    </row>
    <row r="24" spans="1:17" x14ac:dyDescent="0.35">
      <c r="A24" s="1" t="s">
        <v>32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J24" s="1" t="s">
        <v>32</v>
      </c>
      <c r="K24" s="4" t="s">
        <v>33</v>
      </c>
      <c r="L24">
        <f t="shared" si="0"/>
        <v>49</v>
      </c>
      <c r="O24" t="s">
        <v>28</v>
      </c>
      <c r="P24" t="s">
        <v>8</v>
      </c>
      <c r="Q24">
        <v>24</v>
      </c>
    </row>
    <row r="25" spans="1:17" x14ac:dyDescent="0.35">
      <c r="A25" s="1" t="s">
        <v>34</v>
      </c>
      <c r="B25">
        <v>4</v>
      </c>
      <c r="C25">
        <v>4</v>
      </c>
      <c r="D25">
        <v>5</v>
      </c>
      <c r="E25">
        <v>5</v>
      </c>
      <c r="F25">
        <v>4</v>
      </c>
      <c r="G25">
        <v>4</v>
      </c>
      <c r="H25">
        <v>5</v>
      </c>
      <c r="J25" s="1" t="s">
        <v>34</v>
      </c>
      <c r="K25" s="6" t="s">
        <v>30</v>
      </c>
      <c r="L25">
        <f t="shared" si="0"/>
        <v>31</v>
      </c>
      <c r="O25" s="1" t="s">
        <v>20</v>
      </c>
      <c r="Q25" s="5">
        <f>AVERAGE(Q13:Q24)</f>
        <v>39.916666666666664</v>
      </c>
    </row>
    <row r="26" spans="1:17" x14ac:dyDescent="0.35">
      <c r="A26" s="1" t="s">
        <v>35</v>
      </c>
      <c r="B26">
        <v>4</v>
      </c>
      <c r="C26">
        <v>4</v>
      </c>
      <c r="D26">
        <v>5</v>
      </c>
      <c r="E26">
        <v>4</v>
      </c>
      <c r="F26">
        <v>4</v>
      </c>
      <c r="G26">
        <v>5</v>
      </c>
      <c r="H26">
        <v>4</v>
      </c>
      <c r="J26" s="1" t="s">
        <v>35</v>
      </c>
      <c r="K26" s="6" t="s">
        <v>30</v>
      </c>
      <c r="L26">
        <f t="shared" si="0"/>
        <v>30</v>
      </c>
      <c r="O26" s="1" t="s">
        <v>22</v>
      </c>
      <c r="Q26" s="5">
        <f>STDEV(Q13:Q24)/(SQRT(12))</f>
        <v>4.8639962578069085</v>
      </c>
    </row>
    <row r="27" spans="1:17" x14ac:dyDescent="0.35">
      <c r="A27" s="1" t="s">
        <v>36</v>
      </c>
      <c r="B27">
        <v>7</v>
      </c>
      <c r="C27">
        <v>6</v>
      </c>
      <c r="D27">
        <v>6</v>
      </c>
      <c r="E27">
        <v>6</v>
      </c>
      <c r="F27">
        <v>6</v>
      </c>
      <c r="G27">
        <v>6</v>
      </c>
      <c r="H27">
        <v>7</v>
      </c>
      <c r="J27" s="1" t="s">
        <v>36</v>
      </c>
      <c r="K27" s="4" t="s">
        <v>33</v>
      </c>
      <c r="L27">
        <f t="shared" si="0"/>
        <v>44</v>
      </c>
    </row>
    <row r="28" spans="1:17" x14ac:dyDescent="0.35">
      <c r="A28" s="1" t="s">
        <v>37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10</v>
      </c>
      <c r="J28" s="1" t="s">
        <v>37</v>
      </c>
      <c r="K28" s="4" t="s">
        <v>33</v>
      </c>
      <c r="L28">
        <f t="shared" si="0"/>
        <v>64</v>
      </c>
      <c r="O28" t="s">
        <v>32</v>
      </c>
      <c r="P28" t="s">
        <v>33</v>
      </c>
      <c r="Q28">
        <v>49</v>
      </c>
    </row>
    <row r="29" spans="1:17" x14ac:dyDescent="0.35">
      <c r="A29" s="1" t="s">
        <v>38</v>
      </c>
      <c r="B29">
        <v>3</v>
      </c>
      <c r="C29">
        <v>2</v>
      </c>
      <c r="D29">
        <v>3</v>
      </c>
      <c r="E29">
        <v>2</v>
      </c>
      <c r="F29">
        <v>2</v>
      </c>
      <c r="G29">
        <v>2</v>
      </c>
      <c r="H29">
        <v>2</v>
      </c>
      <c r="J29" s="1" t="s">
        <v>38</v>
      </c>
      <c r="K29" s="6" t="s">
        <v>30</v>
      </c>
      <c r="L29">
        <f t="shared" si="0"/>
        <v>16</v>
      </c>
      <c r="O29" t="s">
        <v>36</v>
      </c>
      <c r="P29" t="s">
        <v>33</v>
      </c>
      <c r="Q29">
        <v>44</v>
      </c>
    </row>
    <row r="30" spans="1:17" x14ac:dyDescent="0.35">
      <c r="A30" s="1" t="s">
        <v>39</v>
      </c>
      <c r="B30">
        <v>3</v>
      </c>
      <c r="C30">
        <v>2</v>
      </c>
      <c r="D30">
        <v>2</v>
      </c>
      <c r="E30">
        <v>3</v>
      </c>
      <c r="F30">
        <v>3</v>
      </c>
      <c r="G30">
        <v>2</v>
      </c>
      <c r="H30">
        <v>3</v>
      </c>
      <c r="J30" s="1" t="s">
        <v>39</v>
      </c>
      <c r="K30" s="6" t="s">
        <v>30</v>
      </c>
      <c r="L30">
        <f t="shared" si="0"/>
        <v>18</v>
      </c>
      <c r="O30" t="s">
        <v>37</v>
      </c>
      <c r="P30" t="s">
        <v>33</v>
      </c>
      <c r="Q30">
        <v>64</v>
      </c>
    </row>
    <row r="31" spans="1:17" x14ac:dyDescent="0.35">
      <c r="A31" s="1" t="s">
        <v>40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J31" s="1" t="s">
        <v>40</v>
      </c>
      <c r="K31" s="4" t="s">
        <v>33</v>
      </c>
      <c r="L31">
        <f t="shared" si="0"/>
        <v>35</v>
      </c>
      <c r="O31" t="s">
        <v>40</v>
      </c>
      <c r="P31" t="s">
        <v>33</v>
      </c>
      <c r="Q31">
        <v>35</v>
      </c>
    </row>
    <row r="32" spans="1:17" x14ac:dyDescent="0.35">
      <c r="A32" s="1" t="s">
        <v>41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J32" s="1" t="s">
        <v>41</v>
      </c>
      <c r="K32" s="4" t="s">
        <v>33</v>
      </c>
      <c r="L32">
        <f t="shared" si="0"/>
        <v>63</v>
      </c>
      <c r="O32" t="s">
        <v>41</v>
      </c>
      <c r="P32" t="s">
        <v>33</v>
      </c>
      <c r="Q32">
        <v>63</v>
      </c>
    </row>
    <row r="33" spans="1:17" x14ac:dyDescent="0.35">
      <c r="A33" s="1" t="s">
        <v>42</v>
      </c>
      <c r="B33">
        <v>6</v>
      </c>
      <c r="C33">
        <v>7</v>
      </c>
      <c r="D33">
        <v>6</v>
      </c>
      <c r="E33">
        <v>6</v>
      </c>
      <c r="F33">
        <v>6</v>
      </c>
      <c r="G33">
        <v>6</v>
      </c>
      <c r="H33">
        <v>6</v>
      </c>
      <c r="J33" s="1" t="s">
        <v>42</v>
      </c>
      <c r="K33" s="4" t="s">
        <v>33</v>
      </c>
      <c r="L33">
        <f t="shared" si="0"/>
        <v>43</v>
      </c>
      <c r="O33" t="s">
        <v>42</v>
      </c>
      <c r="P33" t="s">
        <v>33</v>
      </c>
      <c r="Q33">
        <v>43</v>
      </c>
    </row>
    <row r="34" spans="1:17" x14ac:dyDescent="0.35">
      <c r="A34" s="1" t="s">
        <v>43</v>
      </c>
      <c r="B34">
        <v>1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J34" s="1" t="s">
        <v>43</v>
      </c>
      <c r="K34" s="6" t="s">
        <v>30</v>
      </c>
      <c r="L34">
        <f t="shared" si="0"/>
        <v>8</v>
      </c>
      <c r="O34" t="s">
        <v>44</v>
      </c>
      <c r="P34" t="s">
        <v>33</v>
      </c>
      <c r="Q34">
        <v>37</v>
      </c>
    </row>
    <row r="35" spans="1:17" x14ac:dyDescent="0.35">
      <c r="A35" s="1" t="s">
        <v>44</v>
      </c>
      <c r="B35">
        <v>5</v>
      </c>
      <c r="C35">
        <v>6</v>
      </c>
      <c r="D35">
        <v>5</v>
      </c>
      <c r="E35">
        <v>6</v>
      </c>
      <c r="F35">
        <v>5</v>
      </c>
      <c r="G35">
        <v>5</v>
      </c>
      <c r="H35">
        <v>5</v>
      </c>
      <c r="J35" s="1" t="s">
        <v>44</v>
      </c>
      <c r="K35" s="4" t="s">
        <v>33</v>
      </c>
      <c r="L35">
        <f t="shared" si="0"/>
        <v>37</v>
      </c>
      <c r="O35" t="s">
        <v>45</v>
      </c>
      <c r="P35" t="s">
        <v>33</v>
      </c>
      <c r="Q35">
        <v>34</v>
      </c>
    </row>
    <row r="36" spans="1:17" x14ac:dyDescent="0.35">
      <c r="A36" s="1" t="s">
        <v>45</v>
      </c>
      <c r="B36">
        <v>4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J36" s="1" t="s">
        <v>45</v>
      </c>
      <c r="K36" s="4" t="s">
        <v>33</v>
      </c>
      <c r="L36">
        <f t="shared" si="0"/>
        <v>34</v>
      </c>
      <c r="O36" s="1" t="s">
        <v>20</v>
      </c>
      <c r="Q36" s="5">
        <f>AVERAGE(Q28:Q35)</f>
        <v>46.125</v>
      </c>
    </row>
    <row r="37" spans="1:17" x14ac:dyDescent="0.35">
      <c r="A37" s="1" t="s">
        <v>46</v>
      </c>
      <c r="B37">
        <v>4</v>
      </c>
      <c r="C37">
        <v>3</v>
      </c>
      <c r="D37">
        <v>4</v>
      </c>
      <c r="E37">
        <v>4</v>
      </c>
      <c r="F37">
        <v>3</v>
      </c>
      <c r="G37">
        <v>3</v>
      </c>
      <c r="H37">
        <v>4</v>
      </c>
      <c r="J37" s="1" t="s">
        <v>46</v>
      </c>
      <c r="K37" s="6" t="s">
        <v>30</v>
      </c>
      <c r="L37">
        <f t="shared" si="0"/>
        <v>25</v>
      </c>
      <c r="O37" s="1" t="s">
        <v>22</v>
      </c>
      <c r="Q37" s="5">
        <f>STDEV(Q28:Q35)/(SQRT(8))</f>
        <v>4.1851672606958008</v>
      </c>
    </row>
    <row r="38" spans="1:17" x14ac:dyDescent="0.35">
      <c r="A38" s="1" t="s">
        <v>47</v>
      </c>
      <c r="B38">
        <v>2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J38" s="1" t="s">
        <v>47</v>
      </c>
      <c r="K38" s="6" t="s">
        <v>30</v>
      </c>
      <c r="L38">
        <f t="shared" si="0"/>
        <v>13</v>
      </c>
    </row>
    <row r="39" spans="1:17" x14ac:dyDescent="0.35">
      <c r="A39" s="1" t="s">
        <v>48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J39" s="1" t="s">
        <v>48</v>
      </c>
      <c r="K39" s="6" t="s">
        <v>30</v>
      </c>
      <c r="L39">
        <f t="shared" si="0"/>
        <v>35</v>
      </c>
      <c r="O39" t="s">
        <v>29</v>
      </c>
      <c r="P39" t="s">
        <v>30</v>
      </c>
      <c r="Q39">
        <v>37</v>
      </c>
    </row>
    <row r="40" spans="1:17" x14ac:dyDescent="0.35">
      <c r="O40" t="s">
        <v>31</v>
      </c>
      <c r="P40" t="s">
        <v>30</v>
      </c>
      <c r="Q40">
        <v>16</v>
      </c>
    </row>
    <row r="41" spans="1:17" x14ac:dyDescent="0.35">
      <c r="O41" t="s">
        <v>34</v>
      </c>
      <c r="P41" t="s">
        <v>30</v>
      </c>
      <c r="Q41">
        <v>31</v>
      </c>
    </row>
    <row r="42" spans="1:17" x14ac:dyDescent="0.35">
      <c r="O42" t="s">
        <v>35</v>
      </c>
      <c r="P42" t="s">
        <v>30</v>
      </c>
      <c r="Q42">
        <v>30</v>
      </c>
    </row>
    <row r="43" spans="1:17" x14ac:dyDescent="0.35">
      <c r="O43" t="s">
        <v>38</v>
      </c>
      <c r="P43" t="s">
        <v>30</v>
      </c>
      <c r="Q43">
        <v>16</v>
      </c>
    </row>
    <row r="44" spans="1:17" x14ac:dyDescent="0.35">
      <c r="O44" t="s">
        <v>39</v>
      </c>
      <c r="P44" t="s">
        <v>30</v>
      </c>
      <c r="Q44">
        <v>18</v>
      </c>
    </row>
    <row r="45" spans="1:17" x14ac:dyDescent="0.35">
      <c r="O45" t="s">
        <v>43</v>
      </c>
      <c r="P45" t="s">
        <v>30</v>
      </c>
      <c r="Q45">
        <v>8</v>
      </c>
    </row>
    <row r="46" spans="1:17" x14ac:dyDescent="0.35">
      <c r="O46" t="s">
        <v>46</v>
      </c>
      <c r="P46" t="s">
        <v>30</v>
      </c>
      <c r="Q46">
        <v>25</v>
      </c>
    </row>
    <row r="47" spans="1:17" x14ac:dyDescent="0.35">
      <c r="O47" t="s">
        <v>47</v>
      </c>
      <c r="P47" t="s">
        <v>30</v>
      </c>
      <c r="Q47">
        <v>13</v>
      </c>
    </row>
    <row r="48" spans="1:17" x14ac:dyDescent="0.35">
      <c r="O48" t="s">
        <v>48</v>
      </c>
      <c r="P48" t="s">
        <v>30</v>
      </c>
      <c r="Q48">
        <v>35</v>
      </c>
    </row>
    <row r="49" spans="15:17" x14ac:dyDescent="0.35">
      <c r="O49" s="1" t="s">
        <v>20</v>
      </c>
      <c r="Q49">
        <f>AVERAGE(Q39:Q48)</f>
        <v>22.9</v>
      </c>
    </row>
    <row r="50" spans="15:17" x14ac:dyDescent="0.35">
      <c r="O50" s="1" t="s">
        <v>22</v>
      </c>
      <c r="Q50" s="5">
        <f>STDEV(Q39:Q48)/(SQRT(10))</f>
        <v>3.1708743974563922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BF9A-1F9E-4B51-A200-A87AEB94D5D9}">
  <dimension ref="A1:Y47"/>
  <sheetViews>
    <sheetView workbookViewId="0">
      <selection sqref="A1:Y47"/>
    </sheetView>
  </sheetViews>
  <sheetFormatPr defaultRowHeight="14.5" x14ac:dyDescent="0.35"/>
  <sheetData>
    <row r="1" spans="1:25" x14ac:dyDescent="0.35">
      <c r="C1" s="1" t="s">
        <v>0</v>
      </c>
      <c r="K1" s="1" t="s">
        <v>1</v>
      </c>
    </row>
    <row r="2" spans="1:25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R2" s="1" t="s">
        <v>5</v>
      </c>
      <c r="S2" s="4" t="s">
        <v>6</v>
      </c>
      <c r="T2" s="5">
        <v>-1.2000000000000002</v>
      </c>
      <c r="U2" s="5">
        <v>13.8</v>
      </c>
      <c r="V2" s="5">
        <v>54.633333333333333</v>
      </c>
      <c r="W2" s="5">
        <v>79.8</v>
      </c>
      <c r="X2" s="5">
        <v>82.3</v>
      </c>
      <c r="Y2" s="5">
        <v>82.133333333333326</v>
      </c>
    </row>
    <row r="3" spans="1:25" x14ac:dyDescent="0.35">
      <c r="A3" s="1" t="s">
        <v>5</v>
      </c>
      <c r="B3" s="4" t="s">
        <v>6</v>
      </c>
      <c r="C3" s="5">
        <v>4.2</v>
      </c>
      <c r="D3" s="5">
        <v>3</v>
      </c>
      <c r="E3" s="5">
        <v>18</v>
      </c>
      <c r="F3" s="5">
        <v>58.833333333333336</v>
      </c>
      <c r="G3" s="5">
        <v>84</v>
      </c>
      <c r="H3" s="5">
        <v>86.5</v>
      </c>
      <c r="I3" s="5">
        <v>86.333333333333329</v>
      </c>
      <c r="K3" s="5">
        <f t="shared" ref="K3:P18" si="0">D3-$C3</f>
        <v>-1.2000000000000002</v>
      </c>
      <c r="L3" s="5">
        <f t="shared" si="0"/>
        <v>13.8</v>
      </c>
      <c r="M3" s="5">
        <f t="shared" si="0"/>
        <v>54.633333333333333</v>
      </c>
      <c r="N3" s="5">
        <f t="shared" si="0"/>
        <v>79.8</v>
      </c>
      <c r="O3" s="5">
        <f t="shared" si="0"/>
        <v>82.3</v>
      </c>
      <c r="P3" s="5">
        <f t="shared" si="0"/>
        <v>82.133333333333326</v>
      </c>
      <c r="R3" s="1" t="s">
        <v>9</v>
      </c>
      <c r="S3" s="4" t="s">
        <v>6</v>
      </c>
      <c r="T3" s="5">
        <v>2.5666666666666669</v>
      </c>
      <c r="U3" s="5">
        <v>3.5666666666666669</v>
      </c>
      <c r="V3" s="5">
        <v>72.233333333333334</v>
      </c>
      <c r="W3" s="5">
        <v>82.800000000000011</v>
      </c>
      <c r="X3" s="5">
        <v>84.066666666666677</v>
      </c>
      <c r="Y3" s="5">
        <v>80.233333333333334</v>
      </c>
    </row>
    <row r="4" spans="1:25" x14ac:dyDescent="0.35">
      <c r="A4" s="1" t="s">
        <v>7</v>
      </c>
      <c r="B4" s="6" t="s">
        <v>8</v>
      </c>
      <c r="C4" s="5">
        <v>2.6666666666666665</v>
      </c>
      <c r="D4" s="5">
        <v>7</v>
      </c>
      <c r="E4" s="5">
        <v>7.5</v>
      </c>
      <c r="F4" s="5">
        <v>18.5</v>
      </c>
      <c r="G4" s="5">
        <v>51.333333333333336</v>
      </c>
      <c r="H4" s="5">
        <v>71.333333333333329</v>
      </c>
      <c r="I4" s="5">
        <v>70.333333333333329</v>
      </c>
      <c r="K4" s="5">
        <f t="shared" si="0"/>
        <v>4.3333333333333339</v>
      </c>
      <c r="L4" s="5">
        <f t="shared" si="0"/>
        <v>4.8333333333333339</v>
      </c>
      <c r="M4" s="5">
        <f t="shared" si="0"/>
        <v>15.833333333333334</v>
      </c>
      <c r="N4" s="5">
        <f t="shared" si="0"/>
        <v>48.666666666666671</v>
      </c>
      <c r="O4" s="5">
        <f t="shared" si="0"/>
        <v>68.666666666666657</v>
      </c>
      <c r="P4" s="5">
        <f t="shared" si="0"/>
        <v>67.666666666666657</v>
      </c>
      <c r="R4" s="1" t="s">
        <v>11</v>
      </c>
      <c r="S4" s="4" t="s">
        <v>6</v>
      </c>
      <c r="T4" s="5">
        <v>6.416666666666667</v>
      </c>
      <c r="U4" s="5">
        <v>5.333333333333333</v>
      </c>
      <c r="V4" s="5">
        <v>52.166666666666664</v>
      </c>
      <c r="W4" s="5">
        <v>59.416666666666664</v>
      </c>
      <c r="X4" s="5">
        <v>67.916666666666671</v>
      </c>
      <c r="Y4" s="5">
        <v>69.666666666666671</v>
      </c>
    </row>
    <row r="5" spans="1:25" x14ac:dyDescent="0.35">
      <c r="A5" s="1" t="s">
        <v>10</v>
      </c>
      <c r="B5" s="6" t="s">
        <v>8</v>
      </c>
      <c r="C5" s="5">
        <v>32.222222222222221</v>
      </c>
      <c r="D5" s="5">
        <v>17.555555555555557</v>
      </c>
      <c r="E5" s="5">
        <v>36.444444444444443</v>
      </c>
      <c r="F5" s="5">
        <v>28.222222222222221</v>
      </c>
      <c r="G5" s="5">
        <v>46.333333333333336</v>
      </c>
      <c r="H5" s="5">
        <v>27.888888888888889</v>
      </c>
      <c r="I5" s="5">
        <v>34.555555555555557</v>
      </c>
      <c r="K5" s="5">
        <f t="shared" si="0"/>
        <v>-14.666666666666664</v>
      </c>
      <c r="L5" s="5">
        <f t="shared" si="0"/>
        <v>4.2222222222222214</v>
      </c>
      <c r="M5" s="5">
        <f t="shared" si="0"/>
        <v>-4</v>
      </c>
      <c r="N5" s="5">
        <f t="shared" si="0"/>
        <v>14.111111111111114</v>
      </c>
      <c r="O5" s="5">
        <f t="shared" si="0"/>
        <v>-4.3333333333333321</v>
      </c>
      <c r="P5" s="5">
        <f t="shared" si="0"/>
        <v>2.3333333333333357</v>
      </c>
      <c r="R5" s="1" t="s">
        <v>13</v>
      </c>
      <c r="S5" s="4" t="s">
        <v>6</v>
      </c>
      <c r="T5" s="5">
        <v>1.5</v>
      </c>
      <c r="U5" s="5">
        <v>5.166666666666667</v>
      </c>
      <c r="V5" s="5">
        <v>74.666666666666671</v>
      </c>
      <c r="W5" s="5">
        <v>80.666666666666671</v>
      </c>
      <c r="X5" s="5">
        <v>79.666666666666671</v>
      </c>
      <c r="Y5" s="5">
        <v>81.166666666666671</v>
      </c>
    </row>
    <row r="6" spans="1:25" x14ac:dyDescent="0.35">
      <c r="A6" s="1" t="s">
        <v>12</v>
      </c>
      <c r="B6" s="6" t="s">
        <v>8</v>
      </c>
      <c r="C6" s="5">
        <v>7.25</v>
      </c>
      <c r="D6" s="5">
        <v>5.666666666666667</v>
      </c>
      <c r="E6" s="5">
        <v>8.75</v>
      </c>
      <c r="F6" s="5">
        <v>44.5</v>
      </c>
      <c r="G6" s="5">
        <v>57.75</v>
      </c>
      <c r="H6" s="5">
        <v>75.75</v>
      </c>
      <c r="I6" s="5">
        <v>79.25</v>
      </c>
      <c r="K6" s="5">
        <f t="shared" si="0"/>
        <v>-1.583333333333333</v>
      </c>
      <c r="L6" s="5">
        <f t="shared" si="0"/>
        <v>1.5</v>
      </c>
      <c r="M6" s="5">
        <f t="shared" si="0"/>
        <v>37.25</v>
      </c>
      <c r="N6" s="5">
        <f t="shared" si="0"/>
        <v>50.5</v>
      </c>
      <c r="O6" s="5">
        <f t="shared" si="0"/>
        <v>68.5</v>
      </c>
      <c r="P6" s="5">
        <f t="shared" si="0"/>
        <v>72</v>
      </c>
      <c r="R6" s="1" t="s">
        <v>15</v>
      </c>
      <c r="S6" s="4" t="s">
        <v>6</v>
      </c>
      <c r="T6" s="5">
        <v>9.3999999999999986</v>
      </c>
      <c r="U6" s="5">
        <v>29.4</v>
      </c>
      <c r="V6" s="5">
        <v>76.033333333333331</v>
      </c>
      <c r="W6" s="5">
        <v>74.7</v>
      </c>
      <c r="X6" s="5">
        <v>76.033333333333331</v>
      </c>
      <c r="Y6" s="5">
        <v>75.8</v>
      </c>
    </row>
    <row r="7" spans="1:25" x14ac:dyDescent="0.35">
      <c r="A7" s="1" t="s">
        <v>14</v>
      </c>
      <c r="B7" s="6" t="s">
        <v>8</v>
      </c>
      <c r="C7" s="5">
        <v>3</v>
      </c>
      <c r="D7" s="5">
        <v>1.5</v>
      </c>
      <c r="E7" s="5">
        <v>10.5</v>
      </c>
      <c r="F7" s="5">
        <v>49.5</v>
      </c>
      <c r="G7" s="5">
        <v>41</v>
      </c>
      <c r="H7" s="5">
        <v>41</v>
      </c>
      <c r="I7" s="5">
        <v>71</v>
      </c>
      <c r="K7" s="5">
        <f t="shared" si="0"/>
        <v>-1.5</v>
      </c>
      <c r="L7" s="5">
        <f t="shared" si="0"/>
        <v>7.5</v>
      </c>
      <c r="M7" s="5">
        <f t="shared" si="0"/>
        <v>46.5</v>
      </c>
      <c r="N7" s="5">
        <f t="shared" si="0"/>
        <v>38</v>
      </c>
      <c r="O7" s="5">
        <f t="shared" si="0"/>
        <v>38</v>
      </c>
      <c r="P7" s="5">
        <f t="shared" si="0"/>
        <v>68</v>
      </c>
      <c r="R7" s="1" t="s">
        <v>16</v>
      </c>
      <c r="S7" s="4" t="s">
        <v>6</v>
      </c>
      <c r="T7" s="5">
        <v>-0.29999999999999982</v>
      </c>
      <c r="U7" s="5">
        <v>5.5</v>
      </c>
      <c r="V7" s="5">
        <v>35.299999999999997</v>
      </c>
      <c r="W7" s="5">
        <v>64.099999999999994</v>
      </c>
      <c r="X7" s="5">
        <v>73.5</v>
      </c>
      <c r="Y7" s="5">
        <v>76.3</v>
      </c>
    </row>
    <row r="8" spans="1:25" x14ac:dyDescent="0.35">
      <c r="A8" s="1" t="s">
        <v>9</v>
      </c>
      <c r="B8" s="4" t="s">
        <v>6</v>
      </c>
      <c r="C8" s="5">
        <v>1.6</v>
      </c>
      <c r="D8" s="5">
        <v>4.166666666666667</v>
      </c>
      <c r="E8" s="5">
        <v>5.166666666666667</v>
      </c>
      <c r="F8" s="5">
        <v>73.833333333333329</v>
      </c>
      <c r="G8" s="5">
        <v>84.4</v>
      </c>
      <c r="H8" s="5">
        <v>85.666666666666671</v>
      </c>
      <c r="I8" s="5">
        <v>81.833333333333329</v>
      </c>
      <c r="K8" s="5">
        <f t="shared" si="0"/>
        <v>2.5666666666666669</v>
      </c>
      <c r="L8" s="5">
        <f t="shared" si="0"/>
        <v>3.5666666666666669</v>
      </c>
      <c r="M8" s="5">
        <f t="shared" si="0"/>
        <v>72.233333333333334</v>
      </c>
      <c r="N8" s="5">
        <f t="shared" si="0"/>
        <v>82.800000000000011</v>
      </c>
      <c r="O8" s="5">
        <f t="shared" si="0"/>
        <v>84.066666666666677</v>
      </c>
      <c r="P8" s="5">
        <f t="shared" si="0"/>
        <v>80.233333333333334</v>
      </c>
      <c r="R8" s="1" t="s">
        <v>17</v>
      </c>
      <c r="S8" s="4" t="s">
        <v>6</v>
      </c>
      <c r="T8" s="5">
        <v>-1.9000000000000004</v>
      </c>
      <c r="U8" s="5">
        <v>14.933333333333332</v>
      </c>
      <c r="V8" s="5">
        <v>58.433333333333337</v>
      </c>
      <c r="W8" s="5">
        <v>75.933333333333323</v>
      </c>
      <c r="X8" s="5">
        <v>73.199999999999989</v>
      </c>
      <c r="Y8" s="5">
        <v>74.266666666666666</v>
      </c>
    </row>
    <row r="9" spans="1:25" x14ac:dyDescent="0.35">
      <c r="A9" s="1" t="s">
        <v>11</v>
      </c>
      <c r="B9" s="4" t="s">
        <v>6</v>
      </c>
      <c r="C9" s="5">
        <v>5.333333333333333</v>
      </c>
      <c r="D9" s="5">
        <v>11.75</v>
      </c>
      <c r="E9" s="5">
        <v>10.666666666666666</v>
      </c>
      <c r="F9" s="5">
        <v>57.5</v>
      </c>
      <c r="G9" s="5">
        <v>64.75</v>
      </c>
      <c r="H9" s="5">
        <v>73.25</v>
      </c>
      <c r="I9" s="5">
        <v>75</v>
      </c>
      <c r="K9" s="5">
        <f t="shared" si="0"/>
        <v>6.416666666666667</v>
      </c>
      <c r="L9" s="5">
        <f t="shared" si="0"/>
        <v>5.333333333333333</v>
      </c>
      <c r="M9" s="5">
        <f t="shared" si="0"/>
        <v>52.166666666666664</v>
      </c>
      <c r="N9" s="5">
        <f t="shared" si="0"/>
        <v>59.416666666666664</v>
      </c>
      <c r="O9" s="5">
        <f t="shared" si="0"/>
        <v>67.916666666666671</v>
      </c>
      <c r="P9" s="5">
        <f t="shared" si="0"/>
        <v>69.666666666666671</v>
      </c>
      <c r="R9" s="1" t="s">
        <v>19</v>
      </c>
      <c r="S9" s="4" t="s">
        <v>6</v>
      </c>
      <c r="T9" s="5">
        <v>0.66666666666666674</v>
      </c>
      <c r="U9" s="5">
        <v>2.333333333333333</v>
      </c>
      <c r="V9" s="5">
        <v>47.166666666666664</v>
      </c>
      <c r="W9" s="5">
        <v>82.416666666666671</v>
      </c>
      <c r="X9" s="5">
        <v>81.416666666666671</v>
      </c>
      <c r="Y9" s="5">
        <v>81</v>
      </c>
    </row>
    <row r="10" spans="1:25" x14ac:dyDescent="0.35">
      <c r="A10" s="1" t="s">
        <v>18</v>
      </c>
      <c r="B10" s="6" t="s">
        <v>8</v>
      </c>
      <c r="C10" s="5">
        <v>8.6666666666666661</v>
      </c>
      <c r="D10" s="5">
        <v>2.8</v>
      </c>
      <c r="E10" s="5">
        <v>5.5</v>
      </c>
      <c r="F10" s="5">
        <v>30.666666666666668</v>
      </c>
      <c r="G10" s="5">
        <v>73</v>
      </c>
      <c r="H10" s="5">
        <v>74.5</v>
      </c>
      <c r="I10" s="5">
        <v>75.666666666666671</v>
      </c>
      <c r="K10" s="5">
        <f t="shared" si="0"/>
        <v>-5.8666666666666663</v>
      </c>
      <c r="L10" s="5">
        <f t="shared" si="0"/>
        <v>-3.1666666666666661</v>
      </c>
      <c r="M10" s="5">
        <f t="shared" si="0"/>
        <v>22</v>
      </c>
      <c r="N10" s="5">
        <f t="shared" si="0"/>
        <v>64.333333333333329</v>
      </c>
      <c r="O10" s="5">
        <f t="shared" si="0"/>
        <v>65.833333333333329</v>
      </c>
      <c r="P10" s="5">
        <f t="shared" si="0"/>
        <v>67</v>
      </c>
      <c r="R10" s="1" t="s">
        <v>20</v>
      </c>
      <c r="T10" s="5">
        <f>AVERAGE(T2:T9)</f>
        <v>2.1437499999999994</v>
      </c>
      <c r="U10" s="5">
        <f t="shared" ref="U10:Y10" si="1">AVERAGE(U2:U9)</f>
        <v>10.004166666666666</v>
      </c>
      <c r="V10" s="5">
        <f t="shared" si="1"/>
        <v>58.829166666666673</v>
      </c>
      <c r="W10" s="5">
        <f t="shared" si="1"/>
        <v>74.979166666666657</v>
      </c>
      <c r="X10" s="5">
        <f t="shared" si="1"/>
        <v>77.262500000000003</v>
      </c>
      <c r="Y10" s="5">
        <f t="shared" si="1"/>
        <v>77.57083333333334</v>
      </c>
    </row>
    <row r="11" spans="1:25" x14ac:dyDescent="0.35">
      <c r="A11" s="1" t="s">
        <v>13</v>
      </c>
      <c r="B11" s="4" t="s">
        <v>6</v>
      </c>
      <c r="C11" s="5">
        <v>1.5</v>
      </c>
      <c r="D11" s="5">
        <v>3</v>
      </c>
      <c r="E11" s="5">
        <v>6.666666666666667</v>
      </c>
      <c r="F11" s="5">
        <v>76.166666666666671</v>
      </c>
      <c r="G11" s="5">
        <v>82.166666666666671</v>
      </c>
      <c r="H11" s="5">
        <v>81.166666666666671</v>
      </c>
      <c r="I11" s="5">
        <v>82.666666666666671</v>
      </c>
      <c r="K11" s="5">
        <f t="shared" si="0"/>
        <v>1.5</v>
      </c>
      <c r="L11" s="5">
        <f t="shared" si="0"/>
        <v>5.166666666666667</v>
      </c>
      <c r="M11" s="5">
        <f t="shared" si="0"/>
        <v>74.666666666666671</v>
      </c>
      <c r="N11" s="5">
        <f t="shared" si="0"/>
        <v>80.666666666666671</v>
      </c>
      <c r="O11" s="5">
        <f t="shared" si="0"/>
        <v>79.666666666666671</v>
      </c>
      <c r="P11" s="5">
        <f t="shared" si="0"/>
        <v>81.166666666666671</v>
      </c>
      <c r="R11" s="1" t="s">
        <v>22</v>
      </c>
      <c r="T11" s="5">
        <f>STDEV(T2:T9)/(SQRT(8))</f>
        <v>1.3835159715205247</v>
      </c>
      <c r="U11" s="5">
        <f t="shared" ref="U11:Y11" si="2">STDEV(U2:U9)/(SQRT(8))</f>
        <v>3.2201710339817713</v>
      </c>
      <c r="V11" s="5">
        <f t="shared" si="2"/>
        <v>5.1378630196541879</v>
      </c>
      <c r="W11" s="5">
        <f t="shared" si="2"/>
        <v>3.0868556939703287</v>
      </c>
      <c r="X11" s="5">
        <f t="shared" si="2"/>
        <v>1.9558792881163558</v>
      </c>
      <c r="Y11" s="5">
        <f t="shared" si="2"/>
        <v>1.5279465094414408</v>
      </c>
    </row>
    <row r="12" spans="1:25" x14ac:dyDescent="0.35">
      <c r="A12" s="1" t="s">
        <v>21</v>
      </c>
      <c r="B12" s="6" t="s">
        <v>8</v>
      </c>
      <c r="C12" s="5">
        <v>2.3333333333333335</v>
      </c>
      <c r="D12" s="5">
        <v>4</v>
      </c>
      <c r="E12" s="5">
        <v>1.1666666666666667</v>
      </c>
      <c r="F12" s="5">
        <v>29.833333333333332</v>
      </c>
      <c r="G12" s="5">
        <v>70</v>
      </c>
      <c r="H12" s="5">
        <v>71.666666666666671</v>
      </c>
      <c r="I12" s="5">
        <v>53.833333333333336</v>
      </c>
      <c r="K12" s="5">
        <f t="shared" si="0"/>
        <v>1.6666666666666665</v>
      </c>
      <c r="L12" s="5">
        <f t="shared" si="0"/>
        <v>-1.1666666666666667</v>
      </c>
      <c r="M12" s="5">
        <f t="shared" si="0"/>
        <v>27.5</v>
      </c>
      <c r="N12" s="5">
        <f t="shared" si="0"/>
        <v>67.666666666666671</v>
      </c>
      <c r="O12" s="5">
        <f t="shared" si="0"/>
        <v>69.333333333333343</v>
      </c>
      <c r="P12" s="5">
        <f t="shared" si="0"/>
        <v>51.5</v>
      </c>
    </row>
    <row r="13" spans="1:25" x14ac:dyDescent="0.35">
      <c r="A13" s="1" t="s">
        <v>23</v>
      </c>
      <c r="B13" s="6" t="s">
        <v>8</v>
      </c>
      <c r="C13" s="5">
        <v>3.6666666666666665</v>
      </c>
      <c r="D13" s="5">
        <v>6.25</v>
      </c>
      <c r="E13" s="5">
        <v>4</v>
      </c>
      <c r="F13" s="5">
        <v>29.333333333333332</v>
      </c>
      <c r="G13" s="5">
        <v>44.75</v>
      </c>
      <c r="H13" s="5">
        <v>62</v>
      </c>
      <c r="I13" s="5">
        <v>27.25</v>
      </c>
      <c r="K13" s="5">
        <f t="shared" si="0"/>
        <v>2.5833333333333335</v>
      </c>
      <c r="L13" s="5">
        <f t="shared" si="0"/>
        <v>0.33333333333333348</v>
      </c>
      <c r="M13" s="5">
        <f t="shared" si="0"/>
        <v>25.666666666666664</v>
      </c>
      <c r="N13" s="5">
        <f t="shared" si="0"/>
        <v>41.083333333333336</v>
      </c>
      <c r="O13" s="5">
        <f t="shared" si="0"/>
        <v>58.333333333333336</v>
      </c>
      <c r="P13" s="5">
        <f t="shared" si="0"/>
        <v>23.583333333333332</v>
      </c>
      <c r="R13" s="1" t="s">
        <v>7</v>
      </c>
      <c r="S13" s="6" t="s">
        <v>8</v>
      </c>
      <c r="T13" s="5">
        <v>4.3333333333333339</v>
      </c>
      <c r="U13" s="5">
        <v>4.8333333333333339</v>
      </c>
      <c r="V13" s="5">
        <v>15.833333333333334</v>
      </c>
      <c r="W13" s="5">
        <v>48.666666666666671</v>
      </c>
      <c r="X13" s="5">
        <v>68.666666666666657</v>
      </c>
      <c r="Y13" s="5">
        <v>67.666666666666657</v>
      </c>
    </row>
    <row r="14" spans="1:25" x14ac:dyDescent="0.35">
      <c r="A14" s="1" t="s">
        <v>24</v>
      </c>
      <c r="B14" s="6" t="s">
        <v>8</v>
      </c>
      <c r="C14" s="5">
        <v>2.75</v>
      </c>
      <c r="D14" s="5">
        <v>2.25</v>
      </c>
      <c r="E14" s="5">
        <v>9.25</v>
      </c>
      <c r="F14" s="5">
        <v>48.75</v>
      </c>
      <c r="G14" s="5">
        <v>51.75</v>
      </c>
      <c r="H14" s="5">
        <v>48.25</v>
      </c>
      <c r="I14" s="5">
        <v>78</v>
      </c>
      <c r="K14" s="5">
        <f t="shared" si="0"/>
        <v>-0.5</v>
      </c>
      <c r="L14" s="5">
        <f t="shared" si="0"/>
        <v>6.5</v>
      </c>
      <c r="M14" s="5">
        <f t="shared" si="0"/>
        <v>46</v>
      </c>
      <c r="N14" s="5">
        <f t="shared" si="0"/>
        <v>49</v>
      </c>
      <c r="O14" s="5">
        <f t="shared" si="0"/>
        <v>45.5</v>
      </c>
      <c r="P14" s="5">
        <f t="shared" si="0"/>
        <v>75.25</v>
      </c>
      <c r="R14" s="1" t="s">
        <v>10</v>
      </c>
      <c r="S14" s="6" t="s">
        <v>8</v>
      </c>
      <c r="T14" s="5">
        <v>-14.666666666666664</v>
      </c>
      <c r="U14" s="5">
        <v>4.2222222222222214</v>
      </c>
      <c r="V14" s="5">
        <v>-4</v>
      </c>
      <c r="W14" s="5">
        <v>14.111111111111114</v>
      </c>
      <c r="X14" s="5">
        <v>-4.3333333333333321</v>
      </c>
      <c r="Y14" s="5">
        <v>2.3333333333333357</v>
      </c>
    </row>
    <row r="15" spans="1:25" x14ac:dyDescent="0.35">
      <c r="A15" s="1" t="s">
        <v>15</v>
      </c>
      <c r="B15" s="4" t="s">
        <v>6</v>
      </c>
      <c r="C15" s="5">
        <v>1.8</v>
      </c>
      <c r="D15" s="5">
        <v>11.2</v>
      </c>
      <c r="E15" s="5">
        <v>31.2</v>
      </c>
      <c r="F15" s="5">
        <v>77.833333333333329</v>
      </c>
      <c r="G15" s="5">
        <v>76.5</v>
      </c>
      <c r="H15" s="5">
        <v>77.833333333333329</v>
      </c>
      <c r="I15" s="5">
        <v>77.599999999999994</v>
      </c>
      <c r="K15" s="5">
        <f t="shared" si="0"/>
        <v>9.3999999999999986</v>
      </c>
      <c r="L15" s="5">
        <f t="shared" si="0"/>
        <v>29.4</v>
      </c>
      <c r="M15" s="5">
        <f t="shared" si="0"/>
        <v>76.033333333333331</v>
      </c>
      <c r="N15" s="5">
        <f t="shared" si="0"/>
        <v>74.7</v>
      </c>
      <c r="O15" s="5">
        <f t="shared" si="0"/>
        <v>76.033333333333331</v>
      </c>
      <c r="P15" s="5">
        <f t="shared" si="0"/>
        <v>75.8</v>
      </c>
      <c r="R15" s="1" t="s">
        <v>12</v>
      </c>
      <c r="S15" s="6" t="s">
        <v>8</v>
      </c>
      <c r="T15" s="5">
        <v>-1.583333333333333</v>
      </c>
      <c r="U15" s="5">
        <v>1.5</v>
      </c>
      <c r="V15" s="5">
        <v>37.25</v>
      </c>
      <c r="W15" s="5">
        <v>50.5</v>
      </c>
      <c r="X15" s="5">
        <v>68.5</v>
      </c>
      <c r="Y15" s="5">
        <v>72</v>
      </c>
    </row>
    <row r="16" spans="1:25" x14ac:dyDescent="0.35">
      <c r="A16" s="1" t="s">
        <v>25</v>
      </c>
      <c r="B16" s="6" t="s">
        <v>8</v>
      </c>
      <c r="C16" s="5">
        <v>7.8</v>
      </c>
      <c r="D16" s="5">
        <v>10.6</v>
      </c>
      <c r="E16" s="5">
        <v>8.8000000000000007</v>
      </c>
      <c r="F16" s="5">
        <v>32.4</v>
      </c>
      <c r="G16" s="5">
        <v>63</v>
      </c>
      <c r="H16" s="5">
        <v>78.2</v>
      </c>
      <c r="I16" s="5">
        <v>76.2</v>
      </c>
      <c r="K16" s="5">
        <f t="shared" si="0"/>
        <v>2.8</v>
      </c>
      <c r="L16" s="5">
        <f t="shared" si="0"/>
        <v>1.0000000000000009</v>
      </c>
      <c r="M16" s="5">
        <f t="shared" si="0"/>
        <v>24.599999999999998</v>
      </c>
      <c r="N16" s="5">
        <f t="shared" si="0"/>
        <v>55.2</v>
      </c>
      <c r="O16" s="5">
        <f t="shared" si="0"/>
        <v>70.400000000000006</v>
      </c>
      <c r="P16" s="5">
        <f t="shared" si="0"/>
        <v>68.400000000000006</v>
      </c>
      <c r="R16" s="1" t="s">
        <v>14</v>
      </c>
      <c r="S16" s="6" t="s">
        <v>8</v>
      </c>
      <c r="T16" s="5">
        <v>-1.5</v>
      </c>
      <c r="U16" s="5">
        <v>7.5</v>
      </c>
      <c r="V16" s="5">
        <v>46.5</v>
      </c>
      <c r="W16" s="5">
        <v>38</v>
      </c>
      <c r="X16" s="5">
        <v>38</v>
      </c>
      <c r="Y16" s="5">
        <v>68</v>
      </c>
    </row>
    <row r="17" spans="1:25" x14ac:dyDescent="0.35">
      <c r="A17" s="1" t="s">
        <v>16</v>
      </c>
      <c r="B17" s="4" t="s">
        <v>6</v>
      </c>
      <c r="C17" s="5">
        <v>3.5</v>
      </c>
      <c r="D17" s="5">
        <v>3.2</v>
      </c>
      <c r="E17" s="5">
        <v>9</v>
      </c>
      <c r="F17" s="5">
        <v>38.799999999999997</v>
      </c>
      <c r="G17" s="5">
        <v>67.599999999999994</v>
      </c>
      <c r="H17" s="5">
        <v>77</v>
      </c>
      <c r="I17" s="5">
        <v>79.8</v>
      </c>
      <c r="K17" s="5">
        <f t="shared" si="0"/>
        <v>-0.29999999999999982</v>
      </c>
      <c r="L17" s="5">
        <f t="shared" si="0"/>
        <v>5.5</v>
      </c>
      <c r="M17" s="5">
        <f t="shared" si="0"/>
        <v>35.299999999999997</v>
      </c>
      <c r="N17" s="5">
        <f t="shared" si="0"/>
        <v>64.099999999999994</v>
      </c>
      <c r="O17" s="5">
        <f t="shared" si="0"/>
        <v>73.5</v>
      </c>
      <c r="P17" s="5">
        <f t="shared" si="0"/>
        <v>76.3</v>
      </c>
      <c r="R17" s="1" t="s">
        <v>18</v>
      </c>
      <c r="S17" s="6" t="s">
        <v>8</v>
      </c>
      <c r="T17" s="5">
        <v>-5.8666666666666663</v>
      </c>
      <c r="U17" s="5">
        <v>-3.1666666666666661</v>
      </c>
      <c r="V17" s="5">
        <v>22</v>
      </c>
      <c r="W17" s="5">
        <v>64.333333333333329</v>
      </c>
      <c r="X17" s="5">
        <v>65.833333333333329</v>
      </c>
      <c r="Y17" s="5">
        <v>67</v>
      </c>
    </row>
    <row r="18" spans="1:25" x14ac:dyDescent="0.35">
      <c r="A18" s="1" t="s">
        <v>26</v>
      </c>
      <c r="B18" s="6" t="s">
        <v>8</v>
      </c>
      <c r="C18" s="5">
        <v>3.6</v>
      </c>
      <c r="D18" s="5">
        <v>8.8000000000000007</v>
      </c>
      <c r="E18" s="5">
        <v>7.2</v>
      </c>
      <c r="F18" s="5">
        <v>14</v>
      </c>
      <c r="G18" s="5">
        <v>45</v>
      </c>
      <c r="H18" s="5">
        <v>10.5</v>
      </c>
      <c r="I18" s="5">
        <v>22</v>
      </c>
      <c r="K18" s="5">
        <f t="shared" si="0"/>
        <v>5.2000000000000011</v>
      </c>
      <c r="L18" s="5">
        <f t="shared" si="0"/>
        <v>3.6</v>
      </c>
      <c r="M18" s="5">
        <f t="shared" si="0"/>
        <v>10.4</v>
      </c>
      <c r="N18" s="5">
        <f t="shared" si="0"/>
        <v>41.4</v>
      </c>
      <c r="O18" s="5">
        <f t="shared" si="0"/>
        <v>6.9</v>
      </c>
      <c r="P18" s="5">
        <f t="shared" si="0"/>
        <v>18.399999999999999</v>
      </c>
      <c r="R18" s="1" t="s">
        <v>21</v>
      </c>
      <c r="S18" s="6" t="s">
        <v>8</v>
      </c>
      <c r="T18" s="5">
        <v>1.6666666666666665</v>
      </c>
      <c r="U18" s="5">
        <v>-1.1666666666666667</v>
      </c>
      <c r="V18" s="5">
        <v>27.5</v>
      </c>
      <c r="W18" s="5">
        <v>67.666666666666671</v>
      </c>
      <c r="X18" s="5">
        <v>69.333333333333343</v>
      </c>
      <c r="Y18" s="5">
        <v>51.5</v>
      </c>
    </row>
    <row r="19" spans="1:25" x14ac:dyDescent="0.35">
      <c r="A19" s="1" t="s">
        <v>17</v>
      </c>
      <c r="B19" s="4" t="s">
        <v>6</v>
      </c>
      <c r="C19" s="5">
        <v>5.4</v>
      </c>
      <c r="D19" s="5">
        <v>3.5</v>
      </c>
      <c r="E19" s="5">
        <v>20.333333333333332</v>
      </c>
      <c r="F19" s="5">
        <v>63.833333333333336</v>
      </c>
      <c r="G19" s="5">
        <v>81.333333333333329</v>
      </c>
      <c r="H19" s="5">
        <v>78.599999999999994</v>
      </c>
      <c r="I19" s="5">
        <v>79.666666666666671</v>
      </c>
      <c r="K19" s="5">
        <f t="shared" ref="K19:P40" si="3">D19-$C19</f>
        <v>-1.9000000000000004</v>
      </c>
      <c r="L19" s="5">
        <f t="shared" si="3"/>
        <v>14.933333333333332</v>
      </c>
      <c r="M19" s="5">
        <f t="shared" si="3"/>
        <v>58.433333333333337</v>
      </c>
      <c r="N19" s="5">
        <f t="shared" si="3"/>
        <v>75.933333333333323</v>
      </c>
      <c r="O19" s="5">
        <f t="shared" si="3"/>
        <v>73.199999999999989</v>
      </c>
      <c r="P19" s="5">
        <f t="shared" si="3"/>
        <v>74.266666666666666</v>
      </c>
      <c r="R19" s="1" t="s">
        <v>23</v>
      </c>
      <c r="S19" s="6" t="s">
        <v>8</v>
      </c>
      <c r="T19" s="5">
        <v>2.5833333333333335</v>
      </c>
      <c r="U19" s="5">
        <v>0.33333333333333348</v>
      </c>
      <c r="V19" s="5">
        <v>25.666666666666664</v>
      </c>
      <c r="W19" s="5">
        <v>41.083333333333336</v>
      </c>
      <c r="X19" s="5">
        <v>58.333333333333336</v>
      </c>
      <c r="Y19" s="5">
        <v>23.583333333333332</v>
      </c>
    </row>
    <row r="20" spans="1:25" x14ac:dyDescent="0.35">
      <c r="A20" s="1" t="s">
        <v>27</v>
      </c>
      <c r="B20" s="6" t="s">
        <v>8</v>
      </c>
      <c r="C20" s="5">
        <v>2</v>
      </c>
      <c r="D20" s="5">
        <v>2.8333333333333335</v>
      </c>
      <c r="E20" s="5">
        <v>6.833333333333333</v>
      </c>
      <c r="F20" s="5">
        <v>20</v>
      </c>
      <c r="G20" s="5">
        <v>56.5</v>
      </c>
      <c r="H20" s="5">
        <v>57.666666666666664</v>
      </c>
      <c r="I20" s="5">
        <v>67</v>
      </c>
      <c r="K20" s="5">
        <f t="shared" si="3"/>
        <v>0.83333333333333348</v>
      </c>
      <c r="L20" s="5">
        <f t="shared" si="3"/>
        <v>4.833333333333333</v>
      </c>
      <c r="M20" s="5">
        <f t="shared" si="3"/>
        <v>18</v>
      </c>
      <c r="N20" s="5">
        <f t="shared" si="3"/>
        <v>54.5</v>
      </c>
      <c r="O20" s="5">
        <f t="shared" si="3"/>
        <v>55.666666666666664</v>
      </c>
      <c r="P20" s="5">
        <f t="shared" si="3"/>
        <v>65</v>
      </c>
      <c r="R20" s="1" t="s">
        <v>24</v>
      </c>
      <c r="S20" s="6" t="s">
        <v>8</v>
      </c>
      <c r="T20" s="5">
        <v>-0.5</v>
      </c>
      <c r="U20" s="5">
        <v>6.5</v>
      </c>
      <c r="V20" s="5">
        <v>46</v>
      </c>
      <c r="W20" s="5">
        <v>49</v>
      </c>
      <c r="X20" s="5">
        <v>45.5</v>
      </c>
      <c r="Y20" s="5">
        <v>75.25</v>
      </c>
    </row>
    <row r="21" spans="1:25" x14ac:dyDescent="0.35">
      <c r="A21" s="1" t="s">
        <v>28</v>
      </c>
      <c r="B21" s="6" t="s">
        <v>8</v>
      </c>
      <c r="C21" s="5">
        <v>2.3333333333333335</v>
      </c>
      <c r="D21" s="5">
        <v>1.6666666666666667</v>
      </c>
      <c r="E21" s="5">
        <v>7.5</v>
      </c>
      <c r="F21" s="5">
        <v>21</v>
      </c>
      <c r="G21" s="5">
        <v>21.25</v>
      </c>
      <c r="H21" s="5">
        <v>55.5</v>
      </c>
      <c r="I21" s="5">
        <v>55.666666666666664</v>
      </c>
      <c r="K21" s="5">
        <f t="shared" si="3"/>
        <v>-0.66666666666666674</v>
      </c>
      <c r="L21" s="5">
        <f t="shared" si="3"/>
        <v>5.1666666666666661</v>
      </c>
      <c r="M21" s="5">
        <f t="shared" si="3"/>
        <v>18.666666666666668</v>
      </c>
      <c r="N21" s="5">
        <f t="shared" si="3"/>
        <v>18.916666666666668</v>
      </c>
      <c r="O21" s="5">
        <f t="shared" si="3"/>
        <v>53.166666666666664</v>
      </c>
      <c r="P21" s="5">
        <f t="shared" si="3"/>
        <v>53.333333333333329</v>
      </c>
      <c r="R21" s="1" t="s">
        <v>25</v>
      </c>
      <c r="S21" s="6" t="s">
        <v>8</v>
      </c>
      <c r="T21" s="5">
        <v>2.8</v>
      </c>
      <c r="U21" s="5">
        <v>1.0000000000000009</v>
      </c>
      <c r="V21" s="5">
        <v>24.599999999999998</v>
      </c>
      <c r="W21" s="5">
        <v>55.2</v>
      </c>
      <c r="X21" s="5">
        <v>70.400000000000006</v>
      </c>
      <c r="Y21" s="5">
        <v>68.400000000000006</v>
      </c>
    </row>
    <row r="22" spans="1:25" x14ac:dyDescent="0.35">
      <c r="A22" s="1" t="s">
        <v>19</v>
      </c>
      <c r="B22" s="4" t="s">
        <v>6</v>
      </c>
      <c r="C22" s="5">
        <v>1.3333333333333333</v>
      </c>
      <c r="D22" s="5">
        <v>2</v>
      </c>
      <c r="E22" s="5">
        <v>3.6666666666666665</v>
      </c>
      <c r="F22" s="5">
        <v>48.5</v>
      </c>
      <c r="G22" s="5">
        <v>83.75</v>
      </c>
      <c r="H22" s="5">
        <v>82.75</v>
      </c>
      <c r="I22" s="5">
        <v>82.333333333333329</v>
      </c>
      <c r="K22" s="5">
        <f t="shared" si="3"/>
        <v>0.66666666666666674</v>
      </c>
      <c r="L22" s="5">
        <f t="shared" si="3"/>
        <v>2.333333333333333</v>
      </c>
      <c r="M22" s="5">
        <f t="shared" si="3"/>
        <v>47.166666666666664</v>
      </c>
      <c r="N22" s="5">
        <f t="shared" si="3"/>
        <v>82.416666666666671</v>
      </c>
      <c r="O22" s="5">
        <f t="shared" si="3"/>
        <v>81.416666666666671</v>
      </c>
      <c r="P22" s="5">
        <f t="shared" si="3"/>
        <v>81</v>
      </c>
      <c r="R22" s="1" t="s">
        <v>26</v>
      </c>
      <c r="S22" s="6" t="s">
        <v>8</v>
      </c>
      <c r="T22" s="5">
        <v>5.2000000000000011</v>
      </c>
      <c r="U22" s="5">
        <v>3.6</v>
      </c>
      <c r="V22" s="5">
        <v>10.4</v>
      </c>
      <c r="W22" s="5">
        <v>41.4</v>
      </c>
      <c r="X22" s="5">
        <v>6.9</v>
      </c>
      <c r="Y22" s="5">
        <v>18.399999999999999</v>
      </c>
    </row>
    <row r="23" spans="1:25" x14ac:dyDescent="0.35">
      <c r="A23" s="1" t="s">
        <v>29</v>
      </c>
      <c r="B23" s="6" t="s">
        <v>30</v>
      </c>
      <c r="C23" s="5">
        <v>1</v>
      </c>
      <c r="D23" s="5">
        <v>15.5</v>
      </c>
      <c r="E23" s="5">
        <v>7.5</v>
      </c>
      <c r="F23" s="5">
        <v>10</v>
      </c>
      <c r="G23" s="5">
        <v>37.333333333333336</v>
      </c>
      <c r="H23" s="5">
        <v>19.333333333333332</v>
      </c>
      <c r="I23" s="5">
        <v>42</v>
      </c>
      <c r="K23" s="5">
        <f t="shared" si="3"/>
        <v>14.5</v>
      </c>
      <c r="L23" s="5">
        <f t="shared" si="3"/>
        <v>6.5</v>
      </c>
      <c r="M23" s="5">
        <f t="shared" si="3"/>
        <v>9</v>
      </c>
      <c r="N23" s="5">
        <f t="shared" si="3"/>
        <v>36.333333333333336</v>
      </c>
      <c r="O23" s="5">
        <f t="shared" si="3"/>
        <v>18.333333333333332</v>
      </c>
      <c r="P23" s="5">
        <f t="shared" si="3"/>
        <v>41</v>
      </c>
      <c r="R23" s="1" t="s">
        <v>27</v>
      </c>
      <c r="S23" s="6" t="s">
        <v>8</v>
      </c>
      <c r="T23" s="5">
        <v>0.83333333333333348</v>
      </c>
      <c r="U23" s="5">
        <v>4.833333333333333</v>
      </c>
      <c r="V23" s="5">
        <v>18</v>
      </c>
      <c r="W23" s="5">
        <v>54.5</v>
      </c>
      <c r="X23" s="5">
        <v>55.666666666666664</v>
      </c>
      <c r="Y23" s="5">
        <v>65</v>
      </c>
    </row>
    <row r="24" spans="1:25" x14ac:dyDescent="0.35">
      <c r="A24" s="1" t="s">
        <v>31</v>
      </c>
      <c r="B24" s="6" t="s">
        <v>30</v>
      </c>
      <c r="C24" s="5">
        <v>9.5</v>
      </c>
      <c r="D24" s="5">
        <v>8.5</v>
      </c>
      <c r="E24" s="5">
        <v>15.5</v>
      </c>
      <c r="F24" s="5">
        <v>14</v>
      </c>
      <c r="G24" s="5">
        <v>7.5</v>
      </c>
      <c r="H24" s="5">
        <v>28.5</v>
      </c>
      <c r="I24" s="5">
        <v>20.5</v>
      </c>
      <c r="K24" s="5">
        <f t="shared" si="3"/>
        <v>-1</v>
      </c>
      <c r="L24" s="5">
        <f t="shared" si="3"/>
        <v>6</v>
      </c>
      <c r="M24" s="5">
        <f t="shared" si="3"/>
        <v>4.5</v>
      </c>
      <c r="N24" s="5">
        <f t="shared" si="3"/>
        <v>-2</v>
      </c>
      <c r="O24" s="5">
        <f t="shared" si="3"/>
        <v>19</v>
      </c>
      <c r="P24" s="5">
        <f t="shared" si="3"/>
        <v>11</v>
      </c>
      <c r="R24" s="1" t="s">
        <v>28</v>
      </c>
      <c r="S24" s="6" t="s">
        <v>8</v>
      </c>
      <c r="T24" s="5">
        <v>-0.66666666666666674</v>
      </c>
      <c r="U24" s="5">
        <v>5.1666666666666661</v>
      </c>
      <c r="V24" s="5">
        <v>18.666666666666668</v>
      </c>
      <c r="W24" s="5">
        <v>18.916666666666668</v>
      </c>
      <c r="X24" s="5">
        <v>53.166666666666664</v>
      </c>
      <c r="Y24" s="5">
        <v>53.333333333333329</v>
      </c>
    </row>
    <row r="25" spans="1:25" x14ac:dyDescent="0.35">
      <c r="A25" s="1" t="s">
        <v>32</v>
      </c>
      <c r="B25" s="4" t="s">
        <v>33</v>
      </c>
      <c r="C25" s="5">
        <v>7.4</v>
      </c>
      <c r="D25" s="5">
        <v>18</v>
      </c>
      <c r="E25" s="5">
        <v>48.2</v>
      </c>
      <c r="F25" s="5">
        <v>64.8</v>
      </c>
      <c r="G25" s="5">
        <v>75.599999999999994</v>
      </c>
      <c r="H25" s="5">
        <v>70.599999999999994</v>
      </c>
      <c r="I25" s="5">
        <v>78.400000000000006</v>
      </c>
      <c r="K25" s="5">
        <f t="shared" si="3"/>
        <v>10.6</v>
      </c>
      <c r="L25" s="5">
        <f t="shared" si="3"/>
        <v>40.800000000000004</v>
      </c>
      <c r="M25" s="5">
        <f t="shared" si="3"/>
        <v>57.4</v>
      </c>
      <c r="N25" s="5">
        <f t="shared" si="3"/>
        <v>68.199999999999989</v>
      </c>
      <c r="O25" s="5">
        <f t="shared" si="3"/>
        <v>63.199999999999996</v>
      </c>
      <c r="P25" s="5">
        <f t="shared" si="3"/>
        <v>71</v>
      </c>
      <c r="R25" s="1" t="s">
        <v>20</v>
      </c>
      <c r="T25" s="5">
        <f>AVERAGE(T13:T24)</f>
        <v>-0.6138888888888886</v>
      </c>
      <c r="U25" s="5">
        <f t="shared" ref="U25:Y25" si="4">AVERAGE(U13:U24)</f>
        <v>2.92962962962963</v>
      </c>
      <c r="V25" s="5">
        <f t="shared" si="4"/>
        <v>24.034722222222225</v>
      </c>
      <c r="W25" s="5">
        <f t="shared" si="4"/>
        <v>45.281481481481471</v>
      </c>
      <c r="X25" s="5">
        <f t="shared" si="4"/>
        <v>49.663888888888884</v>
      </c>
      <c r="Y25" s="5">
        <f t="shared" si="4"/>
        <v>52.705555555555556</v>
      </c>
    </row>
    <row r="26" spans="1:25" x14ac:dyDescent="0.35">
      <c r="A26" s="1" t="s">
        <v>34</v>
      </c>
      <c r="B26" s="6" t="s">
        <v>30</v>
      </c>
      <c r="C26" s="5">
        <v>6</v>
      </c>
      <c r="D26" s="5">
        <v>6.666666666666667</v>
      </c>
      <c r="E26" s="5">
        <v>4.5</v>
      </c>
      <c r="F26" s="5">
        <v>8</v>
      </c>
      <c r="G26" s="5">
        <v>23</v>
      </c>
      <c r="H26" s="5">
        <v>12.5</v>
      </c>
      <c r="I26" s="5">
        <v>31</v>
      </c>
      <c r="K26" s="5">
        <f t="shared" si="3"/>
        <v>0.66666666666666696</v>
      </c>
      <c r="L26" s="5">
        <f t="shared" si="3"/>
        <v>-1.5</v>
      </c>
      <c r="M26" s="5">
        <f t="shared" si="3"/>
        <v>2</v>
      </c>
      <c r="N26" s="5">
        <f t="shared" si="3"/>
        <v>17</v>
      </c>
      <c r="O26" s="5">
        <f t="shared" si="3"/>
        <v>6.5</v>
      </c>
      <c r="P26" s="5">
        <f t="shared" si="3"/>
        <v>25</v>
      </c>
      <c r="R26" s="1" t="s">
        <v>22</v>
      </c>
      <c r="T26" s="5">
        <f>STDEV(T13:T24)/(SQRT(12))</f>
        <v>1.5429742384632241</v>
      </c>
      <c r="U26" s="5">
        <f t="shared" ref="U26:Y26" si="5">STDEV(U13:U24)/(SQRT(12))</f>
        <v>0.93119778665440278</v>
      </c>
      <c r="V26" s="5">
        <f t="shared" si="5"/>
        <v>4.1608608330216104</v>
      </c>
      <c r="W26" s="5">
        <f t="shared" si="5"/>
        <v>4.6485198283258455</v>
      </c>
      <c r="X26" s="5">
        <f t="shared" si="5"/>
        <v>7.1855945236848981</v>
      </c>
      <c r="Y26" s="5">
        <f t="shared" si="5"/>
        <v>7.0195968872975225</v>
      </c>
    </row>
    <row r="27" spans="1:25" x14ac:dyDescent="0.35">
      <c r="A27" s="1" t="s">
        <v>35</v>
      </c>
      <c r="B27" s="6" t="s">
        <v>30</v>
      </c>
      <c r="C27" s="5">
        <v>27.666666666666668</v>
      </c>
      <c r="D27" s="5">
        <v>12</v>
      </c>
      <c r="E27" s="5">
        <v>29</v>
      </c>
      <c r="F27" s="5">
        <v>25.666666666666668</v>
      </c>
      <c r="G27" s="5">
        <v>7.333333333333333</v>
      </c>
      <c r="H27" s="5">
        <v>6</v>
      </c>
      <c r="I27" s="5">
        <v>20</v>
      </c>
      <c r="K27" s="5">
        <f t="shared" si="3"/>
        <v>-15.666666666666668</v>
      </c>
      <c r="L27" s="5">
        <f t="shared" si="3"/>
        <v>1.3333333333333321</v>
      </c>
      <c r="M27" s="5">
        <f t="shared" si="3"/>
        <v>-2</v>
      </c>
      <c r="N27" s="5">
        <f t="shared" si="3"/>
        <v>-20.333333333333336</v>
      </c>
      <c r="O27" s="5">
        <f t="shared" si="3"/>
        <v>-21.666666666666668</v>
      </c>
      <c r="P27" s="5">
        <f t="shared" si="3"/>
        <v>-7.6666666666666679</v>
      </c>
    </row>
    <row r="28" spans="1:25" x14ac:dyDescent="0.35">
      <c r="A28" s="1" t="s">
        <v>36</v>
      </c>
      <c r="B28" s="4" t="s">
        <v>33</v>
      </c>
      <c r="C28" s="5">
        <v>2.1666666666666665</v>
      </c>
      <c r="D28" s="5">
        <v>1.5</v>
      </c>
      <c r="E28" s="5">
        <v>14.857142857142858</v>
      </c>
      <c r="F28" s="5">
        <v>53.571428571428569</v>
      </c>
      <c r="G28" s="5">
        <v>58.666666666666664</v>
      </c>
      <c r="H28" s="5">
        <v>66.571428571428569</v>
      </c>
      <c r="I28" s="5">
        <v>74.714285714285708</v>
      </c>
      <c r="K28" s="5">
        <f t="shared" si="3"/>
        <v>-0.66666666666666652</v>
      </c>
      <c r="L28" s="5">
        <f t="shared" si="3"/>
        <v>12.690476190476192</v>
      </c>
      <c r="M28" s="5">
        <f t="shared" si="3"/>
        <v>51.404761904761905</v>
      </c>
      <c r="N28" s="5">
        <f t="shared" si="3"/>
        <v>56.5</v>
      </c>
      <c r="O28" s="5">
        <f t="shared" si="3"/>
        <v>64.404761904761898</v>
      </c>
      <c r="P28" s="5">
        <f t="shared" si="3"/>
        <v>72.547619047619037</v>
      </c>
      <c r="R28" s="1" t="s">
        <v>32</v>
      </c>
      <c r="S28" s="4" t="s">
        <v>33</v>
      </c>
      <c r="T28" s="5">
        <v>10.6</v>
      </c>
      <c r="U28" s="5">
        <v>40.800000000000004</v>
      </c>
      <c r="V28" s="5">
        <v>57.4</v>
      </c>
      <c r="W28" s="5">
        <v>68.199999999999989</v>
      </c>
      <c r="X28" s="5">
        <v>63.199999999999996</v>
      </c>
      <c r="Y28" s="5">
        <v>71</v>
      </c>
    </row>
    <row r="29" spans="1:25" x14ac:dyDescent="0.35">
      <c r="A29" s="1" t="s">
        <v>37</v>
      </c>
      <c r="B29" s="4" t="s">
        <v>33</v>
      </c>
      <c r="C29" s="5">
        <v>9.1666666666666661</v>
      </c>
      <c r="D29" s="5">
        <v>16</v>
      </c>
      <c r="E29" s="5">
        <v>31.333333333333332</v>
      </c>
      <c r="F29" s="5">
        <v>60.666666666666664</v>
      </c>
      <c r="G29" s="5">
        <v>71.166666666666671</v>
      </c>
      <c r="H29" s="5">
        <v>71.166666666666671</v>
      </c>
      <c r="I29" s="5">
        <v>72.666666666666671</v>
      </c>
      <c r="K29" s="5">
        <f t="shared" si="3"/>
        <v>6.8333333333333339</v>
      </c>
      <c r="L29" s="5">
        <f t="shared" si="3"/>
        <v>22.166666666666664</v>
      </c>
      <c r="M29" s="5">
        <f t="shared" si="3"/>
        <v>51.5</v>
      </c>
      <c r="N29" s="5">
        <f t="shared" si="3"/>
        <v>62.000000000000007</v>
      </c>
      <c r="O29" s="5">
        <f t="shared" si="3"/>
        <v>62.000000000000007</v>
      </c>
      <c r="P29" s="5">
        <f t="shared" si="3"/>
        <v>63.500000000000007</v>
      </c>
      <c r="R29" s="1" t="s">
        <v>36</v>
      </c>
      <c r="S29" s="4" t="s">
        <v>33</v>
      </c>
      <c r="T29" s="5">
        <v>-0.66666666666666652</v>
      </c>
      <c r="U29" s="5">
        <v>12.690476190476192</v>
      </c>
      <c r="V29" s="5">
        <v>51.404761904761905</v>
      </c>
      <c r="W29" s="5">
        <v>56.5</v>
      </c>
      <c r="X29" s="5">
        <v>64.404761904761898</v>
      </c>
      <c r="Y29" s="5">
        <v>72.547619047619037</v>
      </c>
    </row>
    <row r="30" spans="1:25" x14ac:dyDescent="0.35">
      <c r="A30" s="1" t="s">
        <v>38</v>
      </c>
      <c r="B30" s="6" t="s">
        <v>30</v>
      </c>
      <c r="C30" s="5">
        <v>5</v>
      </c>
      <c r="D30" s="5">
        <v>2</v>
      </c>
      <c r="E30" s="5">
        <v>3</v>
      </c>
      <c r="F30" s="5">
        <v>11</v>
      </c>
      <c r="G30" s="5">
        <v>4</v>
      </c>
      <c r="H30" s="5">
        <v>44</v>
      </c>
      <c r="I30" s="5">
        <v>68</v>
      </c>
      <c r="K30" s="5">
        <f t="shared" si="3"/>
        <v>-3</v>
      </c>
      <c r="L30" s="5">
        <f t="shared" si="3"/>
        <v>-2</v>
      </c>
      <c r="M30" s="5">
        <f t="shared" si="3"/>
        <v>6</v>
      </c>
      <c r="N30" s="5">
        <f t="shared" si="3"/>
        <v>-1</v>
      </c>
      <c r="O30" s="5">
        <f t="shared" si="3"/>
        <v>39</v>
      </c>
      <c r="P30" s="5">
        <f t="shared" si="3"/>
        <v>63</v>
      </c>
      <c r="R30" s="1" t="s">
        <v>37</v>
      </c>
      <c r="S30" s="4" t="s">
        <v>33</v>
      </c>
      <c r="T30" s="5">
        <v>6.8333333333333339</v>
      </c>
      <c r="U30" s="5">
        <v>22.166666666666664</v>
      </c>
      <c r="V30" s="5">
        <v>51.5</v>
      </c>
      <c r="W30" s="5">
        <v>62.000000000000007</v>
      </c>
      <c r="X30" s="5">
        <v>62.000000000000007</v>
      </c>
      <c r="Y30" s="5">
        <v>63.500000000000007</v>
      </c>
    </row>
    <row r="31" spans="1:25" x14ac:dyDescent="0.35">
      <c r="A31" s="1" t="s">
        <v>39</v>
      </c>
      <c r="B31" s="6" t="s">
        <v>30</v>
      </c>
      <c r="C31" s="5">
        <v>1.5</v>
      </c>
      <c r="D31" s="5">
        <v>2</v>
      </c>
      <c r="E31" s="5">
        <v>7</v>
      </c>
      <c r="F31" s="5">
        <v>5</v>
      </c>
      <c r="G31" s="5">
        <v>11.5</v>
      </c>
      <c r="H31" s="5">
        <v>35</v>
      </c>
      <c r="I31" s="5">
        <v>43</v>
      </c>
      <c r="K31" s="5">
        <f t="shared" si="3"/>
        <v>0.5</v>
      </c>
      <c r="L31" s="5">
        <f t="shared" si="3"/>
        <v>5.5</v>
      </c>
      <c r="M31" s="5">
        <f t="shared" si="3"/>
        <v>3.5</v>
      </c>
      <c r="N31" s="5">
        <f t="shared" si="3"/>
        <v>10</v>
      </c>
      <c r="O31" s="5">
        <f t="shared" si="3"/>
        <v>33.5</v>
      </c>
      <c r="P31" s="5">
        <f t="shared" si="3"/>
        <v>41.5</v>
      </c>
      <c r="R31" s="1" t="s">
        <v>40</v>
      </c>
      <c r="S31" s="4" t="s">
        <v>33</v>
      </c>
      <c r="T31" s="5">
        <v>-12.666666666666666</v>
      </c>
      <c r="U31" s="5">
        <v>-12.5</v>
      </c>
      <c r="V31" s="5">
        <v>3.6666666666666679</v>
      </c>
      <c r="W31" s="5">
        <v>52</v>
      </c>
      <c r="X31" s="5">
        <v>36.666666666666664</v>
      </c>
      <c r="Y31" s="5">
        <v>36</v>
      </c>
    </row>
    <row r="32" spans="1:25" x14ac:dyDescent="0.35">
      <c r="A32" s="1" t="s">
        <v>40</v>
      </c>
      <c r="B32" s="4" t="s">
        <v>33</v>
      </c>
      <c r="C32" s="5">
        <v>14</v>
      </c>
      <c r="D32" s="5">
        <v>1.3333333333333333</v>
      </c>
      <c r="E32" s="5">
        <v>1.5</v>
      </c>
      <c r="F32" s="5">
        <v>17.666666666666668</v>
      </c>
      <c r="G32" s="5">
        <v>66</v>
      </c>
      <c r="H32" s="5">
        <v>50.666666666666664</v>
      </c>
      <c r="I32" s="5">
        <v>50</v>
      </c>
      <c r="K32" s="5">
        <f t="shared" si="3"/>
        <v>-12.666666666666666</v>
      </c>
      <c r="L32" s="5">
        <f t="shared" si="3"/>
        <v>-12.5</v>
      </c>
      <c r="M32" s="5">
        <f t="shared" si="3"/>
        <v>3.6666666666666679</v>
      </c>
      <c r="N32" s="5">
        <f t="shared" si="3"/>
        <v>52</v>
      </c>
      <c r="O32" s="5">
        <f t="shared" si="3"/>
        <v>36.666666666666664</v>
      </c>
      <c r="P32" s="5">
        <f t="shared" si="3"/>
        <v>36</v>
      </c>
      <c r="R32" s="1" t="s">
        <v>41</v>
      </c>
      <c r="S32" s="4" t="s">
        <v>33</v>
      </c>
      <c r="T32" s="5">
        <v>0.34999999999999964</v>
      </c>
      <c r="U32" s="5">
        <v>28.1</v>
      </c>
      <c r="V32" s="5">
        <v>57.4</v>
      </c>
      <c r="W32" s="5">
        <v>65.8</v>
      </c>
      <c r="X32" s="5">
        <v>64.349999999999994</v>
      </c>
      <c r="Y32" s="5">
        <v>69.599999999999994</v>
      </c>
    </row>
    <row r="33" spans="1:25" x14ac:dyDescent="0.35">
      <c r="A33" s="1" t="s">
        <v>41</v>
      </c>
      <c r="B33" s="4" t="s">
        <v>33</v>
      </c>
      <c r="C33" s="5">
        <v>8.4</v>
      </c>
      <c r="D33" s="5">
        <v>8.75</v>
      </c>
      <c r="E33" s="5">
        <v>36.5</v>
      </c>
      <c r="F33" s="5">
        <v>65.8</v>
      </c>
      <c r="G33" s="5">
        <v>74.2</v>
      </c>
      <c r="H33" s="5">
        <v>72.75</v>
      </c>
      <c r="I33" s="5">
        <v>78</v>
      </c>
      <c r="K33" s="5">
        <f t="shared" si="3"/>
        <v>0.34999999999999964</v>
      </c>
      <c r="L33" s="5">
        <f t="shared" si="3"/>
        <v>28.1</v>
      </c>
      <c r="M33" s="5">
        <f t="shared" si="3"/>
        <v>57.4</v>
      </c>
      <c r="N33" s="5">
        <f t="shared" si="3"/>
        <v>65.8</v>
      </c>
      <c r="O33" s="5">
        <f t="shared" si="3"/>
        <v>64.349999999999994</v>
      </c>
      <c r="P33" s="5">
        <f t="shared" si="3"/>
        <v>69.599999999999994</v>
      </c>
      <c r="R33" s="1" t="s">
        <v>42</v>
      </c>
      <c r="S33" s="4" t="s">
        <v>33</v>
      </c>
      <c r="T33" s="5">
        <v>-14.499999999999996</v>
      </c>
      <c r="U33" s="5">
        <v>29.166666666666664</v>
      </c>
      <c r="V33" s="5">
        <v>30.000000000000007</v>
      </c>
      <c r="W33" s="5">
        <v>28.166666666666664</v>
      </c>
      <c r="X33" s="5">
        <v>33.619047619047628</v>
      </c>
      <c r="Y33" s="5">
        <v>30.047619047619044</v>
      </c>
    </row>
    <row r="34" spans="1:25" x14ac:dyDescent="0.35">
      <c r="A34" s="1" t="s">
        <v>42</v>
      </c>
      <c r="B34" s="4" t="s">
        <v>33</v>
      </c>
      <c r="C34" s="5">
        <v>43.666666666666664</v>
      </c>
      <c r="D34" s="5">
        <v>29.166666666666668</v>
      </c>
      <c r="E34" s="5">
        <v>72.833333333333329</v>
      </c>
      <c r="F34" s="5">
        <v>73.666666666666671</v>
      </c>
      <c r="G34" s="5">
        <v>71.833333333333329</v>
      </c>
      <c r="H34" s="5">
        <v>77.285714285714292</v>
      </c>
      <c r="I34" s="5">
        <v>73.714285714285708</v>
      </c>
      <c r="K34" s="5">
        <f t="shared" si="3"/>
        <v>-14.499999999999996</v>
      </c>
      <c r="L34" s="5">
        <f t="shared" si="3"/>
        <v>29.166666666666664</v>
      </c>
      <c r="M34" s="5">
        <f t="shared" si="3"/>
        <v>30.000000000000007</v>
      </c>
      <c r="N34" s="5">
        <f t="shared" si="3"/>
        <v>28.166666666666664</v>
      </c>
      <c r="O34" s="5">
        <f t="shared" si="3"/>
        <v>33.619047619047628</v>
      </c>
      <c r="P34" s="5">
        <f t="shared" si="3"/>
        <v>30.047619047619044</v>
      </c>
      <c r="R34" s="1" t="s">
        <v>44</v>
      </c>
      <c r="S34" s="4" t="s">
        <v>33</v>
      </c>
      <c r="T34" s="5">
        <v>-7.666666666666667</v>
      </c>
      <c r="U34" s="5">
        <v>9.25</v>
      </c>
      <c r="V34" s="5">
        <v>55</v>
      </c>
      <c r="W34" s="5">
        <v>57.666666666666671</v>
      </c>
      <c r="X34" s="5">
        <v>67.333333333333329</v>
      </c>
      <c r="Y34" s="5">
        <v>65.75</v>
      </c>
    </row>
    <row r="35" spans="1:25" x14ac:dyDescent="0.35">
      <c r="A35" s="1" t="s">
        <v>43</v>
      </c>
      <c r="B35" s="6" t="s">
        <v>30</v>
      </c>
      <c r="C35" s="5" t="s">
        <v>53</v>
      </c>
      <c r="D35" s="5" t="s">
        <v>53</v>
      </c>
      <c r="E35" s="5">
        <v>43</v>
      </c>
      <c r="F35" s="5" t="s">
        <v>53</v>
      </c>
      <c r="G35" s="5">
        <v>17</v>
      </c>
      <c r="H35" s="5" t="s">
        <v>53</v>
      </c>
      <c r="I35" s="5">
        <v>26</v>
      </c>
      <c r="K35" s="5" t="e">
        <f t="shared" si="3"/>
        <v>#VALUE!</v>
      </c>
      <c r="L35" s="5" t="e">
        <f t="shared" si="3"/>
        <v>#VALUE!</v>
      </c>
      <c r="M35" s="5" t="e">
        <f t="shared" si="3"/>
        <v>#VALUE!</v>
      </c>
      <c r="N35" s="5" t="e">
        <f t="shared" si="3"/>
        <v>#VALUE!</v>
      </c>
      <c r="O35" s="5" t="e">
        <f t="shared" si="3"/>
        <v>#VALUE!</v>
      </c>
      <c r="P35" s="5" t="e">
        <f t="shared" si="3"/>
        <v>#VALUE!</v>
      </c>
      <c r="R35" s="1" t="s">
        <v>45</v>
      </c>
      <c r="S35" s="4" t="s">
        <v>33</v>
      </c>
      <c r="T35" s="5">
        <v>7.5</v>
      </c>
      <c r="U35" s="5">
        <v>-0.5</v>
      </c>
      <c r="V35" s="5">
        <v>37.833333333333336</v>
      </c>
      <c r="W35" s="5">
        <v>58.5</v>
      </c>
      <c r="X35" s="5">
        <v>57.166666666666664</v>
      </c>
      <c r="Y35" s="5">
        <v>59.833333333333336</v>
      </c>
    </row>
    <row r="36" spans="1:25" x14ac:dyDescent="0.35">
      <c r="A36" s="1" t="s">
        <v>44</v>
      </c>
      <c r="B36" s="4" t="s">
        <v>33</v>
      </c>
      <c r="C36" s="5">
        <v>9</v>
      </c>
      <c r="D36" s="5">
        <v>1.3333333333333333</v>
      </c>
      <c r="E36" s="5">
        <v>18.25</v>
      </c>
      <c r="F36" s="5">
        <v>64</v>
      </c>
      <c r="G36" s="5">
        <v>66.666666666666671</v>
      </c>
      <c r="H36" s="5">
        <v>76.333333333333329</v>
      </c>
      <c r="I36" s="5">
        <v>74.75</v>
      </c>
      <c r="K36" s="5">
        <f t="shared" si="3"/>
        <v>-7.666666666666667</v>
      </c>
      <c r="L36" s="5">
        <f t="shared" si="3"/>
        <v>9.25</v>
      </c>
      <c r="M36" s="5">
        <f t="shared" si="3"/>
        <v>55</v>
      </c>
      <c r="N36" s="5">
        <f t="shared" si="3"/>
        <v>57.666666666666671</v>
      </c>
      <c r="O36" s="5">
        <f t="shared" si="3"/>
        <v>67.333333333333329</v>
      </c>
      <c r="P36" s="5">
        <f t="shared" si="3"/>
        <v>65.75</v>
      </c>
      <c r="R36" s="1" t="s">
        <v>20</v>
      </c>
      <c r="T36" s="5">
        <f>AVERAGE(T28:T35)</f>
        <v>-1.2770833333333331</v>
      </c>
      <c r="U36" s="5">
        <f t="shared" ref="U36:Y36" si="6">AVERAGE(U28:U35)</f>
        <v>16.146726190476191</v>
      </c>
      <c r="V36" s="5">
        <f t="shared" si="6"/>
        <v>43.025595238095235</v>
      </c>
      <c r="W36" s="5">
        <f t="shared" si="6"/>
        <v>56.104166666666671</v>
      </c>
      <c r="X36" s="5">
        <f t="shared" si="6"/>
        <v>56.09255952380952</v>
      </c>
      <c r="Y36" s="5">
        <f t="shared" si="6"/>
        <v>58.534821428571426</v>
      </c>
    </row>
    <row r="37" spans="1:25" x14ac:dyDescent="0.35">
      <c r="A37" s="1" t="s">
        <v>45</v>
      </c>
      <c r="B37" s="4" t="s">
        <v>33</v>
      </c>
      <c r="C37" s="5">
        <v>2.5</v>
      </c>
      <c r="D37" s="5">
        <v>10</v>
      </c>
      <c r="E37" s="5">
        <v>2</v>
      </c>
      <c r="F37" s="5">
        <v>40.333333333333336</v>
      </c>
      <c r="G37" s="5">
        <v>61</v>
      </c>
      <c r="H37" s="5">
        <v>59.666666666666664</v>
      </c>
      <c r="I37" s="5">
        <v>62.333333333333336</v>
      </c>
      <c r="K37" s="5">
        <f t="shared" si="3"/>
        <v>7.5</v>
      </c>
      <c r="L37" s="5">
        <f t="shared" si="3"/>
        <v>-0.5</v>
      </c>
      <c r="M37" s="5">
        <f t="shared" si="3"/>
        <v>37.833333333333336</v>
      </c>
      <c r="N37" s="5">
        <f t="shared" si="3"/>
        <v>58.5</v>
      </c>
      <c r="O37" s="5">
        <f t="shared" si="3"/>
        <v>57.166666666666664</v>
      </c>
      <c r="P37" s="5">
        <f t="shared" si="3"/>
        <v>59.833333333333336</v>
      </c>
      <c r="R37" s="1" t="s">
        <v>22</v>
      </c>
      <c r="T37" s="5">
        <f>STDEV(T28:T35)/(SQRT(8))</f>
        <v>3.3602085298515778</v>
      </c>
      <c r="U37" s="5">
        <f t="shared" ref="U37:Y37" si="7">STDEV(U28:U35)/(SQRT(8))</f>
        <v>6.1436408879061419</v>
      </c>
      <c r="V37" s="5">
        <f t="shared" si="7"/>
        <v>6.6068286336692035</v>
      </c>
      <c r="W37" s="5">
        <f t="shared" si="7"/>
        <v>4.3931062405177537</v>
      </c>
      <c r="X37" s="5">
        <f t="shared" si="7"/>
        <v>4.6916041030835665</v>
      </c>
      <c r="Y37" s="5">
        <f t="shared" si="7"/>
        <v>5.7816121087972849</v>
      </c>
    </row>
    <row r="38" spans="1:25" x14ac:dyDescent="0.35">
      <c r="A38" s="1" t="s">
        <v>46</v>
      </c>
      <c r="B38" s="6" t="s">
        <v>30</v>
      </c>
      <c r="C38" s="5">
        <v>3</v>
      </c>
      <c r="D38" s="5" t="s">
        <v>53</v>
      </c>
      <c r="E38" s="5">
        <v>3</v>
      </c>
      <c r="F38" s="5">
        <v>6</v>
      </c>
      <c r="G38" s="5">
        <v>17</v>
      </c>
      <c r="H38" s="5" t="s">
        <v>53</v>
      </c>
      <c r="I38" s="5" t="s">
        <v>53</v>
      </c>
      <c r="K38" s="5" t="e">
        <f t="shared" si="3"/>
        <v>#VALUE!</v>
      </c>
      <c r="L38" s="5">
        <f t="shared" si="3"/>
        <v>0</v>
      </c>
      <c r="M38" s="5">
        <f t="shared" si="3"/>
        <v>3</v>
      </c>
      <c r="N38" s="5">
        <f t="shared" si="3"/>
        <v>14</v>
      </c>
      <c r="O38" s="5" t="e">
        <f t="shared" si="3"/>
        <v>#VALUE!</v>
      </c>
      <c r="P38" s="5" t="e">
        <f t="shared" si="3"/>
        <v>#VALUE!</v>
      </c>
    </row>
    <row r="39" spans="1:25" x14ac:dyDescent="0.35">
      <c r="A39" s="1" t="s">
        <v>47</v>
      </c>
      <c r="B39" s="6" t="s">
        <v>30</v>
      </c>
      <c r="C39" s="5">
        <v>1</v>
      </c>
      <c r="D39" s="5">
        <v>5</v>
      </c>
      <c r="E39" s="5" t="s">
        <v>53</v>
      </c>
      <c r="F39" s="5" t="s">
        <v>53</v>
      </c>
      <c r="G39" s="5" t="s">
        <v>53</v>
      </c>
      <c r="H39" s="5" t="s">
        <v>53</v>
      </c>
      <c r="I39" s="5">
        <v>6</v>
      </c>
      <c r="K39" s="5">
        <f t="shared" si="3"/>
        <v>4</v>
      </c>
      <c r="L39" s="5" t="e">
        <f t="shared" si="3"/>
        <v>#VALUE!</v>
      </c>
      <c r="M39" s="5" t="e">
        <f t="shared" si="3"/>
        <v>#VALUE!</v>
      </c>
      <c r="N39" s="5" t="e">
        <f t="shared" si="3"/>
        <v>#VALUE!</v>
      </c>
      <c r="O39" s="5" t="e">
        <f t="shared" si="3"/>
        <v>#VALUE!</v>
      </c>
      <c r="P39" s="5">
        <f t="shared" si="3"/>
        <v>5</v>
      </c>
      <c r="R39" s="1" t="s">
        <v>29</v>
      </c>
      <c r="S39" s="6" t="s">
        <v>30</v>
      </c>
      <c r="T39" s="5">
        <v>14.5</v>
      </c>
      <c r="U39" s="5">
        <v>6.5</v>
      </c>
      <c r="V39" s="5">
        <v>9</v>
      </c>
      <c r="W39" s="5">
        <v>36.333333333333336</v>
      </c>
      <c r="X39" s="5">
        <v>18.333333333333332</v>
      </c>
      <c r="Y39" s="5">
        <v>41</v>
      </c>
    </row>
    <row r="40" spans="1:25" x14ac:dyDescent="0.35">
      <c r="A40" s="1" t="s">
        <v>48</v>
      </c>
      <c r="B40" s="6" t="s">
        <v>30</v>
      </c>
      <c r="C40" s="5">
        <v>1.5</v>
      </c>
      <c r="D40" s="5">
        <v>5.333333333333333</v>
      </c>
      <c r="E40" s="5">
        <v>8.6666666666666661</v>
      </c>
      <c r="F40" s="5">
        <v>14</v>
      </c>
      <c r="G40" s="5">
        <v>18.75</v>
      </c>
      <c r="H40" s="5">
        <v>32</v>
      </c>
      <c r="I40" s="5">
        <v>20.333333333333332</v>
      </c>
      <c r="K40" s="5">
        <f t="shared" si="3"/>
        <v>3.833333333333333</v>
      </c>
      <c r="L40" s="5">
        <f t="shared" si="3"/>
        <v>7.1666666666666661</v>
      </c>
      <c r="M40" s="5">
        <f t="shared" si="3"/>
        <v>12.5</v>
      </c>
      <c r="N40" s="5">
        <f t="shared" si="3"/>
        <v>17.25</v>
      </c>
      <c r="O40" s="5">
        <f t="shared" si="3"/>
        <v>30.5</v>
      </c>
      <c r="P40" s="5">
        <f t="shared" si="3"/>
        <v>18.833333333333332</v>
      </c>
      <c r="R40" s="1" t="s">
        <v>31</v>
      </c>
      <c r="S40" s="6" t="s">
        <v>30</v>
      </c>
      <c r="T40" s="5">
        <v>-1</v>
      </c>
      <c r="U40" s="5">
        <v>6</v>
      </c>
      <c r="V40" s="5">
        <v>4.5</v>
      </c>
      <c r="W40" s="5">
        <v>-2</v>
      </c>
      <c r="X40" s="5">
        <v>19</v>
      </c>
      <c r="Y40" s="5">
        <v>11</v>
      </c>
    </row>
    <row r="41" spans="1:25" x14ac:dyDescent="0.35">
      <c r="R41" s="1" t="s">
        <v>34</v>
      </c>
      <c r="S41" s="6" t="s">
        <v>30</v>
      </c>
      <c r="T41" s="5">
        <v>0.66666666666666696</v>
      </c>
      <c r="U41" s="5">
        <v>-1.5</v>
      </c>
      <c r="V41" s="5">
        <v>2</v>
      </c>
      <c r="W41" s="5">
        <v>17</v>
      </c>
      <c r="X41" s="5">
        <v>6.5</v>
      </c>
      <c r="Y41" s="5">
        <v>25</v>
      </c>
    </row>
    <row r="42" spans="1:25" x14ac:dyDescent="0.35">
      <c r="R42" s="1" t="s">
        <v>35</v>
      </c>
      <c r="S42" s="6" t="s">
        <v>30</v>
      </c>
      <c r="T42" s="5">
        <v>-15.666666666666668</v>
      </c>
      <c r="U42" s="5">
        <v>1.3333333333333321</v>
      </c>
      <c r="V42" s="5">
        <v>-2</v>
      </c>
      <c r="W42" s="5">
        <v>-20.333333333333336</v>
      </c>
      <c r="X42" s="5">
        <v>-21.666666666666668</v>
      </c>
      <c r="Y42" s="5">
        <v>-7.6666666666666679</v>
      </c>
    </row>
    <row r="43" spans="1:25" x14ac:dyDescent="0.35">
      <c r="R43" s="1" t="s">
        <v>38</v>
      </c>
      <c r="S43" s="6" t="s">
        <v>30</v>
      </c>
      <c r="T43" s="5">
        <v>-3</v>
      </c>
      <c r="U43" s="5">
        <v>-2</v>
      </c>
      <c r="V43" s="5">
        <v>6</v>
      </c>
      <c r="W43" s="5">
        <v>-1</v>
      </c>
      <c r="X43" s="5">
        <v>39</v>
      </c>
      <c r="Y43" s="5">
        <v>63</v>
      </c>
    </row>
    <row r="44" spans="1:25" x14ac:dyDescent="0.35">
      <c r="R44" s="1" t="s">
        <v>39</v>
      </c>
      <c r="S44" s="6" t="s">
        <v>30</v>
      </c>
      <c r="T44" s="5">
        <v>0.5</v>
      </c>
      <c r="U44" s="5">
        <v>5.5</v>
      </c>
      <c r="V44" s="5">
        <v>3.5</v>
      </c>
      <c r="W44" s="5">
        <v>10</v>
      </c>
      <c r="X44" s="5">
        <v>33.5</v>
      </c>
      <c r="Y44" s="5">
        <v>41.5</v>
      </c>
    </row>
    <row r="45" spans="1:25" x14ac:dyDescent="0.35">
      <c r="R45" s="1" t="s">
        <v>48</v>
      </c>
      <c r="S45" s="6" t="s">
        <v>30</v>
      </c>
      <c r="T45" s="5">
        <v>3.833333333333333</v>
      </c>
      <c r="U45" s="5">
        <v>7.1666666666666661</v>
      </c>
      <c r="V45" s="5">
        <v>12.5</v>
      </c>
      <c r="W45" s="5">
        <v>17.25</v>
      </c>
      <c r="X45" s="5">
        <v>30.5</v>
      </c>
      <c r="Y45" s="5">
        <v>18.833333333333332</v>
      </c>
    </row>
    <row r="46" spans="1:25" x14ac:dyDescent="0.35">
      <c r="R46" s="1" t="s">
        <v>20</v>
      </c>
      <c r="T46" s="5">
        <f>AVERAGE(T39:T45)</f>
        <v>-2.3809523809523853E-2</v>
      </c>
      <c r="U46" s="5">
        <f t="shared" ref="U46:Y46" si="8">AVERAGE(U39:U45)</f>
        <v>3.2857142857142856</v>
      </c>
      <c r="V46" s="5">
        <f t="shared" si="8"/>
        <v>5.0714285714285712</v>
      </c>
      <c r="W46" s="5">
        <f t="shared" si="8"/>
        <v>8.1785714285714288</v>
      </c>
      <c r="X46" s="5">
        <f t="shared" si="8"/>
        <v>17.88095238095238</v>
      </c>
      <c r="Y46" s="5">
        <f t="shared" si="8"/>
        <v>27.523809523809522</v>
      </c>
    </row>
    <row r="47" spans="1:25" x14ac:dyDescent="0.35">
      <c r="R47" s="1" t="s">
        <v>22</v>
      </c>
      <c r="T47" s="5">
        <f>STDEV(T39:T45)/(SQRT(7))</f>
        <v>3.384415842819517</v>
      </c>
      <c r="U47" s="5">
        <f t="shared" ref="U47:Y47" si="9">STDEV(U39:U45)/(SQRT(7))</f>
        <v>1.4825770703283321</v>
      </c>
      <c r="V47" s="5">
        <f t="shared" si="9"/>
        <v>1.7842851423995425</v>
      </c>
      <c r="W47" s="5">
        <f t="shared" si="9"/>
        <v>6.8258870717254467</v>
      </c>
      <c r="X47" s="5">
        <f t="shared" si="9"/>
        <v>7.7830804729085408</v>
      </c>
      <c r="Y47" s="5">
        <f t="shared" si="9"/>
        <v>8.7679090020988149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7F8-092B-45E6-921E-4B6A6F0DCB25}">
  <dimension ref="A1:Q50"/>
  <sheetViews>
    <sheetView workbookViewId="0">
      <selection sqref="A1:Q50"/>
    </sheetView>
  </sheetViews>
  <sheetFormatPr defaultRowHeight="14.5" x14ac:dyDescent="0.35"/>
  <sheetData>
    <row r="1" spans="1:17" x14ac:dyDescent="0.35">
      <c r="B1" s="1" t="s">
        <v>49</v>
      </c>
      <c r="C1" s="1">
        <v>0.01</v>
      </c>
      <c r="D1" s="1">
        <v>0.02</v>
      </c>
      <c r="E1" s="1">
        <v>0.08</v>
      </c>
      <c r="F1" s="1">
        <v>0.16</v>
      </c>
      <c r="G1" s="1">
        <v>0.24</v>
      </c>
      <c r="H1" s="1">
        <v>0.32</v>
      </c>
      <c r="K1" s="1" t="s">
        <v>3</v>
      </c>
      <c r="L1" s="1" t="s">
        <v>50</v>
      </c>
    </row>
    <row r="2" spans="1:17" x14ac:dyDescent="0.35">
      <c r="A2" s="1" t="s">
        <v>5</v>
      </c>
      <c r="B2">
        <v>5</v>
      </c>
      <c r="C2">
        <v>6</v>
      </c>
      <c r="D2">
        <v>6</v>
      </c>
      <c r="E2">
        <v>6</v>
      </c>
      <c r="F2">
        <v>5</v>
      </c>
      <c r="G2">
        <v>6</v>
      </c>
      <c r="H2">
        <v>6</v>
      </c>
      <c r="J2" s="1" t="s">
        <v>5</v>
      </c>
      <c r="K2" s="4" t="s">
        <v>6</v>
      </c>
      <c r="L2">
        <f t="shared" ref="L2:L39" si="0">SUM(B2:H2)</f>
        <v>40</v>
      </c>
      <c r="O2" t="s">
        <v>5</v>
      </c>
      <c r="P2" t="s">
        <v>6</v>
      </c>
      <c r="Q2">
        <v>40</v>
      </c>
    </row>
    <row r="3" spans="1:17" x14ac:dyDescent="0.35">
      <c r="A3" s="1" t="s">
        <v>7</v>
      </c>
      <c r="B3">
        <v>3</v>
      </c>
      <c r="C3">
        <v>4</v>
      </c>
      <c r="D3">
        <v>4</v>
      </c>
      <c r="E3">
        <v>4</v>
      </c>
      <c r="F3">
        <v>3</v>
      </c>
      <c r="G3">
        <v>3</v>
      </c>
      <c r="H3">
        <v>3</v>
      </c>
      <c r="J3" s="1" t="s">
        <v>7</v>
      </c>
      <c r="K3" s="6" t="s">
        <v>8</v>
      </c>
      <c r="L3">
        <f t="shared" si="0"/>
        <v>24</v>
      </c>
      <c r="O3" t="s">
        <v>9</v>
      </c>
      <c r="P3" t="s">
        <v>6</v>
      </c>
      <c r="Q3">
        <v>40</v>
      </c>
    </row>
    <row r="4" spans="1:17" x14ac:dyDescent="0.35">
      <c r="A4" s="1" t="s">
        <v>10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J4" s="1" t="s">
        <v>10</v>
      </c>
      <c r="K4" s="6" t="s">
        <v>8</v>
      </c>
      <c r="L4">
        <f t="shared" si="0"/>
        <v>63</v>
      </c>
      <c r="O4" t="s">
        <v>11</v>
      </c>
      <c r="P4" t="s">
        <v>6</v>
      </c>
      <c r="Q4">
        <v>26</v>
      </c>
    </row>
    <row r="5" spans="1:17" x14ac:dyDescent="0.35">
      <c r="A5" s="1" t="s">
        <v>12</v>
      </c>
      <c r="B5">
        <v>4</v>
      </c>
      <c r="C5">
        <v>3</v>
      </c>
      <c r="D5">
        <v>4</v>
      </c>
      <c r="E5">
        <v>4</v>
      </c>
      <c r="F5">
        <v>4</v>
      </c>
      <c r="G5">
        <v>4</v>
      </c>
      <c r="H5">
        <v>4</v>
      </c>
      <c r="J5" s="1" t="s">
        <v>12</v>
      </c>
      <c r="K5" s="6" t="s">
        <v>8</v>
      </c>
      <c r="L5">
        <f t="shared" si="0"/>
        <v>27</v>
      </c>
      <c r="O5" t="s">
        <v>13</v>
      </c>
      <c r="P5" t="s">
        <v>6</v>
      </c>
      <c r="Q5">
        <v>42</v>
      </c>
    </row>
    <row r="6" spans="1:17" x14ac:dyDescent="0.35">
      <c r="A6" s="1" t="s">
        <v>14</v>
      </c>
      <c r="B6">
        <v>1</v>
      </c>
      <c r="C6">
        <v>2</v>
      </c>
      <c r="D6">
        <v>2</v>
      </c>
      <c r="E6">
        <v>2</v>
      </c>
      <c r="F6">
        <v>2</v>
      </c>
      <c r="G6">
        <v>1</v>
      </c>
      <c r="H6">
        <v>1</v>
      </c>
      <c r="J6" s="1" t="s">
        <v>14</v>
      </c>
      <c r="K6" s="6" t="s">
        <v>8</v>
      </c>
      <c r="L6">
        <f t="shared" si="0"/>
        <v>11</v>
      </c>
      <c r="O6" t="s">
        <v>15</v>
      </c>
      <c r="P6" t="s">
        <v>6</v>
      </c>
      <c r="Q6">
        <v>38</v>
      </c>
    </row>
    <row r="7" spans="1:17" x14ac:dyDescent="0.35">
      <c r="A7" s="1" t="s">
        <v>9</v>
      </c>
      <c r="B7">
        <v>5</v>
      </c>
      <c r="C7">
        <v>6</v>
      </c>
      <c r="D7">
        <v>6</v>
      </c>
      <c r="E7">
        <v>6</v>
      </c>
      <c r="F7">
        <v>5</v>
      </c>
      <c r="G7">
        <v>6</v>
      </c>
      <c r="H7">
        <v>6</v>
      </c>
      <c r="J7" s="1" t="s">
        <v>9</v>
      </c>
      <c r="K7" s="4" t="s">
        <v>6</v>
      </c>
      <c r="L7">
        <f t="shared" si="0"/>
        <v>40</v>
      </c>
      <c r="O7" t="s">
        <v>16</v>
      </c>
      <c r="P7" t="s">
        <v>6</v>
      </c>
      <c r="Q7">
        <v>34</v>
      </c>
    </row>
    <row r="8" spans="1:17" x14ac:dyDescent="0.35">
      <c r="A8" s="1" t="s">
        <v>11</v>
      </c>
      <c r="B8">
        <v>3</v>
      </c>
      <c r="C8">
        <v>4</v>
      </c>
      <c r="D8">
        <v>3</v>
      </c>
      <c r="E8">
        <v>4</v>
      </c>
      <c r="F8">
        <v>4</v>
      </c>
      <c r="G8">
        <v>4</v>
      </c>
      <c r="H8">
        <v>4</v>
      </c>
      <c r="J8" s="1" t="s">
        <v>11</v>
      </c>
      <c r="K8" s="4" t="s">
        <v>6</v>
      </c>
      <c r="L8">
        <f t="shared" si="0"/>
        <v>26</v>
      </c>
      <c r="O8" t="s">
        <v>17</v>
      </c>
      <c r="P8" t="s">
        <v>6</v>
      </c>
      <c r="Q8">
        <v>40</v>
      </c>
    </row>
    <row r="9" spans="1:17" x14ac:dyDescent="0.35">
      <c r="A9" s="1" t="s">
        <v>18</v>
      </c>
      <c r="B9">
        <v>6</v>
      </c>
      <c r="C9">
        <v>5</v>
      </c>
      <c r="D9">
        <v>6</v>
      </c>
      <c r="E9">
        <v>6</v>
      </c>
      <c r="F9">
        <v>6</v>
      </c>
      <c r="G9">
        <v>6</v>
      </c>
      <c r="H9">
        <v>6</v>
      </c>
      <c r="J9" s="1" t="s">
        <v>18</v>
      </c>
      <c r="K9" s="6" t="s">
        <v>8</v>
      </c>
      <c r="L9">
        <f t="shared" si="0"/>
        <v>41</v>
      </c>
      <c r="O9" t="s">
        <v>19</v>
      </c>
      <c r="P9" t="s">
        <v>6</v>
      </c>
      <c r="Q9">
        <v>24</v>
      </c>
    </row>
    <row r="10" spans="1:17" x14ac:dyDescent="0.35">
      <c r="A10" s="1" t="s">
        <v>13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J10" s="1" t="s">
        <v>13</v>
      </c>
      <c r="K10" s="4" t="s">
        <v>6</v>
      </c>
      <c r="L10">
        <f t="shared" si="0"/>
        <v>42</v>
      </c>
      <c r="O10" s="1" t="s">
        <v>20</v>
      </c>
      <c r="Q10">
        <f>AVERAGE(Q2:Q9)</f>
        <v>35.5</v>
      </c>
    </row>
    <row r="11" spans="1:17" x14ac:dyDescent="0.35">
      <c r="A11" s="1" t="s">
        <v>21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J11" s="1" t="s">
        <v>21</v>
      </c>
      <c r="K11" s="6" t="s">
        <v>8</v>
      </c>
      <c r="L11">
        <f t="shared" si="0"/>
        <v>42</v>
      </c>
      <c r="O11" s="1" t="s">
        <v>22</v>
      </c>
      <c r="Q11" s="5">
        <f>STDEV(Q2:Q9)/(SQRT(8))</f>
        <v>2.4421887138969653</v>
      </c>
    </row>
    <row r="12" spans="1:17" x14ac:dyDescent="0.35">
      <c r="A12" s="1" t="s">
        <v>23</v>
      </c>
      <c r="B12">
        <v>3</v>
      </c>
      <c r="C12">
        <v>4</v>
      </c>
      <c r="D12">
        <v>4</v>
      </c>
      <c r="E12">
        <v>3</v>
      </c>
      <c r="F12">
        <v>4</v>
      </c>
      <c r="G12">
        <v>4</v>
      </c>
      <c r="H12">
        <v>4</v>
      </c>
      <c r="J12" s="1" t="s">
        <v>23</v>
      </c>
      <c r="K12" s="6" t="s">
        <v>8</v>
      </c>
      <c r="L12">
        <f t="shared" si="0"/>
        <v>26</v>
      </c>
    </row>
    <row r="13" spans="1:17" x14ac:dyDescent="0.35">
      <c r="A13" s="1" t="s">
        <v>24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5</v>
      </c>
      <c r="J13" s="1" t="s">
        <v>24</v>
      </c>
      <c r="K13" s="6" t="s">
        <v>8</v>
      </c>
      <c r="L13">
        <f t="shared" si="0"/>
        <v>29</v>
      </c>
      <c r="O13" t="s">
        <v>7</v>
      </c>
      <c r="P13" t="s">
        <v>8</v>
      </c>
      <c r="Q13">
        <v>24</v>
      </c>
    </row>
    <row r="14" spans="1:17" x14ac:dyDescent="0.35">
      <c r="A14" s="1" t="s">
        <v>15</v>
      </c>
      <c r="B14">
        <v>5</v>
      </c>
      <c r="C14">
        <v>5</v>
      </c>
      <c r="D14">
        <v>5</v>
      </c>
      <c r="E14">
        <v>6</v>
      </c>
      <c r="F14">
        <v>6</v>
      </c>
      <c r="G14">
        <v>6</v>
      </c>
      <c r="H14">
        <v>5</v>
      </c>
      <c r="J14" s="1" t="s">
        <v>15</v>
      </c>
      <c r="K14" s="4" t="s">
        <v>6</v>
      </c>
      <c r="L14">
        <f t="shared" si="0"/>
        <v>38</v>
      </c>
      <c r="O14" t="s">
        <v>10</v>
      </c>
      <c r="P14" t="s">
        <v>8</v>
      </c>
      <c r="Q14">
        <v>63</v>
      </c>
    </row>
    <row r="15" spans="1:17" x14ac:dyDescent="0.35">
      <c r="A15" s="1" t="s">
        <v>25</v>
      </c>
      <c r="B15">
        <v>5</v>
      </c>
      <c r="C15">
        <v>5</v>
      </c>
      <c r="D15">
        <v>5</v>
      </c>
      <c r="E15">
        <v>5</v>
      </c>
      <c r="F15">
        <v>4</v>
      </c>
      <c r="G15">
        <v>5</v>
      </c>
      <c r="H15">
        <v>5</v>
      </c>
      <c r="J15" s="1" t="s">
        <v>25</v>
      </c>
      <c r="K15" s="6" t="s">
        <v>8</v>
      </c>
      <c r="L15">
        <f t="shared" si="0"/>
        <v>34</v>
      </c>
      <c r="O15" t="s">
        <v>12</v>
      </c>
      <c r="P15" t="s">
        <v>8</v>
      </c>
      <c r="Q15">
        <v>27</v>
      </c>
    </row>
    <row r="16" spans="1:17" x14ac:dyDescent="0.35">
      <c r="A16" s="1" t="s">
        <v>16</v>
      </c>
      <c r="B16">
        <v>4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J16" s="1" t="s">
        <v>16</v>
      </c>
      <c r="K16" s="4" t="s">
        <v>6</v>
      </c>
      <c r="L16">
        <f t="shared" si="0"/>
        <v>34</v>
      </c>
      <c r="O16" t="s">
        <v>14</v>
      </c>
      <c r="P16" t="s">
        <v>8</v>
      </c>
      <c r="Q16">
        <v>11</v>
      </c>
    </row>
    <row r="17" spans="1:17" x14ac:dyDescent="0.35">
      <c r="A17" s="1" t="s">
        <v>26</v>
      </c>
      <c r="B17">
        <v>5</v>
      </c>
      <c r="C17">
        <v>5</v>
      </c>
      <c r="D17">
        <v>5</v>
      </c>
      <c r="E17">
        <v>5</v>
      </c>
      <c r="F17">
        <v>5</v>
      </c>
      <c r="G17">
        <v>6</v>
      </c>
      <c r="H17">
        <v>5</v>
      </c>
      <c r="J17" s="1" t="s">
        <v>26</v>
      </c>
      <c r="K17" s="6" t="s">
        <v>8</v>
      </c>
      <c r="L17">
        <f t="shared" si="0"/>
        <v>36</v>
      </c>
      <c r="O17" t="s">
        <v>18</v>
      </c>
      <c r="P17" t="s">
        <v>8</v>
      </c>
      <c r="Q17">
        <v>41</v>
      </c>
    </row>
    <row r="18" spans="1:17" x14ac:dyDescent="0.35">
      <c r="A18" s="1" t="s">
        <v>17</v>
      </c>
      <c r="B18">
        <v>5</v>
      </c>
      <c r="C18">
        <v>6</v>
      </c>
      <c r="D18">
        <v>6</v>
      </c>
      <c r="E18">
        <v>6</v>
      </c>
      <c r="F18">
        <v>6</v>
      </c>
      <c r="G18">
        <v>5</v>
      </c>
      <c r="H18">
        <v>6</v>
      </c>
      <c r="J18" s="1" t="s">
        <v>17</v>
      </c>
      <c r="K18" s="4" t="s">
        <v>6</v>
      </c>
      <c r="L18">
        <f t="shared" si="0"/>
        <v>40</v>
      </c>
      <c r="O18" t="s">
        <v>21</v>
      </c>
      <c r="P18" t="s">
        <v>8</v>
      </c>
      <c r="Q18">
        <v>42</v>
      </c>
    </row>
    <row r="19" spans="1:17" x14ac:dyDescent="0.35">
      <c r="A19" s="1" t="s">
        <v>27</v>
      </c>
      <c r="B19">
        <v>5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J19" s="1" t="s">
        <v>27</v>
      </c>
      <c r="K19" s="6" t="s">
        <v>8</v>
      </c>
      <c r="L19">
        <f t="shared" si="0"/>
        <v>41</v>
      </c>
      <c r="O19" t="s">
        <v>23</v>
      </c>
      <c r="P19" t="s">
        <v>8</v>
      </c>
      <c r="Q19">
        <v>26</v>
      </c>
    </row>
    <row r="20" spans="1:17" x14ac:dyDescent="0.35">
      <c r="A20" s="1" t="s">
        <v>28</v>
      </c>
      <c r="B20">
        <v>3</v>
      </c>
      <c r="C20">
        <v>3</v>
      </c>
      <c r="D20">
        <v>4</v>
      </c>
      <c r="E20">
        <v>3</v>
      </c>
      <c r="F20">
        <v>4</v>
      </c>
      <c r="G20">
        <v>4</v>
      </c>
      <c r="H20">
        <v>3</v>
      </c>
      <c r="J20" s="1" t="s">
        <v>28</v>
      </c>
      <c r="K20" s="6" t="s">
        <v>8</v>
      </c>
      <c r="L20">
        <f t="shared" si="0"/>
        <v>24</v>
      </c>
      <c r="O20" t="s">
        <v>24</v>
      </c>
      <c r="P20" t="s">
        <v>8</v>
      </c>
      <c r="Q20">
        <v>29</v>
      </c>
    </row>
    <row r="21" spans="1:17" x14ac:dyDescent="0.35">
      <c r="A21" s="1" t="s">
        <v>19</v>
      </c>
      <c r="B21">
        <v>3</v>
      </c>
      <c r="C21">
        <v>3</v>
      </c>
      <c r="D21">
        <v>3</v>
      </c>
      <c r="E21">
        <v>4</v>
      </c>
      <c r="F21">
        <v>4</v>
      </c>
      <c r="G21">
        <v>4</v>
      </c>
      <c r="H21">
        <v>3</v>
      </c>
      <c r="J21" s="1" t="s">
        <v>19</v>
      </c>
      <c r="K21" s="4" t="s">
        <v>6</v>
      </c>
      <c r="L21">
        <f t="shared" si="0"/>
        <v>24</v>
      </c>
      <c r="O21" t="s">
        <v>25</v>
      </c>
      <c r="P21" t="s">
        <v>8</v>
      </c>
      <c r="Q21">
        <v>34</v>
      </c>
    </row>
    <row r="22" spans="1:17" x14ac:dyDescent="0.35">
      <c r="A22" s="1" t="s">
        <v>29</v>
      </c>
      <c r="B22">
        <v>2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J22" s="1" t="s">
        <v>29</v>
      </c>
      <c r="K22" s="6" t="s">
        <v>30</v>
      </c>
      <c r="L22">
        <f t="shared" si="0"/>
        <v>17</v>
      </c>
      <c r="O22" t="s">
        <v>26</v>
      </c>
      <c r="P22" t="s">
        <v>8</v>
      </c>
      <c r="Q22">
        <v>36</v>
      </c>
    </row>
    <row r="23" spans="1:17" x14ac:dyDescent="0.35">
      <c r="A23" s="1" t="s">
        <v>31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J23" s="1" t="s">
        <v>31</v>
      </c>
      <c r="K23" s="6" t="s">
        <v>30</v>
      </c>
      <c r="L23">
        <f t="shared" si="0"/>
        <v>14</v>
      </c>
      <c r="O23" t="s">
        <v>27</v>
      </c>
      <c r="P23" t="s">
        <v>8</v>
      </c>
      <c r="Q23">
        <v>41</v>
      </c>
    </row>
    <row r="24" spans="1:17" x14ac:dyDescent="0.35">
      <c r="A24" s="1" t="s">
        <v>32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J24" s="1" t="s">
        <v>32</v>
      </c>
      <c r="K24" s="4" t="s">
        <v>33</v>
      </c>
      <c r="L24">
        <f t="shared" si="0"/>
        <v>35</v>
      </c>
      <c r="O24" t="s">
        <v>28</v>
      </c>
      <c r="P24" t="s">
        <v>8</v>
      </c>
      <c r="Q24">
        <v>24</v>
      </c>
    </row>
    <row r="25" spans="1:17" x14ac:dyDescent="0.35">
      <c r="A25" s="1" t="s">
        <v>34</v>
      </c>
      <c r="B25">
        <v>2</v>
      </c>
      <c r="C25">
        <v>3</v>
      </c>
      <c r="D25">
        <v>2</v>
      </c>
      <c r="E25">
        <v>2</v>
      </c>
      <c r="F25">
        <v>2</v>
      </c>
      <c r="G25">
        <v>2</v>
      </c>
      <c r="H25">
        <v>3</v>
      </c>
      <c r="J25" s="1" t="s">
        <v>34</v>
      </c>
      <c r="K25" s="6" t="s">
        <v>30</v>
      </c>
      <c r="L25">
        <f t="shared" si="0"/>
        <v>16</v>
      </c>
      <c r="O25" s="1" t="s">
        <v>20</v>
      </c>
      <c r="Q25" s="5">
        <f>AVERAGE(Q13:Q24)</f>
        <v>33.166666666666664</v>
      </c>
    </row>
    <row r="26" spans="1:17" x14ac:dyDescent="0.35">
      <c r="A26" s="1" t="s">
        <v>35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2</v>
      </c>
      <c r="J26" s="1" t="s">
        <v>35</v>
      </c>
      <c r="K26" s="6" t="s">
        <v>30</v>
      </c>
      <c r="L26">
        <f t="shared" si="0"/>
        <v>20</v>
      </c>
      <c r="O26" s="1" t="s">
        <v>22</v>
      </c>
      <c r="Q26" s="5">
        <f>STDEV(Q13:Q24)/(SQRT(12))</f>
        <v>3.7594997518071978</v>
      </c>
    </row>
    <row r="27" spans="1:17" x14ac:dyDescent="0.35">
      <c r="A27" s="1" t="s">
        <v>36</v>
      </c>
      <c r="B27">
        <v>6</v>
      </c>
      <c r="C27">
        <v>6</v>
      </c>
      <c r="D27">
        <v>7</v>
      </c>
      <c r="E27">
        <v>7</v>
      </c>
      <c r="F27">
        <v>6</v>
      </c>
      <c r="G27">
        <v>7</v>
      </c>
      <c r="H27">
        <v>7</v>
      </c>
      <c r="J27" s="1" t="s">
        <v>36</v>
      </c>
      <c r="K27" s="4" t="s">
        <v>33</v>
      </c>
      <c r="L27">
        <f t="shared" si="0"/>
        <v>46</v>
      </c>
    </row>
    <row r="28" spans="1:17" x14ac:dyDescent="0.35">
      <c r="A28" s="1" t="s">
        <v>37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J28" s="1" t="s">
        <v>37</v>
      </c>
      <c r="K28" s="4" t="s">
        <v>33</v>
      </c>
      <c r="L28">
        <f t="shared" si="0"/>
        <v>42</v>
      </c>
      <c r="O28" t="s">
        <v>32</v>
      </c>
      <c r="P28" t="s">
        <v>33</v>
      </c>
      <c r="Q28">
        <v>35</v>
      </c>
    </row>
    <row r="29" spans="1:17" x14ac:dyDescent="0.35">
      <c r="A29" s="1" t="s">
        <v>38</v>
      </c>
      <c r="B29">
        <v>1</v>
      </c>
      <c r="C29">
        <v>1</v>
      </c>
      <c r="D29">
        <v>1</v>
      </c>
      <c r="E29">
        <v>2</v>
      </c>
      <c r="F29">
        <v>2</v>
      </c>
      <c r="G29">
        <v>1</v>
      </c>
      <c r="H29">
        <v>1</v>
      </c>
      <c r="J29" s="1" t="s">
        <v>38</v>
      </c>
      <c r="K29" s="6" t="s">
        <v>30</v>
      </c>
      <c r="L29">
        <f t="shared" si="0"/>
        <v>9</v>
      </c>
      <c r="O29" t="s">
        <v>36</v>
      </c>
      <c r="P29" t="s">
        <v>33</v>
      </c>
      <c r="Q29">
        <v>46</v>
      </c>
    </row>
    <row r="30" spans="1:17" x14ac:dyDescent="0.35">
      <c r="A30" s="1" t="s">
        <v>39</v>
      </c>
      <c r="B30">
        <v>2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  <c r="J30" s="1" t="s">
        <v>39</v>
      </c>
      <c r="K30" s="6" t="s">
        <v>30</v>
      </c>
      <c r="L30">
        <f t="shared" si="0"/>
        <v>11</v>
      </c>
      <c r="O30" t="s">
        <v>37</v>
      </c>
      <c r="P30" t="s">
        <v>33</v>
      </c>
      <c r="Q30">
        <v>42</v>
      </c>
    </row>
    <row r="31" spans="1:17" x14ac:dyDescent="0.35">
      <c r="A31" s="1" t="s">
        <v>40</v>
      </c>
      <c r="B31">
        <v>2</v>
      </c>
      <c r="C31">
        <v>3</v>
      </c>
      <c r="D31">
        <v>2</v>
      </c>
      <c r="E31">
        <v>3</v>
      </c>
      <c r="F31">
        <v>3</v>
      </c>
      <c r="G31">
        <v>3</v>
      </c>
      <c r="H31">
        <v>2</v>
      </c>
      <c r="J31" s="1" t="s">
        <v>40</v>
      </c>
      <c r="K31" s="4" t="s">
        <v>33</v>
      </c>
      <c r="L31">
        <f t="shared" si="0"/>
        <v>18</v>
      </c>
      <c r="O31" t="s">
        <v>40</v>
      </c>
      <c r="P31" t="s">
        <v>33</v>
      </c>
      <c r="Q31">
        <v>18</v>
      </c>
    </row>
    <row r="32" spans="1:17" x14ac:dyDescent="0.35">
      <c r="A32" s="1" t="s">
        <v>41</v>
      </c>
      <c r="B32">
        <v>5</v>
      </c>
      <c r="C32">
        <v>4</v>
      </c>
      <c r="D32">
        <v>4</v>
      </c>
      <c r="E32">
        <v>5</v>
      </c>
      <c r="F32">
        <v>5</v>
      </c>
      <c r="G32">
        <v>4</v>
      </c>
      <c r="H32">
        <v>5</v>
      </c>
      <c r="J32" s="1" t="s">
        <v>41</v>
      </c>
      <c r="K32" s="4" t="s">
        <v>33</v>
      </c>
      <c r="L32">
        <f t="shared" si="0"/>
        <v>32</v>
      </c>
      <c r="O32" t="s">
        <v>41</v>
      </c>
      <c r="P32" t="s">
        <v>33</v>
      </c>
      <c r="Q32">
        <v>32</v>
      </c>
    </row>
    <row r="33" spans="1:17" x14ac:dyDescent="0.35">
      <c r="A33" s="1" t="s">
        <v>42</v>
      </c>
      <c r="B33">
        <v>6</v>
      </c>
      <c r="C33">
        <v>6</v>
      </c>
      <c r="D33">
        <v>6</v>
      </c>
      <c r="E33">
        <v>6</v>
      </c>
      <c r="F33">
        <v>6</v>
      </c>
      <c r="G33">
        <v>7</v>
      </c>
      <c r="H33">
        <v>7</v>
      </c>
      <c r="J33" s="1" t="s">
        <v>42</v>
      </c>
      <c r="K33" s="4" t="s">
        <v>33</v>
      </c>
      <c r="L33">
        <f t="shared" si="0"/>
        <v>44</v>
      </c>
      <c r="O33" t="s">
        <v>42</v>
      </c>
      <c r="P33" t="s">
        <v>33</v>
      </c>
      <c r="Q33">
        <v>44</v>
      </c>
    </row>
    <row r="34" spans="1:17" x14ac:dyDescent="0.35">
      <c r="A34" s="1" t="s">
        <v>43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J34" s="1" t="s">
        <v>43</v>
      </c>
      <c r="K34" s="6" t="s">
        <v>30</v>
      </c>
      <c r="L34">
        <f t="shared" si="0"/>
        <v>3</v>
      </c>
      <c r="O34" t="s">
        <v>44</v>
      </c>
      <c r="P34" t="s">
        <v>33</v>
      </c>
      <c r="Q34">
        <v>24</v>
      </c>
    </row>
    <row r="35" spans="1:17" x14ac:dyDescent="0.35">
      <c r="A35" s="1" t="s">
        <v>44</v>
      </c>
      <c r="B35">
        <v>3</v>
      </c>
      <c r="C35">
        <v>3</v>
      </c>
      <c r="D35">
        <v>4</v>
      </c>
      <c r="E35">
        <v>4</v>
      </c>
      <c r="F35">
        <v>3</v>
      </c>
      <c r="G35">
        <v>3</v>
      </c>
      <c r="H35">
        <v>4</v>
      </c>
      <c r="J35" s="1" t="s">
        <v>44</v>
      </c>
      <c r="K35" s="4" t="s">
        <v>33</v>
      </c>
      <c r="L35">
        <f t="shared" si="0"/>
        <v>24</v>
      </c>
      <c r="O35" t="s">
        <v>45</v>
      </c>
      <c r="P35" t="s">
        <v>33</v>
      </c>
      <c r="Q35">
        <v>20</v>
      </c>
    </row>
    <row r="36" spans="1:17" x14ac:dyDescent="0.35">
      <c r="A36" s="1" t="s">
        <v>45</v>
      </c>
      <c r="B36">
        <v>2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J36" s="1" t="s">
        <v>45</v>
      </c>
      <c r="K36" s="4" t="s">
        <v>33</v>
      </c>
      <c r="L36">
        <f t="shared" si="0"/>
        <v>20</v>
      </c>
      <c r="O36" s="1" t="s">
        <v>20</v>
      </c>
      <c r="Q36" s="5">
        <f>AVERAGE(Q28:Q35)</f>
        <v>32.625</v>
      </c>
    </row>
    <row r="37" spans="1:17" x14ac:dyDescent="0.35">
      <c r="A37" s="1" t="s">
        <v>46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J37" s="1" t="s">
        <v>46</v>
      </c>
      <c r="K37" s="6" t="s">
        <v>30</v>
      </c>
      <c r="L37">
        <f t="shared" si="0"/>
        <v>4</v>
      </c>
      <c r="O37" s="1" t="s">
        <v>22</v>
      </c>
      <c r="Q37" s="5">
        <f>STDEV(Q28:Q35)/(SQRT(8))</f>
        <v>3.8956821335568801</v>
      </c>
    </row>
    <row r="38" spans="1:17" x14ac:dyDescent="0.35">
      <c r="A38" s="1" t="s">
        <v>47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J38" s="1" t="s">
        <v>47</v>
      </c>
      <c r="K38" s="6" t="s">
        <v>30</v>
      </c>
      <c r="L38">
        <f t="shared" si="0"/>
        <v>3</v>
      </c>
    </row>
    <row r="39" spans="1:17" x14ac:dyDescent="0.35">
      <c r="A39" s="1" t="s">
        <v>48</v>
      </c>
      <c r="B39">
        <v>4</v>
      </c>
      <c r="C39">
        <v>3</v>
      </c>
      <c r="D39">
        <v>3</v>
      </c>
      <c r="E39">
        <v>4</v>
      </c>
      <c r="F39">
        <v>4</v>
      </c>
      <c r="G39">
        <v>3</v>
      </c>
      <c r="H39">
        <v>3</v>
      </c>
      <c r="J39" s="1" t="s">
        <v>48</v>
      </c>
      <c r="K39" s="6" t="s">
        <v>30</v>
      </c>
      <c r="L39">
        <f t="shared" si="0"/>
        <v>24</v>
      </c>
      <c r="O39" t="s">
        <v>29</v>
      </c>
      <c r="P39" t="s">
        <v>30</v>
      </c>
      <c r="Q39">
        <v>17</v>
      </c>
    </row>
    <row r="40" spans="1:17" x14ac:dyDescent="0.35">
      <c r="O40" t="s">
        <v>31</v>
      </c>
      <c r="P40" t="s">
        <v>30</v>
      </c>
      <c r="Q40">
        <v>14</v>
      </c>
    </row>
    <row r="41" spans="1:17" x14ac:dyDescent="0.35">
      <c r="O41" t="s">
        <v>34</v>
      </c>
      <c r="P41" t="s">
        <v>30</v>
      </c>
      <c r="Q41">
        <v>16</v>
      </c>
    </row>
    <row r="42" spans="1:17" x14ac:dyDescent="0.35">
      <c r="O42" t="s">
        <v>35</v>
      </c>
      <c r="P42" t="s">
        <v>30</v>
      </c>
      <c r="Q42">
        <v>20</v>
      </c>
    </row>
    <row r="43" spans="1:17" x14ac:dyDescent="0.35">
      <c r="O43" t="s">
        <v>38</v>
      </c>
      <c r="P43" t="s">
        <v>30</v>
      </c>
      <c r="Q43">
        <v>9</v>
      </c>
    </row>
    <row r="44" spans="1:17" x14ac:dyDescent="0.35">
      <c r="O44" t="s">
        <v>39</v>
      </c>
      <c r="P44" t="s">
        <v>30</v>
      </c>
      <c r="Q44">
        <v>11</v>
      </c>
    </row>
    <row r="45" spans="1:17" x14ac:dyDescent="0.35">
      <c r="O45" t="s">
        <v>43</v>
      </c>
      <c r="P45" t="s">
        <v>30</v>
      </c>
      <c r="Q45">
        <v>3</v>
      </c>
    </row>
    <row r="46" spans="1:17" x14ac:dyDescent="0.35">
      <c r="O46" t="s">
        <v>46</v>
      </c>
      <c r="P46" t="s">
        <v>30</v>
      </c>
      <c r="Q46">
        <v>4</v>
      </c>
    </row>
    <row r="47" spans="1:17" x14ac:dyDescent="0.35">
      <c r="O47" t="s">
        <v>47</v>
      </c>
      <c r="P47" t="s">
        <v>30</v>
      </c>
      <c r="Q47">
        <v>3</v>
      </c>
    </row>
    <row r="48" spans="1:17" x14ac:dyDescent="0.35">
      <c r="O48" t="s">
        <v>48</v>
      </c>
      <c r="P48" t="s">
        <v>30</v>
      </c>
      <c r="Q48">
        <v>24</v>
      </c>
    </row>
    <row r="49" spans="15:17" x14ac:dyDescent="0.35">
      <c r="O49" s="1" t="s">
        <v>20</v>
      </c>
      <c r="Q49">
        <f>AVERAGE(Q39:Q48)</f>
        <v>12.1</v>
      </c>
    </row>
    <row r="50" spans="15:17" x14ac:dyDescent="0.35">
      <c r="O50" s="1" t="s">
        <v>22</v>
      </c>
      <c r="Q50" s="5">
        <f>STDEV(Q39:Q48)/(SQRT(10))</f>
        <v>2.3307128141884452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2412-CFA0-459F-9406-3655280CEC22}">
  <dimension ref="A1:Y46"/>
  <sheetViews>
    <sheetView workbookViewId="0">
      <selection sqref="A1:Y46"/>
    </sheetView>
  </sheetViews>
  <sheetFormatPr defaultRowHeight="14.5" x14ac:dyDescent="0.35"/>
  <sheetData>
    <row r="1" spans="1:25" x14ac:dyDescent="0.35">
      <c r="C1" s="1" t="s">
        <v>0</v>
      </c>
      <c r="K1" s="1" t="s">
        <v>1</v>
      </c>
    </row>
    <row r="2" spans="1:25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R2" s="1" t="s">
        <v>5</v>
      </c>
      <c r="S2" s="4" t="s">
        <v>6</v>
      </c>
      <c r="T2" s="5">
        <v>-1.1507936507936507</v>
      </c>
      <c r="U2" s="5">
        <v>7.477777777777777</v>
      </c>
      <c r="V2" s="5">
        <v>36.077777777777776</v>
      </c>
      <c r="W2" s="5">
        <v>79.677777777777777</v>
      </c>
      <c r="X2" s="5">
        <v>81.077777777777769</v>
      </c>
      <c r="Y2" s="5">
        <v>80.896825396825392</v>
      </c>
    </row>
    <row r="3" spans="1:25" x14ac:dyDescent="0.35">
      <c r="A3" s="1" t="s">
        <v>5</v>
      </c>
      <c r="B3" s="4" t="s">
        <v>6</v>
      </c>
      <c r="C3">
        <v>4.7222222222222223</v>
      </c>
      <c r="D3">
        <v>3.5714285714285716</v>
      </c>
      <c r="E3">
        <v>12.2</v>
      </c>
      <c r="F3">
        <v>40.799999999999997</v>
      </c>
      <c r="G3">
        <v>84.4</v>
      </c>
      <c r="H3">
        <v>85.8</v>
      </c>
      <c r="I3">
        <v>85.61904761904762</v>
      </c>
      <c r="K3">
        <f>D3-$C3</f>
        <v>-1.1507936507936507</v>
      </c>
      <c r="L3">
        <f>E3-$C3</f>
        <v>7.477777777777777</v>
      </c>
      <c r="M3">
        <f t="shared" ref="K3:P18" si="0">F3-$C3</f>
        <v>36.077777777777776</v>
      </c>
      <c r="N3">
        <f t="shared" si="0"/>
        <v>79.677777777777777</v>
      </c>
      <c r="O3">
        <f t="shared" si="0"/>
        <v>81.077777777777769</v>
      </c>
      <c r="P3">
        <f t="shared" si="0"/>
        <v>80.896825396825392</v>
      </c>
      <c r="R3" s="1" t="s">
        <v>9</v>
      </c>
      <c r="S3" s="4" t="s">
        <v>6</v>
      </c>
      <c r="T3" s="5">
        <v>1.2631578947368425</v>
      </c>
      <c r="U3" s="5">
        <v>0.45000000000000018</v>
      </c>
      <c r="V3" s="5">
        <v>54.578947368421055</v>
      </c>
      <c r="W3" s="5">
        <v>77.368421052631575</v>
      </c>
      <c r="X3" s="5">
        <v>77.349999999999994</v>
      </c>
      <c r="Y3" s="5">
        <v>76.94736842105263</v>
      </c>
    </row>
    <row r="4" spans="1:25" x14ac:dyDescent="0.35">
      <c r="A4" s="1" t="s">
        <v>7</v>
      </c>
      <c r="B4" s="6" t="s">
        <v>8</v>
      </c>
      <c r="C4">
        <v>5.2</v>
      </c>
      <c r="D4">
        <v>6.625</v>
      </c>
      <c r="E4">
        <v>7.125</v>
      </c>
      <c r="F4">
        <v>22.625</v>
      </c>
      <c r="G4">
        <v>38.333333333333336</v>
      </c>
      <c r="H4">
        <v>63.5</v>
      </c>
      <c r="I4">
        <v>61.1875</v>
      </c>
      <c r="K4">
        <f t="shared" si="0"/>
        <v>1.4249999999999998</v>
      </c>
      <c r="L4">
        <f t="shared" si="0"/>
        <v>1.9249999999999998</v>
      </c>
      <c r="M4">
        <f t="shared" si="0"/>
        <v>17.425000000000001</v>
      </c>
      <c r="N4">
        <f t="shared" si="0"/>
        <v>33.133333333333333</v>
      </c>
      <c r="O4">
        <f t="shared" si="0"/>
        <v>58.3</v>
      </c>
      <c r="P4">
        <f t="shared" si="0"/>
        <v>55.987499999999997</v>
      </c>
      <c r="R4" s="1" t="s">
        <v>11</v>
      </c>
      <c r="S4" s="4" t="s">
        <v>6</v>
      </c>
      <c r="T4" s="5">
        <v>2.1500000000000004</v>
      </c>
      <c r="U4" s="5">
        <v>3.0576923076923084</v>
      </c>
      <c r="V4" s="5">
        <v>51.81666666666667</v>
      </c>
      <c r="W4" s="5">
        <v>66.816666666666663</v>
      </c>
      <c r="X4" s="5">
        <v>69.283333333333331</v>
      </c>
      <c r="Y4" s="5">
        <v>67.964285714285708</v>
      </c>
    </row>
    <row r="5" spans="1:25" x14ac:dyDescent="0.35">
      <c r="A5" s="1" t="s">
        <v>10</v>
      </c>
      <c r="B5" s="6" t="s">
        <v>8</v>
      </c>
      <c r="C5" s="12">
        <v>32.222222222222221</v>
      </c>
      <c r="D5" s="12">
        <v>17.555555555555557</v>
      </c>
      <c r="E5" s="12">
        <v>32.9</v>
      </c>
      <c r="F5" s="12">
        <v>25.5</v>
      </c>
      <c r="G5" s="12">
        <v>46.333333333333336</v>
      </c>
      <c r="H5" s="12">
        <v>27.888888888888889</v>
      </c>
      <c r="I5" s="12">
        <v>34.555555555555557</v>
      </c>
      <c r="K5">
        <f t="shared" si="0"/>
        <v>-14.666666666666664</v>
      </c>
      <c r="L5">
        <f t="shared" si="0"/>
        <v>0.67777777777777715</v>
      </c>
      <c r="M5">
        <f t="shared" si="0"/>
        <v>-6.7222222222222214</v>
      </c>
      <c r="N5">
        <f t="shared" si="0"/>
        <v>14.111111111111114</v>
      </c>
      <c r="O5">
        <f t="shared" si="0"/>
        <v>-4.3333333333333321</v>
      </c>
      <c r="P5">
        <f t="shared" si="0"/>
        <v>2.3333333333333357</v>
      </c>
      <c r="R5" s="1" t="s">
        <v>13</v>
      </c>
      <c r="S5" s="4" t="s">
        <v>6</v>
      </c>
      <c r="T5" s="5">
        <v>0.71861471861471848</v>
      </c>
      <c r="U5" s="5">
        <v>6.2900432900432905</v>
      </c>
      <c r="V5" s="5">
        <v>48.04545454545454</v>
      </c>
      <c r="W5" s="5">
        <v>77.147186147186147</v>
      </c>
      <c r="X5" s="5">
        <v>77.813852813852805</v>
      </c>
      <c r="Y5" s="5">
        <v>79.242424242424235</v>
      </c>
    </row>
    <row r="6" spans="1:25" x14ac:dyDescent="0.35">
      <c r="A6" s="1" t="s">
        <v>12</v>
      </c>
      <c r="B6" s="6" t="s">
        <v>8</v>
      </c>
      <c r="C6">
        <v>8.25</v>
      </c>
      <c r="D6">
        <v>9.9444444444444446</v>
      </c>
      <c r="E6">
        <v>9.1</v>
      </c>
      <c r="F6">
        <v>27.526315789473685</v>
      </c>
      <c r="G6">
        <v>39.684210526315788</v>
      </c>
      <c r="H6">
        <v>48.421052631578945</v>
      </c>
      <c r="I6">
        <v>73.578947368421055</v>
      </c>
      <c r="K6">
        <f t="shared" si="0"/>
        <v>1.6944444444444446</v>
      </c>
      <c r="L6">
        <f t="shared" si="0"/>
        <v>0.84999999999999964</v>
      </c>
      <c r="M6">
        <f t="shared" si="0"/>
        <v>19.276315789473685</v>
      </c>
      <c r="N6">
        <f t="shared" si="0"/>
        <v>31.434210526315788</v>
      </c>
      <c r="O6">
        <f t="shared" si="0"/>
        <v>40.171052631578945</v>
      </c>
      <c r="P6">
        <f t="shared" si="0"/>
        <v>65.328947368421055</v>
      </c>
      <c r="R6" s="1" t="s">
        <v>15</v>
      </c>
      <c r="S6" s="4" t="s">
        <v>6</v>
      </c>
      <c r="T6" s="5">
        <v>4.0555555555555554</v>
      </c>
      <c r="U6" s="5">
        <v>10.5</v>
      </c>
      <c r="V6" s="5">
        <v>71.526315789473685</v>
      </c>
      <c r="W6" s="5">
        <v>71.05263157894737</v>
      </c>
      <c r="X6" s="5">
        <v>74.21052631578948</v>
      </c>
      <c r="Y6" s="5">
        <v>73.111111111111114</v>
      </c>
    </row>
    <row r="7" spans="1:25" x14ac:dyDescent="0.35">
      <c r="A7" s="1" t="s">
        <v>14</v>
      </c>
      <c r="B7" s="6" t="s">
        <v>8</v>
      </c>
      <c r="C7">
        <v>6.3571428571428568</v>
      </c>
      <c r="D7">
        <v>6.5714285714285712</v>
      </c>
      <c r="E7">
        <v>10.142857142857142</v>
      </c>
      <c r="F7">
        <v>27.785714285714285</v>
      </c>
      <c r="G7">
        <v>33.071428571428569</v>
      </c>
      <c r="H7">
        <v>64.07692307692308</v>
      </c>
      <c r="I7">
        <v>49</v>
      </c>
      <c r="K7">
        <f t="shared" si="0"/>
        <v>0.21428571428571441</v>
      </c>
      <c r="L7">
        <f t="shared" si="0"/>
        <v>3.7857142857142856</v>
      </c>
      <c r="M7">
        <f t="shared" si="0"/>
        <v>21.428571428571427</v>
      </c>
      <c r="N7">
        <f t="shared" si="0"/>
        <v>26.714285714285712</v>
      </c>
      <c r="O7">
        <f t="shared" si="0"/>
        <v>57.719780219780226</v>
      </c>
      <c r="P7">
        <f t="shared" si="0"/>
        <v>42.642857142857146</v>
      </c>
      <c r="R7" s="1" t="s">
        <v>16</v>
      </c>
      <c r="S7" s="4" t="s">
        <v>6</v>
      </c>
      <c r="T7" s="5">
        <v>-1.3970588235294112</v>
      </c>
      <c r="U7" s="5">
        <v>1.741830065359478</v>
      </c>
      <c r="V7" s="5">
        <v>23.241830065359473</v>
      </c>
      <c r="W7" s="5">
        <v>56.79738562091503</v>
      </c>
      <c r="X7" s="5">
        <v>68.075163398692823</v>
      </c>
      <c r="Y7" s="5">
        <v>71.186274509803923</v>
      </c>
    </row>
    <row r="8" spans="1:25" x14ac:dyDescent="0.35">
      <c r="A8" s="1" t="s">
        <v>9</v>
      </c>
      <c r="B8" s="4" t="s">
        <v>6</v>
      </c>
      <c r="C8">
        <v>5</v>
      </c>
      <c r="D8">
        <v>6.2631578947368425</v>
      </c>
      <c r="E8">
        <v>5.45</v>
      </c>
      <c r="F8">
        <v>59.578947368421055</v>
      </c>
      <c r="G8">
        <v>82.368421052631575</v>
      </c>
      <c r="H8">
        <v>82.35</v>
      </c>
      <c r="I8">
        <v>81.94736842105263</v>
      </c>
      <c r="K8">
        <f t="shared" si="0"/>
        <v>1.2631578947368425</v>
      </c>
      <c r="L8">
        <f t="shared" si="0"/>
        <v>0.45000000000000018</v>
      </c>
      <c r="M8">
        <f t="shared" si="0"/>
        <v>54.578947368421055</v>
      </c>
      <c r="N8">
        <f t="shared" si="0"/>
        <v>77.368421052631575</v>
      </c>
      <c r="O8">
        <f t="shared" si="0"/>
        <v>77.349999999999994</v>
      </c>
      <c r="P8">
        <f t="shared" si="0"/>
        <v>76.94736842105263</v>
      </c>
      <c r="R8" s="1" t="s">
        <v>17</v>
      </c>
      <c r="S8" s="4" t="s">
        <v>6</v>
      </c>
      <c r="T8" s="5">
        <v>-0.64705882352941169</v>
      </c>
      <c r="U8" s="5">
        <v>8.3962848297213633</v>
      </c>
      <c r="V8" s="5">
        <v>44.542483660130721</v>
      </c>
      <c r="W8" s="5">
        <v>78.931372549019613</v>
      </c>
      <c r="X8" s="5">
        <v>77.941176470588232</v>
      </c>
      <c r="Y8" s="5">
        <v>78.042483660130713</v>
      </c>
    </row>
    <row r="9" spans="1:25" x14ac:dyDescent="0.35">
      <c r="A9" s="1" t="s">
        <v>11</v>
      </c>
      <c r="B9" s="4" t="s">
        <v>6</v>
      </c>
      <c r="C9">
        <v>6.25</v>
      </c>
      <c r="D9">
        <v>8.4</v>
      </c>
      <c r="E9">
        <v>9.3076923076923084</v>
      </c>
      <c r="F9">
        <v>58.06666666666667</v>
      </c>
      <c r="G9">
        <v>73.066666666666663</v>
      </c>
      <c r="H9">
        <v>75.533333333333331</v>
      </c>
      <c r="I9">
        <v>74.214285714285708</v>
      </c>
      <c r="K9">
        <f t="shared" si="0"/>
        <v>2.1500000000000004</v>
      </c>
      <c r="L9">
        <f t="shared" si="0"/>
        <v>3.0576923076923084</v>
      </c>
      <c r="M9">
        <f t="shared" si="0"/>
        <v>51.81666666666667</v>
      </c>
      <c r="N9">
        <f t="shared" si="0"/>
        <v>66.816666666666663</v>
      </c>
      <c r="O9">
        <f t="shared" si="0"/>
        <v>69.283333333333331</v>
      </c>
      <c r="P9">
        <f t="shared" si="0"/>
        <v>67.964285714285708</v>
      </c>
      <c r="R9" s="1" t="s">
        <v>19</v>
      </c>
      <c r="S9" s="4" t="s">
        <v>6</v>
      </c>
      <c r="T9" s="5">
        <v>1.4175824175824179</v>
      </c>
      <c r="U9" s="5">
        <v>2.494505494505495</v>
      </c>
      <c r="V9" s="5">
        <v>51.142857142857139</v>
      </c>
      <c r="W9" s="5">
        <v>79.263736263736263</v>
      </c>
      <c r="X9" s="5">
        <v>79.642857142857139</v>
      </c>
      <c r="Y9" s="5">
        <v>80</v>
      </c>
    </row>
    <row r="10" spans="1:25" x14ac:dyDescent="0.35">
      <c r="A10" s="1" t="s">
        <v>18</v>
      </c>
      <c r="B10" s="6" t="s">
        <v>8</v>
      </c>
      <c r="C10">
        <v>11.333333333333334</v>
      </c>
      <c r="D10">
        <v>10.050000000000001</v>
      </c>
      <c r="E10">
        <v>8.7727272727272734</v>
      </c>
      <c r="F10">
        <v>31.304347826086957</v>
      </c>
      <c r="G10">
        <v>66.590909090909093</v>
      </c>
      <c r="H10">
        <v>71.090909090909093</v>
      </c>
      <c r="I10">
        <v>72.913043478260875</v>
      </c>
      <c r="K10">
        <f t="shared" si="0"/>
        <v>-1.2833333333333332</v>
      </c>
      <c r="L10">
        <f t="shared" si="0"/>
        <v>-2.5606060606060606</v>
      </c>
      <c r="M10">
        <f t="shared" si="0"/>
        <v>19.971014492753625</v>
      </c>
      <c r="N10">
        <f t="shared" si="0"/>
        <v>55.257575757575758</v>
      </c>
      <c r="O10">
        <f t="shared" si="0"/>
        <v>59.757575757575758</v>
      </c>
      <c r="P10">
        <f t="shared" si="0"/>
        <v>61.579710144927539</v>
      </c>
      <c r="R10" s="1" t="s">
        <v>20</v>
      </c>
      <c r="T10" s="5">
        <f>AVERAGE(T2:T9)</f>
        <v>0.80124991107963273</v>
      </c>
      <c r="U10" s="5">
        <f t="shared" ref="U10:Y10" si="1">AVERAGE(U2:U9)</f>
        <v>5.0510167206374641</v>
      </c>
      <c r="V10" s="5">
        <f t="shared" si="1"/>
        <v>47.621541627017621</v>
      </c>
      <c r="W10" s="5">
        <f t="shared" si="1"/>
        <v>73.381897207110057</v>
      </c>
      <c r="X10" s="5">
        <f t="shared" si="1"/>
        <v>75.674335906611446</v>
      </c>
      <c r="Y10" s="5">
        <f t="shared" si="1"/>
        <v>75.92384663195422</v>
      </c>
    </row>
    <row r="11" spans="1:25" x14ac:dyDescent="0.35">
      <c r="A11" s="1" t="s">
        <v>13</v>
      </c>
      <c r="B11" s="4" t="s">
        <v>6</v>
      </c>
      <c r="C11">
        <v>4.0909090909090908</v>
      </c>
      <c r="D11">
        <v>4.8095238095238093</v>
      </c>
      <c r="E11">
        <v>10.380952380952381</v>
      </c>
      <c r="F11">
        <v>52.136363636363633</v>
      </c>
      <c r="G11">
        <v>81.238095238095241</v>
      </c>
      <c r="H11">
        <v>81.904761904761898</v>
      </c>
      <c r="I11">
        <v>83.333333333333329</v>
      </c>
      <c r="K11">
        <f t="shared" si="0"/>
        <v>0.71861471861471848</v>
      </c>
      <c r="L11">
        <f t="shared" si="0"/>
        <v>6.2900432900432905</v>
      </c>
      <c r="M11">
        <f t="shared" si="0"/>
        <v>48.04545454545454</v>
      </c>
      <c r="N11">
        <f t="shared" si="0"/>
        <v>77.147186147186147</v>
      </c>
      <c r="O11">
        <f t="shared" si="0"/>
        <v>77.813852813852805</v>
      </c>
      <c r="P11">
        <f t="shared" si="0"/>
        <v>79.242424242424235</v>
      </c>
      <c r="R11" s="1" t="s">
        <v>22</v>
      </c>
      <c r="T11" s="5">
        <f>STDEV(T2:T9)/(SQRT(8))</f>
        <v>0.65123946248476194</v>
      </c>
      <c r="U11" s="5">
        <f t="shared" ref="U11:Y11" si="2">STDEV(U2:U9)/(SQRT(8))</f>
        <v>1.2743048288059002</v>
      </c>
      <c r="V11" s="5">
        <f t="shared" si="2"/>
        <v>4.9769676281838944</v>
      </c>
      <c r="W11" s="5">
        <f t="shared" si="2"/>
        <v>2.8619247630376905</v>
      </c>
      <c r="X11" s="5">
        <f t="shared" si="2"/>
        <v>1.6808021520630962</v>
      </c>
      <c r="Y11" s="5">
        <f t="shared" si="2"/>
        <v>1.6453690525401641</v>
      </c>
    </row>
    <row r="12" spans="1:25" x14ac:dyDescent="0.35">
      <c r="A12" s="1" t="s">
        <v>21</v>
      </c>
      <c r="B12" s="6" t="s">
        <v>8</v>
      </c>
      <c r="C12">
        <v>5.5</v>
      </c>
      <c r="D12">
        <v>6.0476190476190474</v>
      </c>
      <c r="E12">
        <v>4.8499999999999996</v>
      </c>
      <c r="F12">
        <v>25.047619047619047</v>
      </c>
      <c r="G12">
        <v>66.666666666666671</v>
      </c>
      <c r="H12">
        <v>39.61904761904762</v>
      </c>
      <c r="I12">
        <v>55.61904761904762</v>
      </c>
      <c r="K12">
        <f t="shared" si="0"/>
        <v>0.54761904761904745</v>
      </c>
      <c r="L12">
        <f t="shared" si="0"/>
        <v>-0.65000000000000036</v>
      </c>
      <c r="M12">
        <f t="shared" si="0"/>
        <v>19.547619047619047</v>
      </c>
      <c r="N12">
        <f t="shared" si="0"/>
        <v>61.166666666666671</v>
      </c>
      <c r="O12">
        <f t="shared" si="0"/>
        <v>34.11904761904762</v>
      </c>
      <c r="P12">
        <f t="shared" si="0"/>
        <v>50.11904761904762</v>
      </c>
    </row>
    <row r="13" spans="1:25" x14ac:dyDescent="0.35">
      <c r="A13" s="1" t="s">
        <v>23</v>
      </c>
      <c r="B13" s="6" t="s">
        <v>8</v>
      </c>
      <c r="C13">
        <v>6.1578947368421053</v>
      </c>
      <c r="D13">
        <v>7.5</v>
      </c>
      <c r="E13">
        <v>6.95</v>
      </c>
      <c r="F13">
        <v>27</v>
      </c>
      <c r="G13">
        <v>52.35</v>
      </c>
      <c r="H13">
        <v>43.19047619047619</v>
      </c>
      <c r="I13">
        <v>46.095238095238095</v>
      </c>
      <c r="K13">
        <f t="shared" si="0"/>
        <v>1.3421052631578947</v>
      </c>
      <c r="L13">
        <f t="shared" si="0"/>
        <v>0.79210526315789487</v>
      </c>
      <c r="M13">
        <f t="shared" si="0"/>
        <v>20.842105263157894</v>
      </c>
      <c r="N13">
        <f t="shared" si="0"/>
        <v>46.192105263157899</v>
      </c>
      <c r="O13">
        <f t="shared" si="0"/>
        <v>37.032581453634087</v>
      </c>
      <c r="P13">
        <f t="shared" si="0"/>
        <v>39.937343358395992</v>
      </c>
      <c r="R13" s="1" t="s">
        <v>7</v>
      </c>
      <c r="S13" s="6" t="s">
        <v>8</v>
      </c>
      <c r="T13" s="5">
        <v>1.4249999999999998</v>
      </c>
      <c r="U13" s="5">
        <v>1.9249999999999998</v>
      </c>
      <c r="V13" s="5">
        <v>17.425000000000001</v>
      </c>
      <c r="W13" s="5">
        <v>33.133333333333333</v>
      </c>
      <c r="X13" s="5">
        <v>58.3</v>
      </c>
      <c r="Y13" s="5">
        <v>55.987499999999997</v>
      </c>
    </row>
    <row r="14" spans="1:25" x14ac:dyDescent="0.35">
      <c r="A14" s="1" t="s">
        <v>24</v>
      </c>
      <c r="B14" s="6" t="s">
        <v>8</v>
      </c>
      <c r="C14">
        <v>3.8333333333333335</v>
      </c>
      <c r="D14">
        <v>7.6842105263157894</v>
      </c>
      <c r="E14">
        <v>7.0526315789473681</v>
      </c>
      <c r="F14">
        <v>38.555555555555557</v>
      </c>
      <c r="G14">
        <v>45.166666666666664</v>
      </c>
      <c r="H14">
        <v>34.333333333333336</v>
      </c>
      <c r="I14">
        <v>66.736842105263165</v>
      </c>
      <c r="K14">
        <f t="shared" si="0"/>
        <v>3.8508771929824559</v>
      </c>
      <c r="L14">
        <f t="shared" si="0"/>
        <v>3.2192982456140347</v>
      </c>
      <c r="M14">
        <f t="shared" si="0"/>
        <v>34.722222222222221</v>
      </c>
      <c r="N14">
        <f t="shared" si="0"/>
        <v>41.333333333333329</v>
      </c>
      <c r="O14">
        <f t="shared" si="0"/>
        <v>30.500000000000004</v>
      </c>
      <c r="P14">
        <f t="shared" si="0"/>
        <v>62.903508771929829</v>
      </c>
      <c r="R14" s="1" t="s">
        <v>12</v>
      </c>
      <c r="S14" s="6" t="s">
        <v>8</v>
      </c>
      <c r="T14" s="5">
        <v>1.6944444444444446</v>
      </c>
      <c r="U14" s="5">
        <v>0.84999999999999964</v>
      </c>
      <c r="V14" s="5">
        <v>19.276315789473685</v>
      </c>
      <c r="W14" s="5">
        <v>31.434210526315788</v>
      </c>
      <c r="X14" s="5">
        <v>40.171052631578945</v>
      </c>
      <c r="Y14" s="5">
        <v>65.328947368421055</v>
      </c>
    </row>
    <row r="15" spans="1:25" x14ac:dyDescent="0.35">
      <c r="A15" s="1" t="s">
        <v>15</v>
      </c>
      <c r="B15" s="4" t="s">
        <v>6</v>
      </c>
      <c r="C15">
        <v>4</v>
      </c>
      <c r="D15">
        <v>8.0555555555555554</v>
      </c>
      <c r="E15">
        <v>14.5</v>
      </c>
      <c r="F15">
        <v>75.526315789473685</v>
      </c>
      <c r="G15">
        <v>75.05263157894737</v>
      </c>
      <c r="H15">
        <v>78.21052631578948</v>
      </c>
      <c r="I15">
        <v>77.111111111111114</v>
      </c>
      <c r="K15">
        <f t="shared" si="0"/>
        <v>4.0555555555555554</v>
      </c>
      <c r="L15">
        <f t="shared" si="0"/>
        <v>10.5</v>
      </c>
      <c r="M15">
        <f t="shared" si="0"/>
        <v>71.526315789473685</v>
      </c>
      <c r="N15">
        <f t="shared" si="0"/>
        <v>71.05263157894737</v>
      </c>
      <c r="O15">
        <f t="shared" si="0"/>
        <v>74.21052631578948</v>
      </c>
      <c r="P15">
        <f t="shared" si="0"/>
        <v>73.111111111111114</v>
      </c>
      <c r="R15" s="1" t="s">
        <v>14</v>
      </c>
      <c r="S15" s="6" t="s">
        <v>8</v>
      </c>
      <c r="T15" s="5">
        <v>0.21428571428571441</v>
      </c>
      <c r="U15" s="5">
        <v>3.7857142857142856</v>
      </c>
      <c r="V15" s="5">
        <v>21.428571428571427</v>
      </c>
      <c r="W15" s="5">
        <v>26.714285714285712</v>
      </c>
      <c r="X15" s="5">
        <v>57.719780219780226</v>
      </c>
      <c r="Y15" s="5">
        <v>42.642857142857146</v>
      </c>
    </row>
    <row r="16" spans="1:25" x14ac:dyDescent="0.35">
      <c r="A16" s="1" t="s">
        <v>25</v>
      </c>
      <c r="B16" s="6" t="s">
        <v>8</v>
      </c>
      <c r="C16">
        <v>14</v>
      </c>
      <c r="D16">
        <v>11.157894736842104</v>
      </c>
      <c r="E16">
        <v>9.85</v>
      </c>
      <c r="F16">
        <v>31.35</v>
      </c>
      <c r="G16">
        <v>67.89473684210526</v>
      </c>
      <c r="H16">
        <v>65.368421052631575</v>
      </c>
      <c r="I16">
        <v>71.75</v>
      </c>
      <c r="K16">
        <f t="shared" si="0"/>
        <v>-2.8421052631578956</v>
      </c>
      <c r="L16">
        <f t="shared" si="0"/>
        <v>-4.1500000000000004</v>
      </c>
      <c r="M16">
        <f t="shared" si="0"/>
        <v>17.350000000000001</v>
      </c>
      <c r="N16">
        <f t="shared" si="0"/>
        <v>53.89473684210526</v>
      </c>
      <c r="O16">
        <f t="shared" si="0"/>
        <v>51.368421052631575</v>
      </c>
      <c r="P16">
        <f t="shared" si="0"/>
        <v>57.75</v>
      </c>
      <c r="R16" s="1" t="s">
        <v>18</v>
      </c>
      <c r="S16" s="6" t="s">
        <v>8</v>
      </c>
      <c r="T16" s="5">
        <v>-1.2833333333333332</v>
      </c>
      <c r="U16" s="5">
        <v>-2.5606060606060606</v>
      </c>
      <c r="V16" s="5">
        <v>19.971014492753625</v>
      </c>
      <c r="W16" s="5">
        <v>55.257575757575758</v>
      </c>
      <c r="X16" s="5">
        <v>59.757575757575758</v>
      </c>
      <c r="Y16" s="5">
        <v>61.579710144927539</v>
      </c>
    </row>
    <row r="17" spans="1:25" x14ac:dyDescent="0.35">
      <c r="A17" s="1" t="s">
        <v>16</v>
      </c>
      <c r="B17" s="4" t="s">
        <v>6</v>
      </c>
      <c r="C17">
        <v>9.6470588235294112</v>
      </c>
      <c r="D17">
        <v>8.25</v>
      </c>
      <c r="E17">
        <v>11.388888888888889</v>
      </c>
      <c r="F17">
        <v>32.888888888888886</v>
      </c>
      <c r="G17">
        <v>66.444444444444443</v>
      </c>
      <c r="H17">
        <v>77.722222222222229</v>
      </c>
      <c r="I17">
        <v>80.833333333333329</v>
      </c>
      <c r="K17">
        <f t="shared" si="0"/>
        <v>-1.3970588235294112</v>
      </c>
      <c r="L17">
        <f t="shared" si="0"/>
        <v>1.741830065359478</v>
      </c>
      <c r="M17">
        <f t="shared" si="0"/>
        <v>23.241830065359473</v>
      </c>
      <c r="N17">
        <f t="shared" si="0"/>
        <v>56.79738562091503</v>
      </c>
      <c r="O17">
        <f t="shared" si="0"/>
        <v>68.075163398692823</v>
      </c>
      <c r="P17">
        <f t="shared" si="0"/>
        <v>71.186274509803923</v>
      </c>
      <c r="R17" s="1" t="s">
        <v>21</v>
      </c>
      <c r="S17" s="6" t="s">
        <v>8</v>
      </c>
      <c r="T17" s="5">
        <v>0.54761904761904745</v>
      </c>
      <c r="U17" s="5">
        <v>-0.65000000000000036</v>
      </c>
      <c r="V17" s="5">
        <v>19.547619047619047</v>
      </c>
      <c r="W17" s="5">
        <v>61.166666666666671</v>
      </c>
      <c r="X17" s="5">
        <v>34.11904761904762</v>
      </c>
      <c r="Y17" s="5">
        <v>50.11904761904762</v>
      </c>
    </row>
    <row r="18" spans="1:25" x14ac:dyDescent="0.35">
      <c r="A18" s="1" t="s">
        <v>26</v>
      </c>
      <c r="B18" s="6" t="s">
        <v>8</v>
      </c>
      <c r="C18">
        <v>4.9411764705882355</v>
      </c>
      <c r="D18">
        <v>9.5882352941176467</v>
      </c>
      <c r="E18">
        <v>6.9411764705882355</v>
      </c>
      <c r="F18">
        <v>15.235294117647058</v>
      </c>
      <c r="G18">
        <v>57.611111111111114</v>
      </c>
      <c r="H18">
        <v>15.789473684210526</v>
      </c>
      <c r="I18">
        <v>22.833333333333332</v>
      </c>
      <c r="K18">
        <f t="shared" si="0"/>
        <v>4.6470588235294112</v>
      </c>
      <c r="L18">
        <f t="shared" si="0"/>
        <v>2</v>
      </c>
      <c r="M18">
        <f t="shared" si="0"/>
        <v>10.294117647058822</v>
      </c>
      <c r="N18">
        <f t="shared" si="0"/>
        <v>52.669934640522882</v>
      </c>
      <c r="O18">
        <f t="shared" si="0"/>
        <v>10.84829721362229</v>
      </c>
      <c r="P18">
        <f t="shared" si="0"/>
        <v>17.892156862745097</v>
      </c>
      <c r="R18" s="1" t="s">
        <v>23</v>
      </c>
      <c r="S18" s="6" t="s">
        <v>8</v>
      </c>
      <c r="T18" s="5">
        <v>1.3421052631578947</v>
      </c>
      <c r="U18" s="5">
        <v>0.79210526315789487</v>
      </c>
      <c r="V18" s="5">
        <v>20.842105263157894</v>
      </c>
      <c r="W18" s="5">
        <v>46.192105263157899</v>
      </c>
      <c r="X18" s="5">
        <v>37.032581453634087</v>
      </c>
      <c r="Y18" s="5">
        <v>39.937343358395992</v>
      </c>
    </row>
    <row r="19" spans="1:25" x14ac:dyDescent="0.35">
      <c r="A19" s="1" t="s">
        <v>17</v>
      </c>
      <c r="B19" s="4" t="s">
        <v>6</v>
      </c>
      <c r="C19">
        <v>4.2352941176470589</v>
      </c>
      <c r="D19">
        <v>3.5882352941176472</v>
      </c>
      <c r="E19">
        <v>12.631578947368421</v>
      </c>
      <c r="F19">
        <v>48.777777777777779</v>
      </c>
      <c r="G19">
        <v>83.166666666666671</v>
      </c>
      <c r="H19">
        <v>82.17647058823529</v>
      </c>
      <c r="I19">
        <v>82.277777777777771</v>
      </c>
      <c r="K19">
        <f t="shared" ref="K19:P40" si="3">D19-$C19</f>
        <v>-0.64705882352941169</v>
      </c>
      <c r="L19">
        <f t="shared" si="3"/>
        <v>8.3962848297213633</v>
      </c>
      <c r="M19">
        <f t="shared" si="3"/>
        <v>44.542483660130721</v>
      </c>
      <c r="N19">
        <f t="shared" si="3"/>
        <v>78.931372549019613</v>
      </c>
      <c r="O19">
        <f t="shared" si="3"/>
        <v>77.941176470588232</v>
      </c>
      <c r="P19">
        <f t="shared" si="3"/>
        <v>78.042483660130713</v>
      </c>
      <c r="R19" s="1" t="s">
        <v>24</v>
      </c>
      <c r="S19" s="6" t="s">
        <v>8</v>
      </c>
      <c r="T19" s="5">
        <v>3.8508771929824559</v>
      </c>
      <c r="U19" s="5">
        <v>3.2192982456140347</v>
      </c>
      <c r="V19" s="5">
        <v>34.722222222222221</v>
      </c>
      <c r="W19" s="5">
        <v>41.333333333333329</v>
      </c>
      <c r="X19" s="5">
        <v>30.500000000000004</v>
      </c>
      <c r="Y19" s="5">
        <v>62.903508771929829</v>
      </c>
    </row>
    <row r="20" spans="1:25" x14ac:dyDescent="0.35">
      <c r="A20" s="1" t="s">
        <v>27</v>
      </c>
      <c r="B20" s="6" t="s">
        <v>8</v>
      </c>
      <c r="C20">
        <v>10.818181818181818</v>
      </c>
      <c r="D20">
        <v>8.75</v>
      </c>
      <c r="E20">
        <v>11.521739130434783</v>
      </c>
      <c r="F20">
        <v>22.375</v>
      </c>
      <c r="G20">
        <v>49.826086956521742</v>
      </c>
      <c r="H20">
        <v>43.08</v>
      </c>
      <c r="I20">
        <v>50.478260869565219</v>
      </c>
      <c r="K20">
        <f t="shared" si="3"/>
        <v>-2.0681818181818183</v>
      </c>
      <c r="L20">
        <f t="shared" si="3"/>
        <v>0.70355731225296481</v>
      </c>
      <c r="M20">
        <f t="shared" si="3"/>
        <v>11.556818181818182</v>
      </c>
      <c r="N20">
        <f t="shared" si="3"/>
        <v>39.007905138339922</v>
      </c>
      <c r="O20">
        <f t="shared" si="3"/>
        <v>32.261818181818178</v>
      </c>
      <c r="P20">
        <f t="shared" si="3"/>
        <v>39.660079051383399</v>
      </c>
      <c r="R20" s="1" t="s">
        <v>25</v>
      </c>
      <c r="S20" s="6" t="s">
        <v>8</v>
      </c>
      <c r="T20" s="5">
        <v>-2.8421052631578956</v>
      </c>
      <c r="U20" s="5">
        <v>-4.1500000000000004</v>
      </c>
      <c r="V20" s="5">
        <v>17.350000000000001</v>
      </c>
      <c r="W20" s="5">
        <v>53.89473684210526</v>
      </c>
      <c r="X20" s="5">
        <v>51.368421052631575</v>
      </c>
      <c r="Y20" s="5">
        <v>57.75</v>
      </c>
    </row>
    <row r="21" spans="1:25" x14ac:dyDescent="0.35">
      <c r="A21" s="1" t="s">
        <v>28</v>
      </c>
      <c r="B21" s="6" t="s">
        <v>8</v>
      </c>
      <c r="C21">
        <v>6.4615384615384617</v>
      </c>
      <c r="D21">
        <v>8.6923076923076916</v>
      </c>
      <c r="E21">
        <v>7.2857142857142856</v>
      </c>
      <c r="F21">
        <v>25.75</v>
      </c>
      <c r="G21">
        <v>34.200000000000003</v>
      </c>
      <c r="H21">
        <v>60.866666666666667</v>
      </c>
      <c r="I21">
        <v>53.384615384615387</v>
      </c>
      <c r="K21">
        <f t="shared" si="3"/>
        <v>2.2307692307692299</v>
      </c>
      <c r="L21">
        <f t="shared" si="3"/>
        <v>0.82417582417582391</v>
      </c>
      <c r="M21">
        <f t="shared" si="3"/>
        <v>19.28846153846154</v>
      </c>
      <c r="N21">
        <f t="shared" si="3"/>
        <v>27.738461538461543</v>
      </c>
      <c r="O21">
        <f t="shared" si="3"/>
        <v>54.405128205128207</v>
      </c>
      <c r="P21">
        <f t="shared" si="3"/>
        <v>46.923076923076927</v>
      </c>
      <c r="R21" s="1" t="s">
        <v>26</v>
      </c>
      <c r="S21" s="6" t="s">
        <v>8</v>
      </c>
      <c r="T21" s="5">
        <v>4.6470588235294112</v>
      </c>
      <c r="U21" s="5">
        <v>2</v>
      </c>
      <c r="V21" s="5">
        <v>10.294117647058822</v>
      </c>
      <c r="W21" s="5">
        <v>52.669934640522882</v>
      </c>
      <c r="X21" s="5">
        <v>10.84829721362229</v>
      </c>
      <c r="Y21" s="5">
        <v>17.892156862745097</v>
      </c>
    </row>
    <row r="22" spans="1:25" x14ac:dyDescent="0.35">
      <c r="A22" s="1" t="s">
        <v>19</v>
      </c>
      <c r="B22" s="4" t="s">
        <v>6</v>
      </c>
      <c r="C22">
        <v>2.4285714285714284</v>
      </c>
      <c r="D22">
        <v>3.8461538461538463</v>
      </c>
      <c r="E22">
        <v>4.9230769230769234</v>
      </c>
      <c r="F22">
        <v>53.571428571428569</v>
      </c>
      <c r="G22">
        <v>81.692307692307693</v>
      </c>
      <c r="H22">
        <v>82.071428571428569</v>
      </c>
      <c r="I22">
        <v>82.428571428571431</v>
      </c>
      <c r="K22">
        <f t="shared" si="3"/>
        <v>1.4175824175824179</v>
      </c>
      <c r="L22">
        <f t="shared" si="3"/>
        <v>2.494505494505495</v>
      </c>
      <c r="M22">
        <f t="shared" si="3"/>
        <v>51.142857142857139</v>
      </c>
      <c r="N22">
        <f t="shared" si="3"/>
        <v>79.263736263736263</v>
      </c>
      <c r="O22">
        <f t="shared" si="3"/>
        <v>79.642857142857139</v>
      </c>
      <c r="P22">
        <f t="shared" si="3"/>
        <v>80</v>
      </c>
      <c r="R22" s="1" t="s">
        <v>27</v>
      </c>
      <c r="S22" s="6" t="s">
        <v>8</v>
      </c>
      <c r="T22" s="5">
        <v>-2.0681818181818183</v>
      </c>
      <c r="U22" s="5">
        <v>0.70355731225296481</v>
      </c>
      <c r="V22" s="5">
        <v>11.556818181818182</v>
      </c>
      <c r="W22" s="5">
        <v>39.007905138339922</v>
      </c>
      <c r="X22" s="5">
        <v>32.261818181818178</v>
      </c>
      <c r="Y22" s="5">
        <v>39.660079051383399</v>
      </c>
    </row>
    <row r="23" spans="1:25" x14ac:dyDescent="0.35">
      <c r="A23" s="1" t="s">
        <v>29</v>
      </c>
      <c r="B23" s="6" t="s">
        <v>30</v>
      </c>
      <c r="C23">
        <v>9.25</v>
      </c>
      <c r="D23">
        <v>14.214285714285714</v>
      </c>
      <c r="E23">
        <v>12.538461538461538</v>
      </c>
      <c r="F23">
        <v>18.53846153846154</v>
      </c>
      <c r="G23">
        <v>41.133333333333333</v>
      </c>
      <c r="H23">
        <v>15.428571428571429</v>
      </c>
      <c r="I23">
        <v>39.285714285714285</v>
      </c>
      <c r="K23">
        <f t="shared" si="3"/>
        <v>4.9642857142857135</v>
      </c>
      <c r="L23">
        <f t="shared" si="3"/>
        <v>3.2884615384615383</v>
      </c>
      <c r="M23">
        <f t="shared" si="3"/>
        <v>9.2884615384615401</v>
      </c>
      <c r="N23">
        <f t="shared" si="3"/>
        <v>31.883333333333333</v>
      </c>
      <c r="O23">
        <f t="shared" si="3"/>
        <v>6.1785714285714288</v>
      </c>
      <c r="P23">
        <f t="shared" si="3"/>
        <v>30.035714285714285</v>
      </c>
      <c r="R23" s="1" t="s">
        <v>28</v>
      </c>
      <c r="S23" s="6" t="s">
        <v>8</v>
      </c>
      <c r="T23" s="5">
        <v>2.2307692307692299</v>
      </c>
      <c r="U23" s="5">
        <v>0.82417582417582391</v>
      </c>
      <c r="V23" s="5">
        <v>19.28846153846154</v>
      </c>
      <c r="W23" s="5">
        <v>27.738461538461543</v>
      </c>
      <c r="X23" s="5">
        <v>54.405128205128207</v>
      </c>
      <c r="Y23" s="5">
        <v>46.923076923076927</v>
      </c>
    </row>
    <row r="24" spans="1:25" x14ac:dyDescent="0.35">
      <c r="A24" s="1" t="s">
        <v>31</v>
      </c>
      <c r="B24" s="6" t="s">
        <v>30</v>
      </c>
      <c r="C24">
        <v>7.5</v>
      </c>
      <c r="D24">
        <v>8.1666666666666661</v>
      </c>
      <c r="E24">
        <v>8.5714285714285712</v>
      </c>
      <c r="F24">
        <v>17.833333333333332</v>
      </c>
      <c r="G24">
        <v>8.3333333333333339</v>
      </c>
      <c r="H24">
        <v>21.833333333333332</v>
      </c>
      <c r="I24">
        <v>22.625</v>
      </c>
      <c r="K24">
        <f t="shared" si="3"/>
        <v>0.66666666666666607</v>
      </c>
      <c r="L24">
        <f t="shared" si="3"/>
        <v>1.0714285714285712</v>
      </c>
      <c r="M24">
        <f t="shared" si="3"/>
        <v>10.333333333333332</v>
      </c>
      <c r="N24">
        <f t="shared" si="3"/>
        <v>0.83333333333333393</v>
      </c>
      <c r="O24">
        <f t="shared" si="3"/>
        <v>14.333333333333332</v>
      </c>
      <c r="P24">
        <f t="shared" si="3"/>
        <v>15.125</v>
      </c>
      <c r="R24" s="1" t="s">
        <v>20</v>
      </c>
      <c r="T24" s="5">
        <f>AVERAGE(T13:T23)</f>
        <v>0.88713993655592283</v>
      </c>
      <c r="U24" s="5">
        <f t="shared" ref="U24:Y24" si="4">AVERAGE(U13:U23)</f>
        <v>0.61265862457354014</v>
      </c>
      <c r="V24" s="5">
        <f t="shared" si="4"/>
        <v>19.245658691921495</v>
      </c>
      <c r="W24" s="5">
        <f t="shared" si="4"/>
        <v>42.594777159463462</v>
      </c>
      <c r="X24" s="5">
        <f t="shared" si="4"/>
        <v>42.407609303165174</v>
      </c>
      <c r="Y24" s="5">
        <f t="shared" si="4"/>
        <v>49.156747931162229</v>
      </c>
    </row>
    <row r="25" spans="1:25" x14ac:dyDescent="0.35">
      <c r="A25" s="1" t="s">
        <v>32</v>
      </c>
      <c r="B25" s="4" t="s">
        <v>33</v>
      </c>
      <c r="C25">
        <v>18.095238095238095</v>
      </c>
      <c r="D25">
        <v>22.3</v>
      </c>
      <c r="E25">
        <v>26.2</v>
      </c>
      <c r="F25">
        <v>48.8</v>
      </c>
      <c r="G25">
        <v>59.761904761904759</v>
      </c>
      <c r="H25">
        <v>57.857142857142854</v>
      </c>
      <c r="I25">
        <v>77.55</v>
      </c>
      <c r="K25">
        <f t="shared" si="3"/>
        <v>4.2047619047619058</v>
      </c>
      <c r="L25">
        <f t="shared" si="3"/>
        <v>8.1047619047619044</v>
      </c>
      <c r="M25">
        <f t="shared" si="3"/>
        <v>30.704761904761902</v>
      </c>
      <c r="N25">
        <f t="shared" si="3"/>
        <v>41.666666666666664</v>
      </c>
      <c r="O25">
        <f t="shared" si="3"/>
        <v>39.761904761904759</v>
      </c>
      <c r="P25">
        <f t="shared" si="3"/>
        <v>59.454761904761902</v>
      </c>
      <c r="R25" s="1" t="s">
        <v>22</v>
      </c>
      <c r="T25" s="5">
        <f>STDEV(T13:T23)/(SQRT(11))</f>
        <v>0.69931299790387669</v>
      </c>
      <c r="U25" s="5">
        <f t="shared" ref="U25:Y25" si="5">STDEV(U13:U23)/(SQRT(11))</f>
        <v>0.70709505070639356</v>
      </c>
      <c r="V25" s="5">
        <f t="shared" si="5"/>
        <v>1.8916431934119291</v>
      </c>
      <c r="W25" s="5">
        <f t="shared" si="5"/>
        <v>3.629217778766658</v>
      </c>
      <c r="X25" s="5">
        <f t="shared" si="5"/>
        <v>4.6275856502086317</v>
      </c>
      <c r="Y25" s="5">
        <f t="shared" si="5"/>
        <v>4.1847683639473257</v>
      </c>
    </row>
    <row r="26" spans="1:25" x14ac:dyDescent="0.35">
      <c r="A26" s="1" t="s">
        <v>34</v>
      </c>
      <c r="B26" s="6" t="s">
        <v>30</v>
      </c>
      <c r="C26">
        <v>6</v>
      </c>
      <c r="D26">
        <v>7.4545454545454541</v>
      </c>
      <c r="E26">
        <v>6.9090909090909092</v>
      </c>
      <c r="F26">
        <v>4.9090909090909092</v>
      </c>
      <c r="G26">
        <v>10.199999999999999</v>
      </c>
      <c r="H26">
        <v>12.545454545454545</v>
      </c>
      <c r="I26">
        <v>22.333333333333332</v>
      </c>
      <c r="K26">
        <f t="shared" si="3"/>
        <v>1.4545454545454541</v>
      </c>
      <c r="L26">
        <f t="shared" si="3"/>
        <v>0.90909090909090917</v>
      </c>
      <c r="M26">
        <f t="shared" si="3"/>
        <v>-1.0909090909090908</v>
      </c>
      <c r="N26">
        <f t="shared" si="3"/>
        <v>4.1999999999999993</v>
      </c>
      <c r="O26">
        <f t="shared" si="3"/>
        <v>6.545454545454545</v>
      </c>
      <c r="P26">
        <f t="shared" si="3"/>
        <v>16.333333333333332</v>
      </c>
    </row>
    <row r="27" spans="1:25" x14ac:dyDescent="0.35">
      <c r="A27" s="1" t="s">
        <v>35</v>
      </c>
      <c r="B27" s="6" t="s">
        <v>30</v>
      </c>
      <c r="C27">
        <v>14.818181818181818</v>
      </c>
      <c r="D27">
        <v>13</v>
      </c>
      <c r="E27">
        <v>19.23076923076923</v>
      </c>
      <c r="F27">
        <v>12.454545454545455</v>
      </c>
      <c r="G27">
        <v>7.833333333333333</v>
      </c>
      <c r="H27">
        <v>11.23076923076923</v>
      </c>
      <c r="I27">
        <v>33.909090909090907</v>
      </c>
      <c r="K27">
        <f t="shared" si="3"/>
        <v>-1.8181818181818183</v>
      </c>
      <c r="L27">
        <f t="shared" si="3"/>
        <v>4.4125874125874116</v>
      </c>
      <c r="M27">
        <f t="shared" si="3"/>
        <v>-2.3636363636363633</v>
      </c>
      <c r="N27">
        <f t="shared" si="3"/>
        <v>-6.9848484848484853</v>
      </c>
      <c r="O27">
        <f t="shared" si="3"/>
        <v>-3.5874125874125884</v>
      </c>
      <c r="P27">
        <f t="shared" si="3"/>
        <v>19.090909090909086</v>
      </c>
      <c r="R27" s="1" t="s">
        <v>32</v>
      </c>
      <c r="S27" s="4" t="s">
        <v>33</v>
      </c>
      <c r="T27" s="5">
        <v>4.2047619047619058</v>
      </c>
      <c r="U27" s="5">
        <v>8.1047619047619044</v>
      </c>
      <c r="V27" s="5">
        <v>30.704761904761902</v>
      </c>
      <c r="W27" s="5">
        <v>41.666666666666664</v>
      </c>
      <c r="X27" s="5">
        <v>39.761904761904759</v>
      </c>
      <c r="Y27" s="5">
        <v>59.454761904761902</v>
      </c>
    </row>
    <row r="28" spans="1:25" x14ac:dyDescent="0.35">
      <c r="A28" s="1" t="s">
        <v>36</v>
      </c>
      <c r="B28" s="4" t="s">
        <v>33</v>
      </c>
      <c r="C28">
        <v>6.333333333333333</v>
      </c>
      <c r="D28">
        <v>8.5500000000000007</v>
      </c>
      <c r="E28">
        <v>12.333333333333334</v>
      </c>
      <c r="F28">
        <v>34.65</v>
      </c>
      <c r="G28">
        <v>47.10526315789474</v>
      </c>
      <c r="H28">
        <v>49.55</v>
      </c>
      <c r="I28">
        <v>66.13636363636364</v>
      </c>
      <c r="K28">
        <f t="shared" si="3"/>
        <v>2.2166666666666677</v>
      </c>
      <c r="L28">
        <f t="shared" si="3"/>
        <v>6.0000000000000009</v>
      </c>
      <c r="M28">
        <f t="shared" si="3"/>
        <v>28.316666666666666</v>
      </c>
      <c r="N28">
        <f t="shared" si="3"/>
        <v>40.771929824561404</v>
      </c>
      <c r="O28">
        <f t="shared" si="3"/>
        <v>43.216666666666661</v>
      </c>
      <c r="P28">
        <f t="shared" si="3"/>
        <v>59.803030303030305</v>
      </c>
      <c r="R28" s="1" t="s">
        <v>36</v>
      </c>
      <c r="S28" s="4" t="s">
        <v>33</v>
      </c>
      <c r="T28" s="5">
        <v>2.2166666666666677</v>
      </c>
      <c r="U28" s="5">
        <v>6.0000000000000009</v>
      </c>
      <c r="V28" s="5">
        <v>28.316666666666666</v>
      </c>
      <c r="W28" s="5">
        <v>40.771929824561404</v>
      </c>
      <c r="X28" s="5">
        <v>43.216666666666661</v>
      </c>
      <c r="Y28" s="5">
        <v>59.803030303030305</v>
      </c>
    </row>
    <row r="29" spans="1:25" x14ac:dyDescent="0.35">
      <c r="A29" s="1" t="s">
        <v>37</v>
      </c>
      <c r="B29" s="4" t="s">
        <v>33</v>
      </c>
      <c r="C29">
        <v>11.04</v>
      </c>
      <c r="D29">
        <v>19.807692307692307</v>
      </c>
      <c r="E29">
        <v>29.24</v>
      </c>
      <c r="F29">
        <v>50.12</v>
      </c>
      <c r="G29">
        <v>59.07692307692308</v>
      </c>
      <c r="H29">
        <v>64.319999999999993</v>
      </c>
      <c r="I29">
        <v>64.538461538461533</v>
      </c>
      <c r="K29">
        <f t="shared" si="3"/>
        <v>8.7676923076923075</v>
      </c>
      <c r="L29">
        <f t="shared" si="3"/>
        <v>18.2</v>
      </c>
      <c r="M29">
        <f t="shared" si="3"/>
        <v>39.08</v>
      </c>
      <c r="N29">
        <f t="shared" si="3"/>
        <v>48.036923076923081</v>
      </c>
      <c r="O29">
        <f t="shared" si="3"/>
        <v>53.279999999999994</v>
      </c>
      <c r="P29">
        <f t="shared" si="3"/>
        <v>53.498461538461534</v>
      </c>
      <c r="R29" s="1" t="s">
        <v>37</v>
      </c>
      <c r="S29" s="4" t="s">
        <v>33</v>
      </c>
      <c r="T29" s="5">
        <v>8.7676923076923075</v>
      </c>
      <c r="U29" s="5">
        <v>18.2</v>
      </c>
      <c r="V29" s="5">
        <v>39.08</v>
      </c>
      <c r="W29" s="5">
        <v>48.036923076923081</v>
      </c>
      <c r="X29" s="5">
        <v>53.279999999999994</v>
      </c>
      <c r="Y29" s="5">
        <v>53.498461538461534</v>
      </c>
    </row>
    <row r="30" spans="1:25" x14ac:dyDescent="0.35">
      <c r="A30" s="1" t="s">
        <v>38</v>
      </c>
      <c r="B30" s="6" t="s">
        <v>30</v>
      </c>
      <c r="C30">
        <v>2.875</v>
      </c>
      <c r="D30">
        <v>12.5</v>
      </c>
      <c r="E30">
        <v>9.25</v>
      </c>
      <c r="F30">
        <v>18.125</v>
      </c>
      <c r="G30">
        <v>15.25</v>
      </c>
      <c r="H30">
        <v>33.166666666666664</v>
      </c>
      <c r="I30">
        <v>51.142857142857146</v>
      </c>
      <c r="K30">
        <f t="shared" si="3"/>
        <v>9.625</v>
      </c>
      <c r="L30">
        <f t="shared" si="3"/>
        <v>6.375</v>
      </c>
      <c r="M30">
        <f t="shared" si="3"/>
        <v>15.25</v>
      </c>
      <c r="N30">
        <f t="shared" si="3"/>
        <v>12.375</v>
      </c>
      <c r="O30">
        <f t="shared" si="3"/>
        <v>30.291666666666664</v>
      </c>
      <c r="P30">
        <f t="shared" si="3"/>
        <v>48.267857142857146</v>
      </c>
      <c r="R30" s="1" t="s">
        <v>40</v>
      </c>
      <c r="S30" s="4" t="s">
        <v>33</v>
      </c>
      <c r="T30" s="5">
        <v>1.9692307692307685</v>
      </c>
      <c r="U30" s="5">
        <v>-2.4615384615384617</v>
      </c>
      <c r="V30" s="5">
        <v>2.1025641025641031</v>
      </c>
      <c r="W30" s="5">
        <v>47.235897435897435</v>
      </c>
      <c r="X30" s="5">
        <v>59.569230769230764</v>
      </c>
      <c r="Y30" s="5">
        <v>64.692307692307693</v>
      </c>
    </row>
    <row r="31" spans="1:25" x14ac:dyDescent="0.35">
      <c r="A31" s="1" t="s">
        <v>39</v>
      </c>
      <c r="B31" s="6" t="s">
        <v>30</v>
      </c>
      <c r="C31">
        <v>6.0909090909090908</v>
      </c>
      <c r="D31">
        <v>5.25</v>
      </c>
      <c r="E31">
        <v>10.5</v>
      </c>
      <c r="F31">
        <v>10.3</v>
      </c>
      <c r="G31">
        <v>30.8</v>
      </c>
      <c r="H31">
        <v>39.111111111111114</v>
      </c>
      <c r="I31">
        <v>54.7</v>
      </c>
      <c r="K31">
        <f t="shared" si="3"/>
        <v>-0.84090909090909083</v>
      </c>
      <c r="L31">
        <f t="shared" si="3"/>
        <v>4.4090909090909092</v>
      </c>
      <c r="M31">
        <f t="shared" si="3"/>
        <v>4.2090909090909099</v>
      </c>
      <c r="N31">
        <f t="shared" si="3"/>
        <v>24.709090909090911</v>
      </c>
      <c r="O31">
        <f t="shared" si="3"/>
        <v>33.020202020202021</v>
      </c>
      <c r="P31">
        <f t="shared" si="3"/>
        <v>48.609090909090909</v>
      </c>
      <c r="R31" s="1" t="s">
        <v>41</v>
      </c>
      <c r="S31" s="4" t="s">
        <v>33</v>
      </c>
      <c r="T31" s="5">
        <v>-3.1131578947368421</v>
      </c>
      <c r="U31" s="5">
        <v>7.2026315789473703</v>
      </c>
      <c r="V31" s="5">
        <v>37.25</v>
      </c>
      <c r="W31" s="5">
        <v>48.199999999999996</v>
      </c>
      <c r="X31" s="5">
        <v>47.781578947368416</v>
      </c>
      <c r="Y31" s="5">
        <v>60.949999999999996</v>
      </c>
    </row>
    <row r="32" spans="1:25" x14ac:dyDescent="0.35">
      <c r="A32" s="1" t="s">
        <v>40</v>
      </c>
      <c r="B32" s="4" t="s">
        <v>33</v>
      </c>
      <c r="C32">
        <v>6.2307692307692308</v>
      </c>
      <c r="D32">
        <v>8.1999999999999993</v>
      </c>
      <c r="E32">
        <v>3.7692307692307692</v>
      </c>
      <c r="F32">
        <v>8.3333333333333339</v>
      </c>
      <c r="G32">
        <v>53.466666666666669</v>
      </c>
      <c r="H32">
        <v>65.8</v>
      </c>
      <c r="I32">
        <v>70.92307692307692</v>
      </c>
      <c r="K32">
        <f t="shared" si="3"/>
        <v>1.9692307692307685</v>
      </c>
      <c r="L32">
        <f t="shared" si="3"/>
        <v>-2.4615384615384617</v>
      </c>
      <c r="M32">
        <f t="shared" si="3"/>
        <v>2.1025641025641031</v>
      </c>
      <c r="N32">
        <f t="shared" si="3"/>
        <v>47.235897435897435</v>
      </c>
      <c r="O32">
        <f t="shared" si="3"/>
        <v>59.569230769230764</v>
      </c>
      <c r="P32">
        <f t="shared" si="3"/>
        <v>64.692307692307693</v>
      </c>
      <c r="R32" s="1" t="s">
        <v>42</v>
      </c>
      <c r="S32" s="4" t="s">
        <v>33</v>
      </c>
      <c r="T32" s="5">
        <v>1.9561403508771917</v>
      </c>
      <c r="U32" s="5">
        <v>18.587719298245609</v>
      </c>
      <c r="V32" s="5">
        <v>14.692982456140349</v>
      </c>
      <c r="W32" s="5">
        <v>27.587719298245609</v>
      </c>
      <c r="X32" s="5">
        <v>31.114035087719294</v>
      </c>
      <c r="Y32" s="5">
        <v>35.116666666666667</v>
      </c>
    </row>
    <row r="33" spans="1:25" x14ac:dyDescent="0.35">
      <c r="A33" s="1" t="s">
        <v>41</v>
      </c>
      <c r="B33" s="4" t="s">
        <v>33</v>
      </c>
      <c r="C33">
        <v>11.85</v>
      </c>
      <c r="D33">
        <v>8.7368421052631575</v>
      </c>
      <c r="E33">
        <v>19.05263157894737</v>
      </c>
      <c r="F33">
        <v>49.1</v>
      </c>
      <c r="G33">
        <v>60.05</v>
      </c>
      <c r="H33">
        <v>59.631578947368418</v>
      </c>
      <c r="I33">
        <v>72.8</v>
      </c>
      <c r="K33">
        <f t="shared" si="3"/>
        <v>-3.1131578947368421</v>
      </c>
      <c r="L33">
        <f t="shared" si="3"/>
        <v>7.2026315789473703</v>
      </c>
      <c r="M33">
        <f t="shared" si="3"/>
        <v>37.25</v>
      </c>
      <c r="N33">
        <f t="shared" si="3"/>
        <v>48.199999999999996</v>
      </c>
      <c r="O33">
        <f t="shared" si="3"/>
        <v>47.781578947368416</v>
      </c>
      <c r="P33">
        <f t="shared" si="3"/>
        <v>60.949999999999996</v>
      </c>
      <c r="R33" s="1" t="s">
        <v>44</v>
      </c>
      <c r="S33" s="4" t="s">
        <v>33</v>
      </c>
      <c r="T33" s="5">
        <v>2.6541666666666668</v>
      </c>
      <c r="U33" s="5">
        <v>12.904166666666667</v>
      </c>
      <c r="V33" s="5">
        <v>36.819607843137256</v>
      </c>
      <c r="W33" s="5">
        <v>48.529166666666669</v>
      </c>
      <c r="X33" s="5">
        <v>58.733333333333334</v>
      </c>
      <c r="Y33" s="5">
        <v>60.529166666666669</v>
      </c>
    </row>
    <row r="34" spans="1:25" x14ac:dyDescent="0.35">
      <c r="A34" s="1" t="s">
        <v>42</v>
      </c>
      <c r="B34" s="4" t="s">
        <v>33</v>
      </c>
      <c r="C34">
        <v>37.833333333333336</v>
      </c>
      <c r="D34">
        <v>39.789473684210527</v>
      </c>
      <c r="E34">
        <v>56.421052631578945</v>
      </c>
      <c r="F34">
        <v>52.526315789473685</v>
      </c>
      <c r="G34">
        <v>65.421052631578945</v>
      </c>
      <c r="H34">
        <v>68.94736842105263</v>
      </c>
      <c r="I34">
        <v>72.95</v>
      </c>
      <c r="K34">
        <f t="shared" si="3"/>
        <v>1.9561403508771917</v>
      </c>
      <c r="L34">
        <f t="shared" si="3"/>
        <v>18.587719298245609</v>
      </c>
      <c r="M34">
        <f t="shared" si="3"/>
        <v>14.692982456140349</v>
      </c>
      <c r="N34">
        <f t="shared" si="3"/>
        <v>27.587719298245609</v>
      </c>
      <c r="O34">
        <f t="shared" si="3"/>
        <v>31.114035087719294</v>
      </c>
      <c r="P34">
        <f t="shared" si="3"/>
        <v>35.116666666666667</v>
      </c>
      <c r="R34" s="1" t="s">
        <v>45</v>
      </c>
      <c r="S34" s="4" t="s">
        <v>33</v>
      </c>
      <c r="T34" s="5">
        <v>0.23333333333333339</v>
      </c>
      <c r="U34" s="5">
        <v>-0.76666666666666661</v>
      </c>
      <c r="V34" s="5">
        <v>21.900000000000002</v>
      </c>
      <c r="W34" s="5">
        <v>52.095238095238095</v>
      </c>
      <c r="X34" s="5">
        <v>54.3</v>
      </c>
      <c r="Y34" s="5">
        <v>56.952380952380949</v>
      </c>
    </row>
    <row r="35" spans="1:25" x14ac:dyDescent="0.35">
      <c r="A35" s="1" t="s">
        <v>43</v>
      </c>
      <c r="B35" s="6" t="s">
        <v>30</v>
      </c>
      <c r="C35" s="12">
        <v>19</v>
      </c>
      <c r="D35" s="12">
        <v>7.333333333333333</v>
      </c>
      <c r="E35" s="12">
        <v>27.5</v>
      </c>
      <c r="F35" s="12">
        <v>17.333333333333332</v>
      </c>
      <c r="G35" s="12">
        <v>19.25</v>
      </c>
      <c r="H35" s="12">
        <v>22.5</v>
      </c>
      <c r="I35" s="12">
        <v>28.25</v>
      </c>
      <c r="K35">
        <f t="shared" si="3"/>
        <v>-11.666666666666668</v>
      </c>
      <c r="L35">
        <f t="shared" si="3"/>
        <v>8.5</v>
      </c>
      <c r="M35">
        <f t="shared" si="3"/>
        <v>-1.6666666666666679</v>
      </c>
      <c r="N35">
        <f t="shared" si="3"/>
        <v>0.25</v>
      </c>
      <c r="O35">
        <f t="shared" si="3"/>
        <v>3.5</v>
      </c>
      <c r="P35">
        <f t="shared" si="3"/>
        <v>9.25</v>
      </c>
      <c r="R35" s="1" t="s">
        <v>20</v>
      </c>
      <c r="T35" s="5">
        <f>AVERAGE(T27:T34)</f>
        <v>2.3611042630615007</v>
      </c>
      <c r="U35" s="5">
        <f t="shared" ref="U35:Y35" si="6">AVERAGE(U27:U34)</f>
        <v>8.4713842900520522</v>
      </c>
      <c r="V35" s="5">
        <f t="shared" si="6"/>
        <v>26.358322871658785</v>
      </c>
      <c r="W35" s="5">
        <f t="shared" si="6"/>
        <v>44.265442633024868</v>
      </c>
      <c r="X35" s="5">
        <f t="shared" si="6"/>
        <v>48.46959369577791</v>
      </c>
      <c r="Y35" s="5">
        <f t="shared" si="6"/>
        <v>56.374596965534465</v>
      </c>
    </row>
    <row r="36" spans="1:25" x14ac:dyDescent="0.35">
      <c r="A36" s="1" t="s">
        <v>44</v>
      </c>
      <c r="B36" s="4" t="s">
        <v>33</v>
      </c>
      <c r="C36">
        <v>12.533333333333333</v>
      </c>
      <c r="D36">
        <v>15.1875</v>
      </c>
      <c r="E36">
        <v>25.4375</v>
      </c>
      <c r="F36">
        <v>49.352941176470587</v>
      </c>
      <c r="G36">
        <v>61.0625</v>
      </c>
      <c r="H36">
        <v>71.266666666666666</v>
      </c>
      <c r="I36">
        <v>73.0625</v>
      </c>
      <c r="K36">
        <f t="shared" si="3"/>
        <v>2.6541666666666668</v>
      </c>
      <c r="L36">
        <f t="shared" si="3"/>
        <v>12.904166666666667</v>
      </c>
      <c r="M36">
        <f t="shared" si="3"/>
        <v>36.819607843137256</v>
      </c>
      <c r="N36">
        <f t="shared" si="3"/>
        <v>48.529166666666669</v>
      </c>
      <c r="O36">
        <f t="shared" si="3"/>
        <v>58.733333333333334</v>
      </c>
      <c r="P36">
        <f t="shared" si="3"/>
        <v>60.529166666666669</v>
      </c>
      <c r="R36" s="1" t="s">
        <v>22</v>
      </c>
      <c r="T36" s="5">
        <f>STDEV(T27:T34)/(SQRT(8))</f>
        <v>1.1904584018959714</v>
      </c>
      <c r="U36" s="5">
        <f t="shared" ref="U36:Y36" si="7">STDEV(U27:U34)/(SQRT(8))</f>
        <v>2.7689542518143995</v>
      </c>
      <c r="V36" s="5">
        <f t="shared" si="7"/>
        <v>4.5452751544688779</v>
      </c>
      <c r="W36" s="5">
        <f t="shared" si="7"/>
        <v>2.7226502702246513</v>
      </c>
      <c r="X36" s="5">
        <f t="shared" si="7"/>
        <v>3.5121874767625574</v>
      </c>
      <c r="Y36" s="5">
        <f t="shared" si="7"/>
        <v>3.2434721122036061</v>
      </c>
    </row>
    <row r="37" spans="1:25" x14ac:dyDescent="0.35">
      <c r="A37" s="1" t="s">
        <v>45</v>
      </c>
      <c r="B37" s="4" t="s">
        <v>33</v>
      </c>
      <c r="C37">
        <v>6.833333333333333</v>
      </c>
      <c r="D37">
        <v>7.0666666666666664</v>
      </c>
      <c r="E37">
        <v>6.0666666666666664</v>
      </c>
      <c r="F37">
        <v>28.733333333333334</v>
      </c>
      <c r="G37">
        <v>58.928571428571431</v>
      </c>
      <c r="H37">
        <v>61.133333333333333</v>
      </c>
      <c r="I37">
        <v>63.785714285714285</v>
      </c>
      <c r="K37">
        <f t="shared" si="3"/>
        <v>0.23333333333333339</v>
      </c>
      <c r="L37">
        <f t="shared" si="3"/>
        <v>-0.76666666666666661</v>
      </c>
      <c r="M37">
        <f t="shared" si="3"/>
        <v>21.900000000000002</v>
      </c>
      <c r="N37">
        <f t="shared" si="3"/>
        <v>52.095238095238095</v>
      </c>
      <c r="O37">
        <f t="shared" si="3"/>
        <v>54.3</v>
      </c>
      <c r="P37">
        <f t="shared" si="3"/>
        <v>56.952380952380949</v>
      </c>
    </row>
    <row r="38" spans="1:25" x14ac:dyDescent="0.35">
      <c r="A38" s="1" t="s">
        <v>46</v>
      </c>
      <c r="B38" s="6" t="s">
        <v>30</v>
      </c>
      <c r="C38" s="12">
        <v>11.909090909090908</v>
      </c>
      <c r="D38" s="12">
        <v>7</v>
      </c>
      <c r="E38" s="12">
        <v>11.181818181818182</v>
      </c>
      <c r="F38" s="12">
        <v>8.1818181818181817</v>
      </c>
      <c r="G38" s="12">
        <v>12.2</v>
      </c>
      <c r="H38" s="12">
        <v>20</v>
      </c>
      <c r="I38" s="12">
        <v>26.6</v>
      </c>
      <c r="K38">
        <f t="shared" si="3"/>
        <v>-4.9090909090909083</v>
      </c>
      <c r="L38">
        <f t="shared" si="3"/>
        <v>-0.72727272727272663</v>
      </c>
      <c r="M38">
        <f t="shared" si="3"/>
        <v>-3.7272727272727266</v>
      </c>
      <c r="N38">
        <f t="shared" si="3"/>
        <v>0.29090909090909101</v>
      </c>
      <c r="O38">
        <f t="shared" si="3"/>
        <v>8.0909090909090917</v>
      </c>
      <c r="P38">
        <f t="shared" si="3"/>
        <v>14.690909090909093</v>
      </c>
      <c r="R38" s="1" t="s">
        <v>29</v>
      </c>
      <c r="S38" s="6" t="s">
        <v>30</v>
      </c>
      <c r="T38" s="5">
        <v>4.9642857142857135</v>
      </c>
      <c r="U38" s="5">
        <v>3.2884615384615383</v>
      </c>
      <c r="V38" s="5">
        <v>9.2884615384615401</v>
      </c>
      <c r="W38" s="5">
        <v>31.883333333333333</v>
      </c>
      <c r="X38" s="5">
        <v>6.1785714285714288</v>
      </c>
      <c r="Y38" s="5">
        <v>30.035714285714285</v>
      </c>
    </row>
    <row r="39" spans="1:25" x14ac:dyDescent="0.35">
      <c r="A39" s="1" t="s">
        <v>47</v>
      </c>
      <c r="B39" s="6" t="s">
        <v>30</v>
      </c>
      <c r="C39" s="12">
        <v>2</v>
      </c>
      <c r="D39" s="12">
        <v>5.25</v>
      </c>
      <c r="E39" s="12">
        <v>3.25</v>
      </c>
      <c r="F39" s="12">
        <v>14.25</v>
      </c>
      <c r="G39" s="12">
        <v>9.75</v>
      </c>
      <c r="H39" s="12">
        <v>48.75</v>
      </c>
      <c r="I39" s="12">
        <v>20.399999999999999</v>
      </c>
      <c r="K39">
        <f t="shared" si="3"/>
        <v>3.25</v>
      </c>
      <c r="L39">
        <f t="shared" si="3"/>
        <v>1.25</v>
      </c>
      <c r="M39">
        <f t="shared" si="3"/>
        <v>12.25</v>
      </c>
      <c r="N39">
        <f t="shared" si="3"/>
        <v>7.75</v>
      </c>
      <c r="O39">
        <f t="shared" si="3"/>
        <v>46.75</v>
      </c>
      <c r="P39">
        <f t="shared" si="3"/>
        <v>18.399999999999999</v>
      </c>
      <c r="R39" s="1" t="s">
        <v>31</v>
      </c>
      <c r="S39" s="6" t="s">
        <v>30</v>
      </c>
      <c r="T39" s="5">
        <v>0.66666666666666607</v>
      </c>
      <c r="U39" s="5">
        <v>1.0714285714285712</v>
      </c>
      <c r="V39" s="5">
        <v>10.333333333333332</v>
      </c>
      <c r="W39" s="5">
        <v>0.83333333333333393</v>
      </c>
      <c r="X39" s="5">
        <v>14.333333333333332</v>
      </c>
      <c r="Y39" s="5">
        <v>15.125</v>
      </c>
    </row>
    <row r="40" spans="1:25" x14ac:dyDescent="0.35">
      <c r="A40" s="1" t="s">
        <v>48</v>
      </c>
      <c r="B40" s="6" t="s">
        <v>30</v>
      </c>
      <c r="C40">
        <v>5.6875</v>
      </c>
      <c r="D40">
        <v>4.8666666666666663</v>
      </c>
      <c r="E40">
        <v>9</v>
      </c>
      <c r="F40">
        <v>14.9375</v>
      </c>
      <c r="G40">
        <v>14.875</v>
      </c>
      <c r="H40">
        <v>29.666666666666668</v>
      </c>
      <c r="I40">
        <v>29.333333333333332</v>
      </c>
      <c r="K40">
        <f t="shared" si="3"/>
        <v>-0.82083333333333375</v>
      </c>
      <c r="L40">
        <f t="shared" si="3"/>
        <v>3.3125</v>
      </c>
      <c r="M40">
        <f t="shared" si="3"/>
        <v>9.25</v>
      </c>
      <c r="N40">
        <f t="shared" si="3"/>
        <v>9.1875</v>
      </c>
      <c r="O40">
        <f t="shared" si="3"/>
        <v>23.979166666666668</v>
      </c>
      <c r="P40">
        <f t="shared" si="3"/>
        <v>23.645833333333332</v>
      </c>
      <c r="R40" s="1" t="s">
        <v>34</v>
      </c>
      <c r="S40" s="6" t="s">
        <v>30</v>
      </c>
      <c r="T40" s="5">
        <v>1.4545454545454541</v>
      </c>
      <c r="U40" s="5">
        <v>0.90909090909090917</v>
      </c>
      <c r="V40" s="5">
        <v>-1.0909090909090908</v>
      </c>
      <c r="W40" s="5">
        <v>4.1999999999999993</v>
      </c>
      <c r="X40" s="5">
        <v>6.545454545454545</v>
      </c>
      <c r="Y40" s="5">
        <v>16.333333333333332</v>
      </c>
    </row>
    <row r="41" spans="1:25" x14ac:dyDescent="0.35">
      <c r="R41" s="1" t="s">
        <v>35</v>
      </c>
      <c r="S41" s="6" t="s">
        <v>30</v>
      </c>
      <c r="T41" s="5">
        <v>-1.8181818181818183</v>
      </c>
      <c r="U41" s="5">
        <v>4.4125874125874116</v>
      </c>
      <c r="V41" s="5">
        <v>-2.3636363636363633</v>
      </c>
      <c r="W41" s="5">
        <v>-6.9848484848484853</v>
      </c>
      <c r="X41" s="5">
        <v>-3.5874125874125884</v>
      </c>
      <c r="Y41" s="5">
        <v>19.090909090909086</v>
      </c>
    </row>
    <row r="42" spans="1:25" x14ac:dyDescent="0.35">
      <c r="R42" s="1" t="s">
        <v>38</v>
      </c>
      <c r="S42" s="6" t="s">
        <v>30</v>
      </c>
      <c r="T42" s="5">
        <v>9.625</v>
      </c>
      <c r="U42" s="5">
        <v>6.375</v>
      </c>
      <c r="V42" s="5">
        <v>15.25</v>
      </c>
      <c r="W42" s="5">
        <v>12.375</v>
      </c>
      <c r="X42" s="5">
        <v>30.291666666666664</v>
      </c>
      <c r="Y42" s="5">
        <v>48.267857142857146</v>
      </c>
    </row>
    <row r="43" spans="1:25" x14ac:dyDescent="0.35">
      <c r="R43" s="1" t="s">
        <v>39</v>
      </c>
      <c r="S43" s="6" t="s">
        <v>30</v>
      </c>
      <c r="T43" s="5">
        <v>-0.84090909090909083</v>
      </c>
      <c r="U43" s="5">
        <v>4.4090909090909092</v>
      </c>
      <c r="V43" s="5">
        <v>4.2090909090909099</v>
      </c>
      <c r="W43" s="5">
        <v>24.709090909090911</v>
      </c>
      <c r="X43" s="5">
        <v>33.020202020202021</v>
      </c>
      <c r="Y43" s="5">
        <v>48.609090909090909</v>
      </c>
    </row>
    <row r="44" spans="1:25" x14ac:dyDescent="0.35">
      <c r="R44" s="1" t="s">
        <v>48</v>
      </c>
      <c r="S44" s="6" t="s">
        <v>30</v>
      </c>
      <c r="T44" s="5">
        <v>-0.82083333333333375</v>
      </c>
      <c r="U44" s="5">
        <v>3.3125</v>
      </c>
      <c r="V44" s="5">
        <v>9.25</v>
      </c>
      <c r="W44" s="5">
        <v>9.1875</v>
      </c>
      <c r="X44" s="5">
        <v>23.979166666666668</v>
      </c>
      <c r="Y44" s="5">
        <v>23.645833333333332</v>
      </c>
    </row>
    <row r="45" spans="1:25" x14ac:dyDescent="0.35">
      <c r="R45" s="1" t="s">
        <v>20</v>
      </c>
      <c r="T45" s="5">
        <f>AVERAGE(T38:T44)</f>
        <v>1.8900819418676562</v>
      </c>
      <c r="U45" s="5">
        <f t="shared" ref="U45:Y45" si="8">AVERAGE(U38:U44)</f>
        <v>3.3968799058084769</v>
      </c>
      <c r="V45" s="5">
        <f t="shared" si="8"/>
        <v>6.4109057609057611</v>
      </c>
      <c r="W45" s="5">
        <f t="shared" si="8"/>
        <v>10.8862012987013</v>
      </c>
      <c r="X45" s="5">
        <f t="shared" si="8"/>
        <v>15.822997439068869</v>
      </c>
      <c r="Y45" s="5">
        <f t="shared" si="8"/>
        <v>28.7296768707483</v>
      </c>
    </row>
    <row r="46" spans="1:25" x14ac:dyDescent="0.35">
      <c r="R46" s="1" t="s">
        <v>22</v>
      </c>
      <c r="T46" s="5">
        <f>STDEV(T38:T44)/(SQRT(7))</f>
        <v>1.5393622437344492</v>
      </c>
      <c r="U46" s="5">
        <f t="shared" ref="U46:Y46" si="9">STDEV(U38:U44)/(SQRT(7))</f>
        <v>0.73259364201642097</v>
      </c>
      <c r="V46" s="5">
        <f t="shared" si="9"/>
        <v>2.4298423062093395</v>
      </c>
      <c r="W46" s="5">
        <f t="shared" si="9"/>
        <v>5.1227638583603738</v>
      </c>
      <c r="X46" s="5">
        <f t="shared" si="9"/>
        <v>5.1862460110305157</v>
      </c>
      <c r="Y46" s="5">
        <f t="shared" si="9"/>
        <v>5.4251293595817627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4DCF-E3D7-407B-A9BA-DCB0B641D1F0}">
  <dimension ref="A1:P50"/>
  <sheetViews>
    <sheetView workbookViewId="0">
      <selection sqref="A1:P50"/>
    </sheetView>
  </sheetViews>
  <sheetFormatPr defaultRowHeight="14.5" x14ac:dyDescent="0.35"/>
  <sheetData>
    <row r="1" spans="1:16" x14ac:dyDescent="0.35">
      <c r="B1" s="1" t="s">
        <v>49</v>
      </c>
      <c r="C1" s="1">
        <v>0.01</v>
      </c>
      <c r="D1" s="1">
        <v>0.02</v>
      </c>
      <c r="E1" s="1">
        <v>0.08</v>
      </c>
      <c r="F1" s="1">
        <v>0.16</v>
      </c>
      <c r="G1" s="1">
        <v>0.24</v>
      </c>
      <c r="H1" s="1">
        <v>0.32</v>
      </c>
      <c r="K1" s="1" t="s">
        <v>3</v>
      </c>
      <c r="L1" s="1" t="s">
        <v>50</v>
      </c>
    </row>
    <row r="2" spans="1:16" x14ac:dyDescent="0.35">
      <c r="A2" s="1" t="s">
        <v>5</v>
      </c>
      <c r="B2">
        <v>18</v>
      </c>
      <c r="C2">
        <v>21</v>
      </c>
      <c r="D2">
        <v>20</v>
      </c>
      <c r="E2">
        <v>20</v>
      </c>
      <c r="F2">
        <v>20</v>
      </c>
      <c r="G2">
        <v>20</v>
      </c>
      <c r="H2">
        <v>21</v>
      </c>
      <c r="J2" s="1" t="s">
        <v>5</v>
      </c>
      <c r="K2" s="4" t="s">
        <v>6</v>
      </c>
      <c r="L2">
        <f t="shared" ref="L2:L39" si="0">SUM(B2:H2)</f>
        <v>140</v>
      </c>
      <c r="N2" t="s">
        <v>5</v>
      </c>
      <c r="O2" t="s">
        <v>6</v>
      </c>
      <c r="P2">
        <v>140</v>
      </c>
    </row>
    <row r="3" spans="1:16" x14ac:dyDescent="0.35">
      <c r="A3" s="1" t="s">
        <v>7</v>
      </c>
      <c r="B3">
        <v>15</v>
      </c>
      <c r="C3">
        <v>16</v>
      </c>
      <c r="D3">
        <v>16</v>
      </c>
      <c r="E3">
        <v>16</v>
      </c>
      <c r="F3">
        <v>15</v>
      </c>
      <c r="G3">
        <v>16</v>
      </c>
      <c r="H3">
        <v>16</v>
      </c>
      <c r="J3" s="1" t="s">
        <v>7</v>
      </c>
      <c r="K3" s="6" t="s">
        <v>8</v>
      </c>
      <c r="L3">
        <f t="shared" si="0"/>
        <v>110</v>
      </c>
      <c r="N3" t="s">
        <v>9</v>
      </c>
      <c r="O3" t="s">
        <v>6</v>
      </c>
      <c r="P3">
        <v>135</v>
      </c>
    </row>
    <row r="4" spans="1:16" x14ac:dyDescent="0.35">
      <c r="A4" s="1" t="s">
        <v>10</v>
      </c>
      <c r="B4">
        <v>9</v>
      </c>
      <c r="C4">
        <v>9</v>
      </c>
      <c r="D4">
        <v>10</v>
      </c>
      <c r="E4">
        <v>10</v>
      </c>
      <c r="F4">
        <v>9</v>
      </c>
      <c r="G4">
        <v>9</v>
      </c>
      <c r="H4">
        <v>9</v>
      </c>
      <c r="J4" s="1" t="s">
        <v>10</v>
      </c>
      <c r="K4" s="6" t="s">
        <v>8</v>
      </c>
      <c r="L4">
        <f t="shared" si="0"/>
        <v>65</v>
      </c>
      <c r="N4" t="s">
        <v>11</v>
      </c>
      <c r="O4" t="s">
        <v>6</v>
      </c>
      <c r="P4">
        <v>99</v>
      </c>
    </row>
    <row r="5" spans="1:16" x14ac:dyDescent="0.35">
      <c r="A5" s="1" t="s">
        <v>12</v>
      </c>
      <c r="B5">
        <v>20</v>
      </c>
      <c r="C5">
        <v>18</v>
      </c>
      <c r="D5">
        <v>20</v>
      </c>
      <c r="E5">
        <v>19</v>
      </c>
      <c r="F5">
        <v>19</v>
      </c>
      <c r="G5">
        <v>19</v>
      </c>
      <c r="H5">
        <v>19</v>
      </c>
      <c r="J5" s="1" t="s">
        <v>12</v>
      </c>
      <c r="K5" s="6" t="s">
        <v>8</v>
      </c>
      <c r="L5">
        <f t="shared" si="0"/>
        <v>134</v>
      </c>
      <c r="N5" t="s">
        <v>13</v>
      </c>
      <c r="O5" t="s">
        <v>6</v>
      </c>
      <c r="P5">
        <v>149</v>
      </c>
    </row>
    <row r="6" spans="1:16" x14ac:dyDescent="0.35">
      <c r="A6" s="1" t="s">
        <v>14</v>
      </c>
      <c r="B6">
        <v>14</v>
      </c>
      <c r="C6">
        <v>14</v>
      </c>
      <c r="D6">
        <v>14</v>
      </c>
      <c r="E6">
        <v>14</v>
      </c>
      <c r="F6">
        <v>14</v>
      </c>
      <c r="G6">
        <v>13</v>
      </c>
      <c r="H6">
        <v>13</v>
      </c>
      <c r="J6" s="1" t="s">
        <v>14</v>
      </c>
      <c r="K6" s="6" t="s">
        <v>8</v>
      </c>
      <c r="L6">
        <f t="shared" si="0"/>
        <v>96</v>
      </c>
      <c r="N6" t="s">
        <v>15</v>
      </c>
      <c r="O6" t="s">
        <v>6</v>
      </c>
      <c r="P6">
        <v>128</v>
      </c>
    </row>
    <row r="7" spans="1:16" x14ac:dyDescent="0.35">
      <c r="A7" s="1" t="s">
        <v>9</v>
      </c>
      <c r="B7">
        <v>19</v>
      </c>
      <c r="C7">
        <v>19</v>
      </c>
      <c r="D7">
        <v>20</v>
      </c>
      <c r="E7">
        <v>19</v>
      </c>
      <c r="F7">
        <v>19</v>
      </c>
      <c r="G7">
        <v>20</v>
      </c>
      <c r="H7">
        <v>19</v>
      </c>
      <c r="J7" s="1" t="s">
        <v>9</v>
      </c>
      <c r="K7" s="4" t="s">
        <v>6</v>
      </c>
      <c r="L7">
        <f t="shared" si="0"/>
        <v>135</v>
      </c>
      <c r="N7" t="s">
        <v>16</v>
      </c>
      <c r="O7" t="s">
        <v>6</v>
      </c>
      <c r="P7">
        <v>123</v>
      </c>
    </row>
    <row r="8" spans="1:16" x14ac:dyDescent="0.35">
      <c r="A8" s="1" t="s">
        <v>11</v>
      </c>
      <c r="B8">
        <v>12</v>
      </c>
      <c r="C8">
        <v>15</v>
      </c>
      <c r="D8">
        <v>13</v>
      </c>
      <c r="E8">
        <v>15</v>
      </c>
      <c r="F8">
        <v>15</v>
      </c>
      <c r="G8">
        <v>15</v>
      </c>
      <c r="H8">
        <v>14</v>
      </c>
      <c r="J8" s="1" t="s">
        <v>11</v>
      </c>
      <c r="K8" s="4" t="s">
        <v>6</v>
      </c>
      <c r="L8">
        <f t="shared" si="0"/>
        <v>99</v>
      </c>
      <c r="N8" t="s">
        <v>17</v>
      </c>
      <c r="O8" t="s">
        <v>6</v>
      </c>
      <c r="P8">
        <v>124</v>
      </c>
    </row>
    <row r="9" spans="1:16" x14ac:dyDescent="0.35">
      <c r="A9" s="1" t="s">
        <v>18</v>
      </c>
      <c r="B9">
        <v>21</v>
      </c>
      <c r="C9">
        <v>20</v>
      </c>
      <c r="D9">
        <v>22</v>
      </c>
      <c r="E9">
        <v>23</v>
      </c>
      <c r="F9">
        <v>22</v>
      </c>
      <c r="G9">
        <v>22</v>
      </c>
      <c r="H9">
        <v>23</v>
      </c>
      <c r="J9" s="1" t="s">
        <v>18</v>
      </c>
      <c r="K9" s="6" t="s">
        <v>8</v>
      </c>
      <c r="L9">
        <f t="shared" si="0"/>
        <v>153</v>
      </c>
      <c r="N9" t="s">
        <v>19</v>
      </c>
      <c r="O9" t="s">
        <v>6</v>
      </c>
      <c r="P9">
        <v>95</v>
      </c>
    </row>
    <row r="10" spans="1:16" x14ac:dyDescent="0.35">
      <c r="A10" s="1" t="s">
        <v>13</v>
      </c>
      <c r="B10">
        <v>22</v>
      </c>
      <c r="C10">
        <v>21</v>
      </c>
      <c r="D10">
        <v>21</v>
      </c>
      <c r="E10">
        <v>22</v>
      </c>
      <c r="F10">
        <v>21</v>
      </c>
      <c r="G10">
        <v>21</v>
      </c>
      <c r="H10">
        <v>21</v>
      </c>
      <c r="J10" s="1" t="s">
        <v>13</v>
      </c>
      <c r="K10" s="4" t="s">
        <v>6</v>
      </c>
      <c r="L10">
        <f t="shared" si="0"/>
        <v>149</v>
      </c>
      <c r="N10" s="1" t="s">
        <v>20</v>
      </c>
      <c r="P10">
        <f>AVERAGE(P2:P9)</f>
        <v>124.125</v>
      </c>
    </row>
    <row r="11" spans="1:16" x14ac:dyDescent="0.35">
      <c r="A11" s="1" t="s">
        <v>21</v>
      </c>
      <c r="B11">
        <v>20</v>
      </c>
      <c r="C11">
        <v>21</v>
      </c>
      <c r="D11">
        <v>20</v>
      </c>
      <c r="E11">
        <v>21</v>
      </c>
      <c r="F11">
        <v>21</v>
      </c>
      <c r="G11">
        <v>21</v>
      </c>
      <c r="H11">
        <v>21</v>
      </c>
      <c r="J11" s="1" t="s">
        <v>21</v>
      </c>
      <c r="K11" s="6" t="s">
        <v>8</v>
      </c>
      <c r="L11">
        <f t="shared" si="0"/>
        <v>145</v>
      </c>
      <c r="N11" s="1" t="s">
        <v>22</v>
      </c>
      <c r="P11" s="5">
        <f>STDEV(P2:P9)/(SQRT(8))</f>
        <v>6.6612887534727729</v>
      </c>
    </row>
    <row r="12" spans="1:16" x14ac:dyDescent="0.35">
      <c r="A12" s="1" t="s">
        <v>23</v>
      </c>
      <c r="B12">
        <v>19</v>
      </c>
      <c r="C12">
        <v>20</v>
      </c>
      <c r="D12">
        <v>20</v>
      </c>
      <c r="E12">
        <v>19</v>
      </c>
      <c r="F12">
        <v>20</v>
      </c>
      <c r="G12">
        <v>21</v>
      </c>
      <c r="H12">
        <v>21</v>
      </c>
      <c r="J12" s="1" t="s">
        <v>23</v>
      </c>
      <c r="K12" s="6" t="s">
        <v>8</v>
      </c>
      <c r="L12">
        <f t="shared" si="0"/>
        <v>140</v>
      </c>
    </row>
    <row r="13" spans="1:16" x14ac:dyDescent="0.35">
      <c r="A13" s="1" t="s">
        <v>24</v>
      </c>
      <c r="B13">
        <v>18</v>
      </c>
      <c r="C13">
        <v>19</v>
      </c>
      <c r="D13">
        <v>19</v>
      </c>
      <c r="E13">
        <v>18</v>
      </c>
      <c r="F13">
        <v>18</v>
      </c>
      <c r="G13">
        <v>18</v>
      </c>
      <c r="H13">
        <v>19</v>
      </c>
      <c r="J13" s="1" t="s">
        <v>24</v>
      </c>
      <c r="K13" s="6" t="s">
        <v>8</v>
      </c>
      <c r="L13">
        <f t="shared" si="0"/>
        <v>129</v>
      </c>
      <c r="N13" t="s">
        <v>7</v>
      </c>
      <c r="O13" t="s">
        <v>8</v>
      </c>
      <c r="P13">
        <v>110</v>
      </c>
    </row>
    <row r="14" spans="1:16" x14ac:dyDescent="0.35">
      <c r="A14" s="1" t="s">
        <v>15</v>
      </c>
      <c r="B14">
        <v>17</v>
      </c>
      <c r="C14">
        <v>18</v>
      </c>
      <c r="D14">
        <v>18</v>
      </c>
      <c r="E14">
        <v>19</v>
      </c>
      <c r="F14">
        <v>19</v>
      </c>
      <c r="G14">
        <v>19</v>
      </c>
      <c r="H14">
        <v>18</v>
      </c>
      <c r="J14" s="1" t="s">
        <v>15</v>
      </c>
      <c r="K14" s="4" t="s">
        <v>6</v>
      </c>
      <c r="L14">
        <f t="shared" si="0"/>
        <v>128</v>
      </c>
      <c r="N14" t="s">
        <v>10</v>
      </c>
      <c r="O14" t="s">
        <v>8</v>
      </c>
      <c r="P14">
        <v>65</v>
      </c>
    </row>
    <row r="15" spans="1:16" x14ac:dyDescent="0.35">
      <c r="A15" s="1" t="s">
        <v>25</v>
      </c>
      <c r="B15">
        <v>19</v>
      </c>
      <c r="C15">
        <v>19</v>
      </c>
      <c r="D15">
        <v>20</v>
      </c>
      <c r="E15">
        <v>20</v>
      </c>
      <c r="F15">
        <v>19</v>
      </c>
      <c r="G15">
        <v>19</v>
      </c>
      <c r="H15">
        <v>20</v>
      </c>
      <c r="J15" s="1" t="s">
        <v>25</v>
      </c>
      <c r="K15" s="6" t="s">
        <v>8</v>
      </c>
      <c r="L15">
        <f t="shared" si="0"/>
        <v>136</v>
      </c>
      <c r="N15" t="s">
        <v>12</v>
      </c>
      <c r="O15" t="s">
        <v>8</v>
      </c>
      <c r="P15">
        <v>134</v>
      </c>
    </row>
    <row r="16" spans="1:16" x14ac:dyDescent="0.35">
      <c r="A16" s="1" t="s">
        <v>16</v>
      </c>
      <c r="B16">
        <v>17</v>
      </c>
      <c r="C16">
        <v>16</v>
      </c>
      <c r="D16">
        <v>18</v>
      </c>
      <c r="E16">
        <v>18</v>
      </c>
      <c r="F16">
        <v>18</v>
      </c>
      <c r="G16">
        <v>18</v>
      </c>
      <c r="H16">
        <v>18</v>
      </c>
      <c r="J16" s="1" t="s">
        <v>16</v>
      </c>
      <c r="K16" s="4" t="s">
        <v>6</v>
      </c>
      <c r="L16">
        <f t="shared" si="0"/>
        <v>123</v>
      </c>
      <c r="N16" t="s">
        <v>14</v>
      </c>
      <c r="O16" t="s">
        <v>8</v>
      </c>
      <c r="P16">
        <v>96</v>
      </c>
    </row>
    <row r="17" spans="1:16" x14ac:dyDescent="0.35">
      <c r="A17" s="1" t="s">
        <v>26</v>
      </c>
      <c r="B17">
        <v>17</v>
      </c>
      <c r="C17">
        <v>17</v>
      </c>
      <c r="D17">
        <v>17</v>
      </c>
      <c r="E17">
        <v>17</v>
      </c>
      <c r="F17">
        <v>18</v>
      </c>
      <c r="G17">
        <v>19</v>
      </c>
      <c r="H17">
        <v>18</v>
      </c>
      <c r="J17" s="1" t="s">
        <v>26</v>
      </c>
      <c r="K17" s="6" t="s">
        <v>8</v>
      </c>
      <c r="L17">
        <f t="shared" si="0"/>
        <v>123</v>
      </c>
      <c r="N17" t="s">
        <v>18</v>
      </c>
      <c r="O17" t="s">
        <v>8</v>
      </c>
      <c r="P17">
        <v>153</v>
      </c>
    </row>
    <row r="18" spans="1:16" x14ac:dyDescent="0.35">
      <c r="A18" s="1" t="s">
        <v>17</v>
      </c>
      <c r="B18">
        <v>17</v>
      </c>
      <c r="C18">
        <v>17</v>
      </c>
      <c r="D18">
        <v>19</v>
      </c>
      <c r="E18">
        <v>18</v>
      </c>
      <c r="F18">
        <v>18</v>
      </c>
      <c r="G18">
        <v>17</v>
      </c>
      <c r="H18">
        <v>18</v>
      </c>
      <c r="J18" s="1" t="s">
        <v>17</v>
      </c>
      <c r="K18" s="4" t="s">
        <v>6</v>
      </c>
      <c r="L18">
        <f t="shared" si="0"/>
        <v>124</v>
      </c>
      <c r="N18" t="s">
        <v>21</v>
      </c>
      <c r="O18" t="s">
        <v>8</v>
      </c>
      <c r="P18">
        <v>145</v>
      </c>
    </row>
    <row r="19" spans="1:16" x14ac:dyDescent="0.35">
      <c r="A19" s="1" t="s">
        <v>27</v>
      </c>
      <c r="B19">
        <v>22</v>
      </c>
      <c r="C19">
        <v>24</v>
      </c>
      <c r="D19">
        <v>23</v>
      </c>
      <c r="E19">
        <v>24</v>
      </c>
      <c r="F19">
        <v>23</v>
      </c>
      <c r="G19">
        <v>25</v>
      </c>
      <c r="H19">
        <v>23</v>
      </c>
      <c r="J19" s="1" t="s">
        <v>27</v>
      </c>
      <c r="K19" s="6" t="s">
        <v>8</v>
      </c>
      <c r="L19">
        <f t="shared" si="0"/>
        <v>164</v>
      </c>
      <c r="N19" t="s">
        <v>23</v>
      </c>
      <c r="O19" t="s">
        <v>8</v>
      </c>
      <c r="P19">
        <v>140</v>
      </c>
    </row>
    <row r="20" spans="1:16" x14ac:dyDescent="0.35">
      <c r="A20" s="1" t="s">
        <v>28</v>
      </c>
      <c r="B20">
        <v>13</v>
      </c>
      <c r="C20">
        <v>13</v>
      </c>
      <c r="D20">
        <v>14</v>
      </c>
      <c r="E20">
        <v>12</v>
      </c>
      <c r="F20">
        <v>15</v>
      </c>
      <c r="G20">
        <v>15</v>
      </c>
      <c r="H20">
        <v>13</v>
      </c>
      <c r="J20" s="1" t="s">
        <v>28</v>
      </c>
      <c r="K20" s="6" t="s">
        <v>8</v>
      </c>
      <c r="L20">
        <f t="shared" si="0"/>
        <v>95</v>
      </c>
      <c r="N20" t="s">
        <v>24</v>
      </c>
      <c r="O20" t="s">
        <v>8</v>
      </c>
      <c r="P20">
        <v>129</v>
      </c>
    </row>
    <row r="21" spans="1:16" x14ac:dyDescent="0.35">
      <c r="A21" s="1" t="s">
        <v>19</v>
      </c>
      <c r="B21">
        <v>14</v>
      </c>
      <c r="C21">
        <v>13</v>
      </c>
      <c r="D21">
        <v>13</v>
      </c>
      <c r="E21">
        <v>14</v>
      </c>
      <c r="F21">
        <v>13</v>
      </c>
      <c r="G21">
        <v>14</v>
      </c>
      <c r="H21">
        <v>14</v>
      </c>
      <c r="J21" s="1" t="s">
        <v>19</v>
      </c>
      <c r="K21" s="4" t="s">
        <v>6</v>
      </c>
      <c r="L21">
        <f t="shared" si="0"/>
        <v>95</v>
      </c>
      <c r="N21" t="s">
        <v>25</v>
      </c>
      <c r="O21" t="s">
        <v>8</v>
      </c>
      <c r="P21">
        <v>136</v>
      </c>
    </row>
    <row r="22" spans="1:16" x14ac:dyDescent="0.35">
      <c r="A22" s="1" t="s">
        <v>29</v>
      </c>
      <c r="B22">
        <v>12</v>
      </c>
      <c r="C22">
        <v>14</v>
      </c>
      <c r="D22">
        <v>13</v>
      </c>
      <c r="E22">
        <v>13</v>
      </c>
      <c r="F22">
        <v>15</v>
      </c>
      <c r="G22">
        <v>14</v>
      </c>
      <c r="H22">
        <v>14</v>
      </c>
      <c r="J22" s="1" t="s">
        <v>29</v>
      </c>
      <c r="K22" s="6" t="s">
        <v>30</v>
      </c>
      <c r="L22">
        <f t="shared" si="0"/>
        <v>95</v>
      </c>
      <c r="N22" t="s">
        <v>26</v>
      </c>
      <c r="O22" t="s">
        <v>8</v>
      </c>
      <c r="P22">
        <v>123</v>
      </c>
    </row>
    <row r="23" spans="1:16" x14ac:dyDescent="0.35">
      <c r="A23" s="1" t="s">
        <v>31</v>
      </c>
      <c r="B23">
        <v>6</v>
      </c>
      <c r="C23">
        <v>6</v>
      </c>
      <c r="D23">
        <v>7</v>
      </c>
      <c r="E23">
        <v>6</v>
      </c>
      <c r="F23">
        <v>6</v>
      </c>
      <c r="G23">
        <v>6</v>
      </c>
      <c r="H23">
        <v>8</v>
      </c>
      <c r="J23" s="1" t="s">
        <v>31</v>
      </c>
      <c r="K23" s="6" t="s">
        <v>30</v>
      </c>
      <c r="L23">
        <f t="shared" si="0"/>
        <v>45</v>
      </c>
      <c r="N23" t="s">
        <v>27</v>
      </c>
      <c r="O23" t="s">
        <v>8</v>
      </c>
      <c r="P23">
        <v>164</v>
      </c>
    </row>
    <row r="24" spans="1:16" x14ac:dyDescent="0.35">
      <c r="A24" s="1" t="s">
        <v>32</v>
      </c>
      <c r="B24">
        <v>21</v>
      </c>
      <c r="C24">
        <v>20</v>
      </c>
      <c r="D24">
        <v>20</v>
      </c>
      <c r="E24">
        <v>20</v>
      </c>
      <c r="F24">
        <v>21</v>
      </c>
      <c r="G24">
        <v>21</v>
      </c>
      <c r="H24">
        <v>20</v>
      </c>
      <c r="J24" s="1" t="s">
        <v>32</v>
      </c>
      <c r="K24" s="4" t="s">
        <v>33</v>
      </c>
      <c r="L24">
        <f t="shared" si="0"/>
        <v>143</v>
      </c>
      <c r="N24" t="s">
        <v>28</v>
      </c>
      <c r="O24" t="s">
        <v>8</v>
      </c>
      <c r="P24">
        <v>95</v>
      </c>
    </row>
    <row r="25" spans="1:16" x14ac:dyDescent="0.35">
      <c r="A25" s="1" t="s">
        <v>34</v>
      </c>
      <c r="B25">
        <v>10</v>
      </c>
      <c r="C25">
        <v>11</v>
      </c>
      <c r="D25">
        <v>11</v>
      </c>
      <c r="E25">
        <v>11</v>
      </c>
      <c r="F25">
        <v>10</v>
      </c>
      <c r="G25">
        <v>11</v>
      </c>
      <c r="H25">
        <v>12</v>
      </c>
      <c r="J25" s="1" t="s">
        <v>34</v>
      </c>
      <c r="K25" s="6" t="s">
        <v>30</v>
      </c>
      <c r="L25">
        <f t="shared" si="0"/>
        <v>76</v>
      </c>
      <c r="N25" s="1" t="s">
        <v>20</v>
      </c>
      <c r="P25" s="5">
        <f>AVERAGE(P13:P24)</f>
        <v>124.16666666666667</v>
      </c>
    </row>
    <row r="26" spans="1:16" x14ac:dyDescent="0.35">
      <c r="A26" s="1" t="s">
        <v>35</v>
      </c>
      <c r="B26">
        <v>11</v>
      </c>
      <c r="C26">
        <v>11</v>
      </c>
      <c r="D26">
        <v>13</v>
      </c>
      <c r="E26">
        <v>11</v>
      </c>
      <c r="F26">
        <v>12</v>
      </c>
      <c r="G26">
        <v>13</v>
      </c>
      <c r="H26">
        <v>11</v>
      </c>
      <c r="J26" s="1" t="s">
        <v>35</v>
      </c>
      <c r="K26" s="6" t="s">
        <v>30</v>
      </c>
      <c r="L26">
        <f t="shared" si="0"/>
        <v>82</v>
      </c>
      <c r="N26" s="1" t="s">
        <v>22</v>
      </c>
      <c r="P26" s="5">
        <f>STDEV(P13:P24)/(SQRT(12))</f>
        <v>8.1229504019366736</v>
      </c>
    </row>
    <row r="27" spans="1:16" x14ac:dyDescent="0.35">
      <c r="A27" s="1" t="s">
        <v>36</v>
      </c>
      <c r="B27">
        <v>21</v>
      </c>
      <c r="C27">
        <v>20</v>
      </c>
      <c r="D27">
        <v>21</v>
      </c>
      <c r="E27">
        <v>20</v>
      </c>
      <c r="F27">
        <v>19</v>
      </c>
      <c r="G27">
        <v>20</v>
      </c>
      <c r="H27">
        <v>22</v>
      </c>
      <c r="J27" s="1" t="s">
        <v>36</v>
      </c>
      <c r="K27" s="4" t="s">
        <v>33</v>
      </c>
      <c r="L27">
        <f t="shared" si="0"/>
        <v>143</v>
      </c>
    </row>
    <row r="28" spans="1:16" x14ac:dyDescent="0.35">
      <c r="A28" s="1" t="s">
        <v>37</v>
      </c>
      <c r="B28">
        <v>25</v>
      </c>
      <c r="C28">
        <v>26</v>
      </c>
      <c r="D28">
        <v>25</v>
      </c>
      <c r="E28">
        <v>25</v>
      </c>
      <c r="F28">
        <v>26</v>
      </c>
      <c r="G28">
        <v>25</v>
      </c>
      <c r="H28">
        <v>26</v>
      </c>
      <c r="J28" s="1" t="s">
        <v>37</v>
      </c>
      <c r="K28" s="4" t="s">
        <v>33</v>
      </c>
      <c r="L28">
        <f t="shared" si="0"/>
        <v>178</v>
      </c>
      <c r="N28" t="s">
        <v>32</v>
      </c>
      <c r="O28" t="s">
        <v>33</v>
      </c>
      <c r="P28">
        <v>143</v>
      </c>
    </row>
    <row r="29" spans="1:16" x14ac:dyDescent="0.35">
      <c r="A29" s="1" t="s">
        <v>38</v>
      </c>
      <c r="B29">
        <v>8</v>
      </c>
      <c r="C29">
        <v>6</v>
      </c>
      <c r="D29">
        <v>8</v>
      </c>
      <c r="E29">
        <v>8</v>
      </c>
      <c r="F29">
        <v>8</v>
      </c>
      <c r="G29">
        <v>6</v>
      </c>
      <c r="H29">
        <v>7</v>
      </c>
      <c r="J29" s="1" t="s">
        <v>38</v>
      </c>
      <c r="K29" s="6" t="s">
        <v>30</v>
      </c>
      <c r="L29">
        <f t="shared" si="0"/>
        <v>51</v>
      </c>
      <c r="N29" t="s">
        <v>36</v>
      </c>
      <c r="O29" t="s">
        <v>33</v>
      </c>
      <c r="P29">
        <v>143</v>
      </c>
    </row>
    <row r="30" spans="1:16" x14ac:dyDescent="0.35">
      <c r="A30" s="1" t="s">
        <v>39</v>
      </c>
      <c r="B30">
        <v>11</v>
      </c>
      <c r="C30">
        <v>8</v>
      </c>
      <c r="D30">
        <v>10</v>
      </c>
      <c r="E30">
        <v>10</v>
      </c>
      <c r="F30">
        <v>10</v>
      </c>
      <c r="G30">
        <v>9</v>
      </c>
      <c r="H30">
        <v>10</v>
      </c>
      <c r="J30" s="1" t="s">
        <v>39</v>
      </c>
      <c r="K30" s="6" t="s">
        <v>30</v>
      </c>
      <c r="L30">
        <f t="shared" si="0"/>
        <v>68</v>
      </c>
      <c r="N30" t="s">
        <v>37</v>
      </c>
      <c r="O30" t="s">
        <v>33</v>
      </c>
      <c r="P30">
        <v>178</v>
      </c>
    </row>
    <row r="31" spans="1:16" x14ac:dyDescent="0.35">
      <c r="A31" s="1" t="s">
        <v>40</v>
      </c>
      <c r="B31">
        <v>13</v>
      </c>
      <c r="C31">
        <v>15</v>
      </c>
      <c r="D31">
        <v>13</v>
      </c>
      <c r="E31">
        <v>15</v>
      </c>
      <c r="F31">
        <v>15</v>
      </c>
      <c r="G31">
        <v>15</v>
      </c>
      <c r="H31">
        <v>13</v>
      </c>
      <c r="J31" s="1" t="s">
        <v>40</v>
      </c>
      <c r="K31" s="4" t="s">
        <v>33</v>
      </c>
      <c r="L31">
        <f t="shared" si="0"/>
        <v>99</v>
      </c>
      <c r="N31" t="s">
        <v>40</v>
      </c>
      <c r="O31" t="s">
        <v>33</v>
      </c>
      <c r="P31">
        <v>99</v>
      </c>
    </row>
    <row r="32" spans="1:16" x14ac:dyDescent="0.35">
      <c r="A32" s="1" t="s">
        <v>41</v>
      </c>
      <c r="B32">
        <v>20</v>
      </c>
      <c r="C32">
        <v>19</v>
      </c>
      <c r="D32">
        <v>19</v>
      </c>
      <c r="E32">
        <v>20</v>
      </c>
      <c r="F32">
        <v>20</v>
      </c>
      <c r="G32">
        <v>19</v>
      </c>
      <c r="H32">
        <v>20</v>
      </c>
      <c r="J32" s="1" t="s">
        <v>41</v>
      </c>
      <c r="K32" s="4" t="s">
        <v>33</v>
      </c>
      <c r="L32">
        <f t="shared" si="0"/>
        <v>137</v>
      </c>
      <c r="N32" t="s">
        <v>41</v>
      </c>
      <c r="O32" t="s">
        <v>33</v>
      </c>
      <c r="P32">
        <v>137</v>
      </c>
    </row>
    <row r="33" spans="1:16" x14ac:dyDescent="0.35">
      <c r="A33" s="1" t="s">
        <v>42</v>
      </c>
      <c r="B33">
        <v>18</v>
      </c>
      <c r="C33">
        <v>19</v>
      </c>
      <c r="D33">
        <v>19</v>
      </c>
      <c r="E33">
        <v>19</v>
      </c>
      <c r="F33">
        <v>19</v>
      </c>
      <c r="G33">
        <v>19</v>
      </c>
      <c r="H33">
        <v>20</v>
      </c>
      <c r="J33" s="1" t="s">
        <v>42</v>
      </c>
      <c r="K33" s="4" t="s">
        <v>33</v>
      </c>
      <c r="L33">
        <f t="shared" si="0"/>
        <v>133</v>
      </c>
      <c r="N33" t="s">
        <v>42</v>
      </c>
      <c r="O33" t="s">
        <v>33</v>
      </c>
      <c r="P33">
        <v>133</v>
      </c>
    </row>
    <row r="34" spans="1:16" x14ac:dyDescent="0.35">
      <c r="A34" s="1" t="s">
        <v>43</v>
      </c>
      <c r="B34">
        <v>2</v>
      </c>
      <c r="C34">
        <v>3</v>
      </c>
      <c r="D34">
        <v>4</v>
      </c>
      <c r="E34">
        <v>3</v>
      </c>
      <c r="F34">
        <v>4</v>
      </c>
      <c r="G34">
        <v>2</v>
      </c>
      <c r="H34">
        <v>4</v>
      </c>
      <c r="J34" s="1" t="s">
        <v>43</v>
      </c>
      <c r="K34" s="6" t="s">
        <v>30</v>
      </c>
      <c r="L34">
        <f t="shared" si="0"/>
        <v>22</v>
      </c>
      <c r="N34" t="s">
        <v>44</v>
      </c>
      <c r="O34" t="s">
        <v>33</v>
      </c>
      <c r="P34">
        <v>111</v>
      </c>
    </row>
    <row r="35" spans="1:16" x14ac:dyDescent="0.35">
      <c r="A35" s="1" t="s">
        <v>44</v>
      </c>
      <c r="B35">
        <v>15</v>
      </c>
      <c r="C35">
        <v>16</v>
      </c>
      <c r="D35">
        <v>16</v>
      </c>
      <c r="E35">
        <v>17</v>
      </c>
      <c r="F35">
        <v>16</v>
      </c>
      <c r="G35">
        <v>15</v>
      </c>
      <c r="H35">
        <v>16</v>
      </c>
      <c r="J35" s="1" t="s">
        <v>44</v>
      </c>
      <c r="K35" s="4" t="s">
        <v>33</v>
      </c>
      <c r="L35">
        <f t="shared" si="0"/>
        <v>111</v>
      </c>
      <c r="N35" t="s">
        <v>45</v>
      </c>
      <c r="O35" t="s">
        <v>33</v>
      </c>
      <c r="P35">
        <v>100</v>
      </c>
    </row>
    <row r="36" spans="1:16" x14ac:dyDescent="0.35">
      <c r="A36" s="1" t="s">
        <v>45</v>
      </c>
      <c r="B36">
        <v>12</v>
      </c>
      <c r="C36">
        <v>15</v>
      </c>
      <c r="D36">
        <v>15</v>
      </c>
      <c r="E36">
        <v>15</v>
      </c>
      <c r="F36">
        <v>14</v>
      </c>
      <c r="G36">
        <v>15</v>
      </c>
      <c r="H36">
        <v>14</v>
      </c>
      <c r="J36" s="1" t="s">
        <v>45</v>
      </c>
      <c r="K36" s="4" t="s">
        <v>33</v>
      </c>
      <c r="L36">
        <f t="shared" si="0"/>
        <v>100</v>
      </c>
      <c r="N36" s="1" t="s">
        <v>20</v>
      </c>
      <c r="P36" s="5">
        <f>AVERAGE(P28:P35)</f>
        <v>130.5</v>
      </c>
    </row>
    <row r="37" spans="1:16" x14ac:dyDescent="0.35">
      <c r="A37" s="1" t="s">
        <v>46</v>
      </c>
      <c r="B37">
        <v>11</v>
      </c>
      <c r="C37">
        <v>8</v>
      </c>
      <c r="D37">
        <v>11</v>
      </c>
      <c r="E37">
        <v>11</v>
      </c>
      <c r="F37">
        <v>10</v>
      </c>
      <c r="G37">
        <v>9</v>
      </c>
      <c r="H37">
        <v>10</v>
      </c>
      <c r="J37" s="1" t="s">
        <v>46</v>
      </c>
      <c r="K37" s="6" t="s">
        <v>30</v>
      </c>
      <c r="L37">
        <f t="shared" si="0"/>
        <v>70</v>
      </c>
      <c r="N37" s="1" t="s">
        <v>22</v>
      </c>
      <c r="P37" s="5">
        <f>STDEV(P28:P35)/(SQRT(8))</f>
        <v>9.3732141156138571</v>
      </c>
    </row>
    <row r="38" spans="1:16" x14ac:dyDescent="0.35">
      <c r="A38" s="1" t="s">
        <v>47</v>
      </c>
      <c r="B38">
        <v>5</v>
      </c>
      <c r="C38">
        <v>4</v>
      </c>
      <c r="D38">
        <v>4</v>
      </c>
      <c r="E38">
        <v>4</v>
      </c>
      <c r="F38">
        <v>4</v>
      </c>
      <c r="G38">
        <v>4</v>
      </c>
      <c r="H38">
        <v>5</v>
      </c>
      <c r="J38" s="1" t="s">
        <v>47</v>
      </c>
      <c r="K38" s="6" t="s">
        <v>30</v>
      </c>
      <c r="L38">
        <f t="shared" si="0"/>
        <v>30</v>
      </c>
    </row>
    <row r="39" spans="1:16" x14ac:dyDescent="0.35">
      <c r="A39" s="1" t="s">
        <v>48</v>
      </c>
      <c r="B39">
        <v>16</v>
      </c>
      <c r="C39">
        <v>15</v>
      </c>
      <c r="D39">
        <v>16</v>
      </c>
      <c r="E39">
        <v>16</v>
      </c>
      <c r="F39">
        <v>16</v>
      </c>
      <c r="G39">
        <v>15</v>
      </c>
      <c r="H39">
        <v>15</v>
      </c>
      <c r="J39" s="1" t="s">
        <v>48</v>
      </c>
      <c r="K39" s="6" t="s">
        <v>30</v>
      </c>
      <c r="L39">
        <f t="shared" si="0"/>
        <v>109</v>
      </c>
      <c r="N39" t="s">
        <v>29</v>
      </c>
      <c r="O39" t="s">
        <v>30</v>
      </c>
      <c r="P39">
        <v>95</v>
      </c>
    </row>
    <row r="40" spans="1:16" x14ac:dyDescent="0.35">
      <c r="N40" t="s">
        <v>31</v>
      </c>
      <c r="O40" t="s">
        <v>30</v>
      </c>
      <c r="P40">
        <v>45</v>
      </c>
    </row>
    <row r="41" spans="1:16" x14ac:dyDescent="0.35">
      <c r="N41" t="s">
        <v>34</v>
      </c>
      <c r="O41" t="s">
        <v>30</v>
      </c>
      <c r="P41">
        <v>76</v>
      </c>
    </row>
    <row r="42" spans="1:16" x14ac:dyDescent="0.35">
      <c r="N42" t="s">
        <v>35</v>
      </c>
      <c r="O42" t="s">
        <v>30</v>
      </c>
      <c r="P42">
        <v>82</v>
      </c>
    </row>
    <row r="43" spans="1:16" x14ac:dyDescent="0.35">
      <c r="N43" t="s">
        <v>38</v>
      </c>
      <c r="O43" t="s">
        <v>30</v>
      </c>
      <c r="P43">
        <v>51</v>
      </c>
    </row>
    <row r="44" spans="1:16" x14ac:dyDescent="0.35">
      <c r="N44" t="s">
        <v>39</v>
      </c>
      <c r="O44" t="s">
        <v>30</v>
      </c>
      <c r="P44">
        <v>68</v>
      </c>
    </row>
    <row r="45" spans="1:16" x14ac:dyDescent="0.35">
      <c r="N45" t="s">
        <v>43</v>
      </c>
      <c r="O45" t="s">
        <v>30</v>
      </c>
      <c r="P45">
        <v>22</v>
      </c>
    </row>
    <row r="46" spans="1:16" x14ac:dyDescent="0.35">
      <c r="N46" t="s">
        <v>46</v>
      </c>
      <c r="O46" t="s">
        <v>30</v>
      </c>
      <c r="P46">
        <v>70</v>
      </c>
    </row>
    <row r="47" spans="1:16" x14ac:dyDescent="0.35">
      <c r="N47" t="s">
        <v>47</v>
      </c>
      <c r="O47" t="s">
        <v>30</v>
      </c>
      <c r="P47">
        <v>30</v>
      </c>
    </row>
    <row r="48" spans="1:16" x14ac:dyDescent="0.35">
      <c r="N48" t="s">
        <v>48</v>
      </c>
      <c r="O48" t="s">
        <v>30</v>
      </c>
      <c r="P48">
        <v>109</v>
      </c>
    </row>
    <row r="49" spans="14:16" x14ac:dyDescent="0.35">
      <c r="N49" s="1" t="s">
        <v>20</v>
      </c>
      <c r="P49">
        <f>AVERAGE(P39:P48)</f>
        <v>64.8</v>
      </c>
    </row>
    <row r="50" spans="14:16" x14ac:dyDescent="0.35">
      <c r="N50" s="1" t="s">
        <v>22</v>
      </c>
      <c r="P50" s="5">
        <f>STDEV(P39:P48)/(SQRT(10))</f>
        <v>8.7873646662567584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7203-04DE-4E9B-8997-2D4809C81776}">
  <dimension ref="A1:K93"/>
  <sheetViews>
    <sheetView topLeftCell="A23" workbookViewId="0">
      <selection activeCell="E41" sqref="E41"/>
    </sheetView>
  </sheetViews>
  <sheetFormatPr defaultRowHeight="14.5" x14ac:dyDescent="0.35"/>
  <sheetData>
    <row r="1" spans="1:11" x14ac:dyDescent="0.3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ht="15.5" x14ac:dyDescent="0.35">
      <c r="A2" s="13" t="s">
        <v>5</v>
      </c>
      <c r="B2" s="14" t="s">
        <v>65</v>
      </c>
      <c r="C2" t="s">
        <v>66</v>
      </c>
      <c r="D2">
        <v>35.580764770507813</v>
      </c>
      <c r="E2">
        <v>43.271835327148438</v>
      </c>
      <c r="F2">
        <v>50.180213928222656</v>
      </c>
      <c r="G2">
        <v>43.854084014892578</v>
      </c>
      <c r="H2">
        <v>50.468864440917969</v>
      </c>
      <c r="I2">
        <v>51.576332092285156</v>
      </c>
      <c r="J2">
        <v>67.27545166015625</v>
      </c>
      <c r="K2">
        <v>55.759056091308594</v>
      </c>
    </row>
    <row r="3" spans="1:11" ht="15.5" x14ac:dyDescent="0.35">
      <c r="A3" s="13" t="s">
        <v>7</v>
      </c>
      <c r="B3" s="14" t="s">
        <v>65</v>
      </c>
      <c r="C3" t="s">
        <v>67</v>
      </c>
      <c r="D3">
        <v>3.2004990577697754</v>
      </c>
      <c r="E3">
        <v>32.949935913085938</v>
      </c>
      <c r="F3">
        <v>31.992771148681641</v>
      </c>
      <c r="G3">
        <v>26.905963897705078</v>
      </c>
      <c r="H3">
        <v>27.978471755981445</v>
      </c>
      <c r="I3">
        <v>25.820426940917969</v>
      </c>
      <c r="J3">
        <v>36.156566619873047</v>
      </c>
      <c r="K3">
        <v>29.128713607788086</v>
      </c>
    </row>
    <row r="4" spans="1:11" ht="15.5" x14ac:dyDescent="0.35">
      <c r="A4" s="13" t="s">
        <v>10</v>
      </c>
      <c r="B4" s="14" t="s">
        <v>65</v>
      </c>
      <c r="C4" t="s">
        <v>67</v>
      </c>
      <c r="D4">
        <v>8.6413326263427734</v>
      </c>
      <c r="E4">
        <v>-4.4303464889526367</v>
      </c>
      <c r="F4">
        <v>1.2906943559646606</v>
      </c>
      <c r="G4">
        <v>3.6690273284912109</v>
      </c>
      <c r="H4" t="s">
        <v>68</v>
      </c>
      <c r="I4" t="s">
        <v>68</v>
      </c>
      <c r="J4">
        <v>0.75267559289932251</v>
      </c>
      <c r="K4">
        <v>-2.0770063400268555</v>
      </c>
    </row>
    <row r="5" spans="1:11" ht="15.5" x14ac:dyDescent="0.35">
      <c r="A5" s="13" t="s">
        <v>12</v>
      </c>
      <c r="B5" s="14" t="s">
        <v>65</v>
      </c>
      <c r="C5" t="s">
        <v>67</v>
      </c>
      <c r="D5">
        <v>17.859508514404297</v>
      </c>
      <c r="E5" t="s">
        <v>68</v>
      </c>
      <c r="F5">
        <v>28.08104133605957</v>
      </c>
      <c r="G5">
        <v>24.709205627441406</v>
      </c>
      <c r="H5">
        <v>14.448989868164063</v>
      </c>
      <c r="I5">
        <v>28.873802185058594</v>
      </c>
      <c r="J5">
        <v>44.114437103271484</v>
      </c>
      <c r="K5">
        <v>26.969341278076172</v>
      </c>
    </row>
    <row r="6" spans="1:11" ht="15.5" x14ac:dyDescent="0.35">
      <c r="A6" s="13" t="s">
        <v>14</v>
      </c>
      <c r="B6" s="14" t="s">
        <v>65</v>
      </c>
      <c r="C6" t="s">
        <v>67</v>
      </c>
      <c r="D6">
        <v>26.087902069091797</v>
      </c>
      <c r="E6">
        <v>36.059181213378906</v>
      </c>
      <c r="F6">
        <v>29.913324356079102</v>
      </c>
      <c r="G6">
        <v>30.607406616210938</v>
      </c>
      <c r="H6">
        <v>25.569931030273438</v>
      </c>
      <c r="I6">
        <v>27.894002914428711</v>
      </c>
      <c r="J6">
        <v>39.844715118408203</v>
      </c>
      <c r="K6">
        <v>29.142179489135742</v>
      </c>
    </row>
    <row r="7" spans="1:11" ht="15.5" x14ac:dyDescent="0.35">
      <c r="A7" s="13" t="s">
        <v>9</v>
      </c>
      <c r="B7" s="14" t="s">
        <v>65</v>
      </c>
      <c r="C7" t="s">
        <v>66</v>
      </c>
      <c r="D7">
        <v>36.631599426269531</v>
      </c>
      <c r="E7">
        <v>58.016483306884766</v>
      </c>
      <c r="F7">
        <v>72.210739135742188</v>
      </c>
      <c r="G7">
        <v>54.149337768554688</v>
      </c>
      <c r="H7">
        <v>52.996688842773438</v>
      </c>
      <c r="I7">
        <v>56.245944976806641</v>
      </c>
      <c r="J7">
        <v>72.031661987304688</v>
      </c>
      <c r="K7">
        <v>59.944416046142578</v>
      </c>
    </row>
    <row r="8" spans="1:11" ht="15.5" x14ac:dyDescent="0.35">
      <c r="A8" s="13" t="s">
        <v>11</v>
      </c>
      <c r="B8" s="14" t="s">
        <v>65</v>
      </c>
      <c r="C8" t="s">
        <v>66</v>
      </c>
      <c r="D8">
        <v>31.806188583374023</v>
      </c>
      <c r="E8">
        <v>58.582920074462891</v>
      </c>
      <c r="F8">
        <v>82.962783813476563</v>
      </c>
      <c r="G8">
        <v>59.191726684570313</v>
      </c>
      <c r="H8">
        <v>54.487258911132813</v>
      </c>
      <c r="I8">
        <v>59.149806976318359</v>
      </c>
      <c r="J8">
        <v>55.678623199462891</v>
      </c>
      <c r="K8">
        <v>55.715538024902344</v>
      </c>
    </row>
    <row r="9" spans="1:11" ht="15.5" x14ac:dyDescent="0.35">
      <c r="A9" s="13" t="s">
        <v>18</v>
      </c>
      <c r="B9" s="14" t="s">
        <v>65</v>
      </c>
      <c r="C9" t="s">
        <v>67</v>
      </c>
      <c r="D9">
        <v>8.9315376281738281</v>
      </c>
      <c r="E9">
        <v>30.060056686401367</v>
      </c>
      <c r="F9">
        <v>43.933284759521484</v>
      </c>
      <c r="G9">
        <v>35.196914672851563</v>
      </c>
      <c r="H9">
        <v>32.922508239746094</v>
      </c>
      <c r="I9">
        <v>31.379184722900391</v>
      </c>
      <c r="J9">
        <v>37.062828063964844</v>
      </c>
      <c r="K9">
        <v>33.691959381103516</v>
      </c>
    </row>
    <row r="10" spans="1:11" ht="15.5" x14ac:dyDescent="0.35">
      <c r="A10" s="13" t="s">
        <v>13</v>
      </c>
      <c r="B10" s="14" t="s">
        <v>65</v>
      </c>
      <c r="C10" t="s">
        <v>66</v>
      </c>
      <c r="D10">
        <v>39.80413818359375</v>
      </c>
      <c r="E10">
        <v>42.312522888183594</v>
      </c>
      <c r="F10">
        <v>52.048892974853516</v>
      </c>
      <c r="G10">
        <v>45.114986419677734</v>
      </c>
      <c r="H10">
        <v>56.665084838867188</v>
      </c>
      <c r="I10">
        <v>53.640007019042969</v>
      </c>
      <c r="J10">
        <v>72.579460144042969</v>
      </c>
      <c r="K10">
        <v>59.709739685058594</v>
      </c>
    </row>
    <row r="11" spans="1:11" ht="15.5" x14ac:dyDescent="0.35">
      <c r="A11" s="13" t="s">
        <v>21</v>
      </c>
      <c r="B11" s="14" t="s">
        <v>65</v>
      </c>
      <c r="C11" t="s">
        <v>67</v>
      </c>
      <c r="D11">
        <v>8.8204946517944336</v>
      </c>
      <c r="E11">
        <v>30.5025634765625</v>
      </c>
      <c r="F11">
        <v>28.454540252685547</v>
      </c>
      <c r="G11">
        <v>23.277883529663086</v>
      </c>
      <c r="H11">
        <v>25.365085601806641</v>
      </c>
      <c r="I11">
        <v>29.173976898193359</v>
      </c>
      <c r="J11">
        <v>41.937023162841797</v>
      </c>
      <c r="K11">
        <v>31.473840713500977</v>
      </c>
    </row>
    <row r="12" spans="1:11" ht="15.5" x14ac:dyDescent="0.35">
      <c r="A12" s="13" t="s">
        <v>23</v>
      </c>
      <c r="B12" s="14" t="s">
        <v>65</v>
      </c>
      <c r="C12" t="s">
        <v>67</v>
      </c>
      <c r="D12">
        <v>-2.8113374710083008</v>
      </c>
      <c r="E12">
        <v>3.6322319507598877</v>
      </c>
      <c r="F12">
        <v>25.609399795532227</v>
      </c>
      <c r="G12">
        <v>9.2722578048706055</v>
      </c>
      <c r="H12">
        <v>29.171768188476563</v>
      </c>
      <c r="I12">
        <v>27.777067184448242</v>
      </c>
      <c r="J12">
        <v>32.183139801025391</v>
      </c>
      <c r="K12">
        <v>29.059261322021484</v>
      </c>
    </row>
    <row r="13" spans="1:11" ht="15.5" x14ac:dyDescent="0.35">
      <c r="A13" s="13" t="s">
        <v>24</v>
      </c>
      <c r="B13" s="14" t="s">
        <v>65</v>
      </c>
      <c r="C13" t="s">
        <v>67</v>
      </c>
      <c r="D13">
        <v>6.1875009536743164</v>
      </c>
      <c r="E13">
        <v>28.2705078125</v>
      </c>
      <c r="F13">
        <v>20.290004730224609</v>
      </c>
      <c r="G13">
        <v>18.021389007568359</v>
      </c>
      <c r="H13">
        <v>37.551181793212891</v>
      </c>
      <c r="I13">
        <v>27.202713012695313</v>
      </c>
      <c r="J13">
        <v>46.869575500488281</v>
      </c>
      <c r="K13">
        <v>36.092670440673828</v>
      </c>
    </row>
    <row r="14" spans="1:11" ht="15.5" x14ac:dyDescent="0.35">
      <c r="A14" s="13" t="s">
        <v>15</v>
      </c>
      <c r="B14" s="14" t="s">
        <v>65</v>
      </c>
      <c r="C14" t="s">
        <v>66</v>
      </c>
      <c r="D14">
        <v>38.549224853515625</v>
      </c>
      <c r="E14">
        <v>55.301441192626953</v>
      </c>
      <c r="F14">
        <v>66.504615783691406</v>
      </c>
      <c r="G14">
        <v>54.030914306640625</v>
      </c>
      <c r="H14">
        <v>62.613105773925781</v>
      </c>
      <c r="I14">
        <v>68.684127807617188</v>
      </c>
      <c r="J14">
        <v>83.022544860839844</v>
      </c>
      <c r="K14">
        <v>70.336349487304688</v>
      </c>
    </row>
    <row r="15" spans="1:11" ht="15.5" x14ac:dyDescent="0.35">
      <c r="A15" s="13" t="s">
        <v>25</v>
      </c>
      <c r="B15" s="14" t="s">
        <v>65</v>
      </c>
      <c r="C15" t="s">
        <v>67</v>
      </c>
      <c r="D15">
        <v>26.151615142822266</v>
      </c>
      <c r="E15">
        <v>34.690959930419922</v>
      </c>
      <c r="F15">
        <v>29.815773010253906</v>
      </c>
      <c r="G15">
        <v>31.100315093994141</v>
      </c>
      <c r="H15">
        <v>23.322883605957031</v>
      </c>
      <c r="I15">
        <v>32.291877746582031</v>
      </c>
      <c r="J15">
        <v>40.018699645996094</v>
      </c>
      <c r="K15">
        <v>29.729099273681641</v>
      </c>
    </row>
    <row r="16" spans="1:11" ht="15.5" x14ac:dyDescent="0.35">
      <c r="A16" s="13" t="s">
        <v>16</v>
      </c>
      <c r="B16" s="14" t="s">
        <v>65</v>
      </c>
      <c r="C16" t="s">
        <v>66</v>
      </c>
      <c r="D16">
        <v>5.2775039672851563</v>
      </c>
      <c r="E16">
        <v>34.292255401611328</v>
      </c>
      <c r="F16">
        <v>26.563648223876953</v>
      </c>
      <c r="G16">
        <v>19.400602340698242</v>
      </c>
      <c r="H16">
        <v>29.731710433959961</v>
      </c>
      <c r="I16">
        <v>43.661342620849609</v>
      </c>
      <c r="J16">
        <v>49.498878479003906</v>
      </c>
      <c r="K16">
        <v>39.313880920410156</v>
      </c>
    </row>
    <row r="17" spans="1:11" ht="15.5" x14ac:dyDescent="0.35">
      <c r="A17" s="13" t="s">
        <v>26</v>
      </c>
      <c r="B17" s="14" t="s">
        <v>65</v>
      </c>
      <c r="C17" t="s">
        <v>67</v>
      </c>
      <c r="D17">
        <v>17.282402038574219</v>
      </c>
      <c r="E17">
        <v>15.522055625915527</v>
      </c>
      <c r="F17">
        <v>14.570323944091797</v>
      </c>
      <c r="G17">
        <v>15.398080825805664</v>
      </c>
      <c r="H17">
        <v>26.193309783935547</v>
      </c>
      <c r="I17">
        <v>17.603668212890625</v>
      </c>
      <c r="J17">
        <v>19.168708801269531</v>
      </c>
      <c r="K17">
        <v>21.566314697265625</v>
      </c>
    </row>
    <row r="18" spans="1:11" ht="15.5" x14ac:dyDescent="0.35">
      <c r="A18" s="13" t="s">
        <v>17</v>
      </c>
      <c r="B18" s="14" t="s">
        <v>65</v>
      </c>
      <c r="C18" t="s">
        <v>66</v>
      </c>
      <c r="D18">
        <v>20.529754638671875</v>
      </c>
      <c r="E18">
        <v>47.885726928710938</v>
      </c>
      <c r="F18">
        <v>53.48974609375</v>
      </c>
      <c r="G18">
        <v>44.08221435546875</v>
      </c>
      <c r="H18">
        <v>56.095050811767578</v>
      </c>
      <c r="I18">
        <v>55.074489593505859</v>
      </c>
      <c r="J18">
        <v>66.614166259765625</v>
      </c>
      <c r="K18">
        <v>59.243339538574219</v>
      </c>
    </row>
    <row r="19" spans="1:11" ht="15.5" x14ac:dyDescent="0.35">
      <c r="A19" s="13" t="s">
        <v>27</v>
      </c>
      <c r="B19" s="14" t="s">
        <v>65</v>
      </c>
      <c r="C19" t="s">
        <v>67</v>
      </c>
      <c r="D19">
        <v>1.7620053291320801</v>
      </c>
      <c r="E19">
        <v>12.032167434692383</v>
      </c>
      <c r="F19">
        <v>13.380587577819824</v>
      </c>
      <c r="G19">
        <v>9.6265201568603516</v>
      </c>
      <c r="H19">
        <v>9.3402786254882813</v>
      </c>
      <c r="I19">
        <v>25.034378051757813</v>
      </c>
      <c r="J19">
        <v>35.876434326171875</v>
      </c>
      <c r="K19">
        <v>21.863994598388672</v>
      </c>
    </row>
    <row r="20" spans="1:11" ht="15.5" x14ac:dyDescent="0.35">
      <c r="A20" s="13" t="s">
        <v>28</v>
      </c>
      <c r="B20" s="14" t="s">
        <v>65</v>
      </c>
      <c r="C20" t="s">
        <v>67</v>
      </c>
      <c r="D20">
        <v>22.439182281494141</v>
      </c>
      <c r="E20">
        <v>18.967607498168945</v>
      </c>
      <c r="F20">
        <v>31.480268478393555</v>
      </c>
      <c r="G20">
        <v>23.347553253173828</v>
      </c>
      <c r="H20">
        <v>33.485172271728516</v>
      </c>
      <c r="I20">
        <v>17.810939788818359</v>
      </c>
      <c r="J20">
        <v>26.508329391479492</v>
      </c>
      <c r="K20">
        <v>27.154870986938477</v>
      </c>
    </row>
    <row r="21" spans="1:11" ht="15.5" x14ac:dyDescent="0.35">
      <c r="A21" s="13" t="s">
        <v>19</v>
      </c>
      <c r="B21" s="14" t="s">
        <v>65</v>
      </c>
      <c r="C21" t="s">
        <v>66</v>
      </c>
      <c r="D21">
        <v>32.580722808837891</v>
      </c>
      <c r="E21">
        <v>35.800228118896484</v>
      </c>
      <c r="F21">
        <v>46.531009674072266</v>
      </c>
      <c r="G21">
        <v>39.120590209960938</v>
      </c>
      <c r="H21">
        <v>58.939018249511719</v>
      </c>
      <c r="I21">
        <v>63.798168182373047</v>
      </c>
      <c r="J21">
        <v>59.427635192871094</v>
      </c>
      <c r="K21">
        <v>60.327247619628906</v>
      </c>
    </row>
    <row r="22" spans="1:11" ht="15.5" x14ac:dyDescent="0.35">
      <c r="A22" s="13" t="s">
        <v>29</v>
      </c>
      <c r="B22" s="14" t="s">
        <v>69</v>
      </c>
      <c r="C22" t="s">
        <v>67</v>
      </c>
      <c r="D22">
        <v>4.8135366439819336</v>
      </c>
      <c r="E22">
        <v>13.631875991821289</v>
      </c>
      <c r="F22">
        <v>9.822728157043457</v>
      </c>
      <c r="G22">
        <v>11.298757553100586</v>
      </c>
      <c r="H22">
        <v>9.559173583984375</v>
      </c>
      <c r="I22">
        <v>22.234096527099609</v>
      </c>
      <c r="J22">
        <v>23.169803619384766</v>
      </c>
      <c r="K22">
        <v>16.838634490966797</v>
      </c>
    </row>
    <row r="23" spans="1:11" ht="15.5" x14ac:dyDescent="0.35">
      <c r="A23" s="13" t="s">
        <v>31</v>
      </c>
      <c r="B23" s="14" t="s">
        <v>69</v>
      </c>
      <c r="C23" t="s">
        <v>67</v>
      </c>
      <c r="D23">
        <v>1.4708962440490723</v>
      </c>
      <c r="E23">
        <v>24.493993759155273</v>
      </c>
      <c r="F23">
        <v>5.7363166809082031</v>
      </c>
      <c r="G23">
        <v>13.869098663330078</v>
      </c>
      <c r="H23">
        <v>7.6203584671020508</v>
      </c>
      <c r="I23">
        <v>10.908829689025879</v>
      </c>
      <c r="J23">
        <v>7.6605339050292969</v>
      </c>
      <c r="K23">
        <v>8.5511369705200195</v>
      </c>
    </row>
    <row r="24" spans="1:11" ht="15.5" x14ac:dyDescent="0.35">
      <c r="A24" s="13" t="s">
        <v>32</v>
      </c>
      <c r="B24" s="14" t="s">
        <v>69</v>
      </c>
      <c r="C24" t="s">
        <v>66</v>
      </c>
      <c r="D24">
        <v>42.529346466064453</v>
      </c>
      <c r="E24">
        <v>54.985481262207031</v>
      </c>
      <c r="F24">
        <v>45.000652313232422</v>
      </c>
      <c r="G24">
        <v>46.637187957763672</v>
      </c>
      <c r="H24">
        <v>11.266684532165527</v>
      </c>
      <c r="I24">
        <v>43.38922119140625</v>
      </c>
      <c r="J24">
        <v>76.154876708984375</v>
      </c>
      <c r="K24">
        <v>37.796016693115234</v>
      </c>
    </row>
    <row r="25" spans="1:11" ht="15.5" x14ac:dyDescent="0.35">
      <c r="A25" s="13" t="s">
        <v>34</v>
      </c>
      <c r="B25" s="14" t="s">
        <v>69</v>
      </c>
      <c r="C25" t="s">
        <v>67</v>
      </c>
      <c r="D25">
        <v>7.6066656112670898</v>
      </c>
      <c r="E25">
        <v>13.688743591308594</v>
      </c>
      <c r="F25">
        <v>22.560688018798828</v>
      </c>
      <c r="G25">
        <v>16.196550369262695</v>
      </c>
      <c r="H25">
        <v>-0.92425298690795898</v>
      </c>
      <c r="I25">
        <v>5.7789945602416992</v>
      </c>
      <c r="J25">
        <v>6.921727180480957</v>
      </c>
      <c r="K25">
        <v>3.1443080902099609</v>
      </c>
    </row>
    <row r="26" spans="1:11" ht="15.5" x14ac:dyDescent="0.35">
      <c r="A26" s="13" t="s">
        <v>35</v>
      </c>
      <c r="B26" s="14" t="s">
        <v>69</v>
      </c>
      <c r="C26" t="s">
        <v>67</v>
      </c>
      <c r="D26">
        <v>33.459747314453125</v>
      </c>
      <c r="E26">
        <v>2.6531763076782227</v>
      </c>
      <c r="F26">
        <v>-6.7266993522644043</v>
      </c>
      <c r="G26">
        <v>6.0074491500854492</v>
      </c>
      <c r="H26">
        <v>-1.060463547706604</v>
      </c>
      <c r="I26">
        <v>8.4609241485595703</v>
      </c>
      <c r="J26">
        <v>-11.249920845031738</v>
      </c>
      <c r="K26">
        <v>-0.36214196681976318</v>
      </c>
    </row>
    <row r="27" spans="1:11" ht="15.5" x14ac:dyDescent="0.35">
      <c r="A27" s="13" t="s">
        <v>36</v>
      </c>
      <c r="B27" s="14" t="s">
        <v>69</v>
      </c>
      <c r="C27" t="s">
        <v>66</v>
      </c>
      <c r="D27">
        <v>30.358860015869141</v>
      </c>
      <c r="E27">
        <v>52.970893859863281</v>
      </c>
      <c r="F27">
        <v>48.662178039550781</v>
      </c>
      <c r="G27">
        <v>42.997913360595703</v>
      </c>
      <c r="H27">
        <v>20.929985046386719</v>
      </c>
      <c r="I27">
        <v>31.028694152832031</v>
      </c>
      <c r="J27">
        <v>56.546100616455078</v>
      </c>
      <c r="K27">
        <v>35.796348571777344</v>
      </c>
    </row>
    <row r="28" spans="1:11" ht="15.5" x14ac:dyDescent="0.35">
      <c r="A28" s="13" t="s">
        <v>37</v>
      </c>
      <c r="B28" s="14" t="s">
        <v>69</v>
      </c>
      <c r="C28" t="s">
        <v>66</v>
      </c>
      <c r="D28">
        <v>42.119613647460938</v>
      </c>
      <c r="E28">
        <v>63.907581329345703</v>
      </c>
      <c r="F28">
        <v>62.886444091796875</v>
      </c>
      <c r="G28">
        <v>57.360366821289063</v>
      </c>
      <c r="H28">
        <v>35.385833740234375</v>
      </c>
      <c r="I28">
        <v>58.095329284667969</v>
      </c>
      <c r="J28">
        <v>56.923000335693359</v>
      </c>
      <c r="K28">
        <v>50.005336761474609</v>
      </c>
    </row>
    <row r="29" spans="1:11" ht="15.5" x14ac:dyDescent="0.35">
      <c r="A29" s="13" t="s">
        <v>38</v>
      </c>
      <c r="B29" s="14" t="s">
        <v>69</v>
      </c>
      <c r="C29" t="s">
        <v>67</v>
      </c>
      <c r="D29">
        <v>16.81982421875</v>
      </c>
      <c r="E29">
        <v>30.926841735839844</v>
      </c>
      <c r="F29">
        <v>30.360977172851563</v>
      </c>
      <c r="G29">
        <v>25.788562774658203</v>
      </c>
      <c r="H29">
        <v>29.633155822753906</v>
      </c>
      <c r="I29">
        <v>15.242112159729004</v>
      </c>
      <c r="J29">
        <v>10.921728134155273</v>
      </c>
      <c r="K29">
        <v>21.740165710449219</v>
      </c>
    </row>
    <row r="30" spans="1:11" ht="15.5" x14ac:dyDescent="0.35">
      <c r="A30" s="13" t="s">
        <v>39</v>
      </c>
      <c r="B30" s="14" t="s">
        <v>69</v>
      </c>
      <c r="C30" t="s">
        <v>67</v>
      </c>
      <c r="D30">
        <v>13.907190322875977</v>
      </c>
      <c r="E30">
        <v>25.483282089233398</v>
      </c>
      <c r="F30">
        <v>44.556285858154297</v>
      </c>
      <c r="G30">
        <v>27.257577896118164</v>
      </c>
      <c r="H30">
        <v>18.697227478027344</v>
      </c>
      <c r="I30">
        <v>15.64208984375</v>
      </c>
      <c r="J30">
        <v>14.15949821472168</v>
      </c>
      <c r="K30">
        <v>17.666156768798828</v>
      </c>
    </row>
    <row r="31" spans="1:11" ht="15.5" x14ac:dyDescent="0.35">
      <c r="A31" s="13" t="s">
        <v>40</v>
      </c>
      <c r="B31" s="14" t="s">
        <v>69</v>
      </c>
      <c r="C31" t="s">
        <v>66</v>
      </c>
      <c r="D31">
        <v>19.067083358764648</v>
      </c>
      <c r="E31">
        <v>47.67950439453125</v>
      </c>
      <c r="F31">
        <v>59.757968902587891</v>
      </c>
      <c r="G31">
        <v>40.300132751464844</v>
      </c>
      <c r="H31">
        <v>24.787090301513672</v>
      </c>
      <c r="I31">
        <v>27.940105438232422</v>
      </c>
      <c r="J31">
        <v>14.277759552001953</v>
      </c>
      <c r="K31">
        <v>24.4102783203125</v>
      </c>
    </row>
    <row r="32" spans="1:11" ht="15.5" x14ac:dyDescent="0.35">
      <c r="A32" s="13" t="s">
        <v>41</v>
      </c>
      <c r="B32" s="14" t="s">
        <v>69</v>
      </c>
      <c r="C32" t="s">
        <v>66</v>
      </c>
      <c r="D32">
        <v>34.670692443847656</v>
      </c>
      <c r="E32">
        <v>47.547672271728516</v>
      </c>
      <c r="F32">
        <v>45.956451416015625</v>
      </c>
      <c r="G32">
        <v>42.969219207763672</v>
      </c>
      <c r="H32">
        <v>34.889976501464844</v>
      </c>
      <c r="I32">
        <v>33.399692535400391</v>
      </c>
      <c r="J32">
        <v>68.390571594238281</v>
      </c>
      <c r="K32">
        <v>42.101760864257813</v>
      </c>
    </row>
    <row r="33" spans="1:11" ht="15.5" x14ac:dyDescent="0.35">
      <c r="A33" s="13" t="s">
        <v>42</v>
      </c>
      <c r="B33" s="14" t="s">
        <v>69</v>
      </c>
      <c r="C33" t="s">
        <v>66</v>
      </c>
      <c r="D33">
        <v>14.026186943054199</v>
      </c>
      <c r="E33">
        <v>54.566318511962891</v>
      </c>
      <c r="F33">
        <v>71.564186096191406</v>
      </c>
      <c r="G33">
        <v>56.780895233154297</v>
      </c>
      <c r="H33">
        <v>20.293251037597656</v>
      </c>
      <c r="I33">
        <v>29.886692047119141</v>
      </c>
      <c r="J33">
        <v>38.190628051757813</v>
      </c>
      <c r="K33">
        <v>28.780349731445313</v>
      </c>
    </row>
    <row r="34" spans="1:11" ht="15.5" x14ac:dyDescent="0.35">
      <c r="A34" s="13" t="s">
        <v>43</v>
      </c>
      <c r="B34" s="14" t="s">
        <v>69</v>
      </c>
      <c r="C34" t="s">
        <v>67</v>
      </c>
      <c r="D34">
        <v>-20.166292190551758</v>
      </c>
      <c r="E34">
        <v>14.691032409667969</v>
      </c>
      <c r="F34">
        <v>21.195659637451172</v>
      </c>
      <c r="G34">
        <v>10.221301078796387</v>
      </c>
      <c r="H34">
        <v>-7.8609561920166016</v>
      </c>
      <c r="I34">
        <v>0.55090677738189697</v>
      </c>
      <c r="J34" t="s">
        <v>68</v>
      </c>
      <c r="K34">
        <v>2.493833065032959</v>
      </c>
    </row>
    <row r="35" spans="1:11" ht="15.5" x14ac:dyDescent="0.35">
      <c r="A35" s="13" t="s">
        <v>44</v>
      </c>
      <c r="B35" s="14" t="s">
        <v>69</v>
      </c>
      <c r="C35" t="s">
        <v>66</v>
      </c>
      <c r="D35">
        <v>34.419052124023438</v>
      </c>
      <c r="E35">
        <v>47.966697692871094</v>
      </c>
      <c r="F35">
        <v>68.12451171875</v>
      </c>
      <c r="G35">
        <v>52.995933532714844</v>
      </c>
      <c r="H35">
        <v>42.794990539550781</v>
      </c>
      <c r="I35">
        <v>47.832683563232422</v>
      </c>
      <c r="J35">
        <v>55.856849670410156</v>
      </c>
      <c r="K35">
        <v>47.050624847412109</v>
      </c>
    </row>
    <row r="36" spans="1:11" ht="15.5" x14ac:dyDescent="0.35">
      <c r="A36" s="13" t="s">
        <v>45</v>
      </c>
      <c r="B36" s="14" t="s">
        <v>69</v>
      </c>
      <c r="C36" t="s">
        <v>66</v>
      </c>
      <c r="D36">
        <v>-15.423599243164063</v>
      </c>
      <c r="E36">
        <v>26.640380859375</v>
      </c>
      <c r="F36">
        <v>51.205341339111328</v>
      </c>
      <c r="G36">
        <v>37.230705261230469</v>
      </c>
      <c r="H36">
        <v>35.679222106933594</v>
      </c>
      <c r="I36">
        <v>24.673433303833008</v>
      </c>
      <c r="J36">
        <v>44.284523010253906</v>
      </c>
      <c r="K36">
        <v>33.736385345458984</v>
      </c>
    </row>
    <row r="37" spans="1:11" ht="15.5" x14ac:dyDescent="0.35">
      <c r="A37" s="13" t="s">
        <v>46</v>
      </c>
      <c r="B37" s="14" t="s">
        <v>69</v>
      </c>
      <c r="C37" t="s">
        <v>67</v>
      </c>
      <c r="D37">
        <v>16.18351936340332</v>
      </c>
      <c r="E37">
        <v>9.1353530883789063</v>
      </c>
      <c r="F37">
        <v>25.549278259277344</v>
      </c>
      <c r="G37">
        <v>19.621639251708984</v>
      </c>
      <c r="H37">
        <v>4.3933773040771484</v>
      </c>
      <c r="I37">
        <v>-10.670815467834473</v>
      </c>
      <c r="J37" t="s">
        <v>68</v>
      </c>
      <c r="K37">
        <v>-0.54538559913635254</v>
      </c>
    </row>
    <row r="38" spans="1:11" ht="15.5" x14ac:dyDescent="0.35">
      <c r="A38" s="13" t="s">
        <v>47</v>
      </c>
      <c r="B38" s="14" t="s">
        <v>69</v>
      </c>
      <c r="C38" t="s">
        <v>67</v>
      </c>
      <c r="D38">
        <v>-11.772649765014648</v>
      </c>
      <c r="E38">
        <v>37.912727355957031</v>
      </c>
      <c r="F38">
        <v>47.000511169433594</v>
      </c>
      <c r="G38">
        <v>30.535606384277344</v>
      </c>
      <c r="H38">
        <v>20.457023620605469</v>
      </c>
      <c r="I38">
        <v>12.178924560546875</v>
      </c>
      <c r="J38" t="s">
        <v>68</v>
      </c>
      <c r="K38">
        <v>16.61988639831543</v>
      </c>
    </row>
    <row r="39" spans="1:11" ht="15.5" x14ac:dyDescent="0.35">
      <c r="A39" s="13" t="s">
        <v>48</v>
      </c>
      <c r="B39" s="14" t="s">
        <v>69</v>
      </c>
      <c r="C39" t="s">
        <v>67</v>
      </c>
      <c r="D39">
        <v>6.3034248352050781</v>
      </c>
      <c r="E39">
        <v>16.738285064697266</v>
      </c>
      <c r="F39">
        <v>31.970788955688477</v>
      </c>
      <c r="G39">
        <v>20.244182586669922</v>
      </c>
      <c r="H39">
        <v>12.769729614257813</v>
      </c>
      <c r="I39">
        <v>7.9213428497314453</v>
      </c>
      <c r="J39">
        <v>19.339742660522461</v>
      </c>
      <c r="K39">
        <v>12.827125549316406</v>
      </c>
    </row>
    <row r="42" spans="1:11" ht="15.5" x14ac:dyDescent="0.35">
      <c r="A42" s="13" t="s">
        <v>70</v>
      </c>
    </row>
    <row r="43" spans="1:11" x14ac:dyDescent="0.35">
      <c r="A43" t="s">
        <v>54</v>
      </c>
      <c r="B43" t="s">
        <v>55</v>
      </c>
      <c r="C43" t="s">
        <v>56</v>
      </c>
      <c r="D43" t="s">
        <v>57</v>
      </c>
      <c r="E43" t="s">
        <v>58</v>
      </c>
      <c r="F43" t="s">
        <v>59</v>
      </c>
      <c r="G43" t="s">
        <v>60</v>
      </c>
      <c r="H43" t="s">
        <v>61</v>
      </c>
      <c r="I43" t="s">
        <v>62</v>
      </c>
      <c r="J43" t="s">
        <v>63</v>
      </c>
      <c r="K43" t="s">
        <v>64</v>
      </c>
    </row>
    <row r="44" spans="1:11" ht="15.5" x14ac:dyDescent="0.35">
      <c r="A44" s="13" t="s">
        <v>5</v>
      </c>
      <c r="B44" s="14" t="s">
        <v>65</v>
      </c>
      <c r="C44" t="s">
        <v>66</v>
      </c>
      <c r="D44">
        <v>35.580764770507813</v>
      </c>
      <c r="E44">
        <v>43.271835327148438</v>
      </c>
      <c r="F44">
        <v>50.180213928222656</v>
      </c>
      <c r="G44">
        <v>43.854084014892578</v>
      </c>
      <c r="H44">
        <v>50.468864440917969</v>
      </c>
      <c r="I44">
        <v>51.576332092285156</v>
      </c>
      <c r="J44">
        <v>67.27545166015625</v>
      </c>
      <c r="K44">
        <v>55.759056091308594</v>
      </c>
    </row>
    <row r="45" spans="1:11" ht="15.5" x14ac:dyDescent="0.35">
      <c r="A45" s="13" t="s">
        <v>9</v>
      </c>
      <c r="B45" s="14" t="s">
        <v>65</v>
      </c>
      <c r="C45" t="s">
        <v>66</v>
      </c>
      <c r="D45">
        <v>36.631599426269531</v>
      </c>
      <c r="E45">
        <v>58.016483306884766</v>
      </c>
      <c r="F45">
        <v>72.210739135742188</v>
      </c>
      <c r="G45">
        <v>54.149337768554688</v>
      </c>
      <c r="H45">
        <v>52.996688842773438</v>
      </c>
      <c r="I45">
        <v>56.245944976806641</v>
      </c>
      <c r="J45">
        <v>72.031661987304688</v>
      </c>
      <c r="K45">
        <v>59.944416046142578</v>
      </c>
    </row>
    <row r="46" spans="1:11" ht="15.5" x14ac:dyDescent="0.35">
      <c r="A46" s="13" t="s">
        <v>11</v>
      </c>
      <c r="B46" s="14" t="s">
        <v>65</v>
      </c>
      <c r="C46" t="s">
        <v>66</v>
      </c>
      <c r="D46">
        <v>31.806188583374023</v>
      </c>
      <c r="E46">
        <v>58.582920074462891</v>
      </c>
      <c r="F46">
        <v>82.962783813476563</v>
      </c>
      <c r="G46">
        <v>59.191726684570313</v>
      </c>
      <c r="H46">
        <v>54.487258911132813</v>
      </c>
      <c r="I46">
        <v>59.149806976318359</v>
      </c>
      <c r="J46">
        <v>55.678623199462891</v>
      </c>
      <c r="K46">
        <v>55.715538024902344</v>
      </c>
    </row>
    <row r="47" spans="1:11" ht="15.5" x14ac:dyDescent="0.35">
      <c r="A47" s="13" t="s">
        <v>13</v>
      </c>
      <c r="B47" s="14" t="s">
        <v>65</v>
      </c>
      <c r="C47" t="s">
        <v>66</v>
      </c>
      <c r="D47">
        <v>39.80413818359375</v>
      </c>
      <c r="E47">
        <v>42.312522888183594</v>
      </c>
      <c r="F47">
        <v>52.048892974853516</v>
      </c>
      <c r="G47">
        <v>45.114986419677734</v>
      </c>
      <c r="H47">
        <v>56.665084838867188</v>
      </c>
      <c r="I47">
        <v>53.640007019042969</v>
      </c>
      <c r="J47">
        <v>72.579460144042969</v>
      </c>
      <c r="K47">
        <v>59.709739685058594</v>
      </c>
    </row>
    <row r="48" spans="1:11" ht="15.5" x14ac:dyDescent="0.35">
      <c r="A48" s="13" t="s">
        <v>15</v>
      </c>
      <c r="B48" s="14" t="s">
        <v>65</v>
      </c>
      <c r="C48" t="s">
        <v>66</v>
      </c>
      <c r="D48">
        <v>38.549224853515625</v>
      </c>
      <c r="E48">
        <v>55.301441192626953</v>
      </c>
      <c r="F48">
        <v>66.504615783691406</v>
      </c>
      <c r="G48">
        <v>54.030914306640625</v>
      </c>
      <c r="H48">
        <v>62.613105773925781</v>
      </c>
      <c r="I48">
        <v>68.684127807617188</v>
      </c>
      <c r="J48">
        <v>83.022544860839844</v>
      </c>
      <c r="K48">
        <v>70.336349487304688</v>
      </c>
    </row>
    <row r="49" spans="1:11" ht="15.5" x14ac:dyDescent="0.35">
      <c r="A49" s="13" t="s">
        <v>16</v>
      </c>
      <c r="B49" s="14" t="s">
        <v>65</v>
      </c>
      <c r="C49" t="s">
        <v>66</v>
      </c>
      <c r="D49">
        <v>5.2775039672851563</v>
      </c>
      <c r="E49">
        <v>34.292255401611328</v>
      </c>
      <c r="F49">
        <v>26.563648223876953</v>
      </c>
      <c r="G49">
        <v>19.400602340698242</v>
      </c>
      <c r="H49">
        <v>29.731710433959961</v>
      </c>
      <c r="I49">
        <v>43.661342620849609</v>
      </c>
      <c r="J49">
        <v>49.498878479003906</v>
      </c>
      <c r="K49">
        <v>39.313880920410156</v>
      </c>
    </row>
    <row r="50" spans="1:11" ht="15.5" x14ac:dyDescent="0.35">
      <c r="A50" s="13" t="s">
        <v>17</v>
      </c>
      <c r="B50" s="14" t="s">
        <v>65</v>
      </c>
      <c r="C50" t="s">
        <v>66</v>
      </c>
      <c r="D50">
        <v>20.529754638671875</v>
      </c>
      <c r="E50">
        <v>47.885726928710938</v>
      </c>
      <c r="F50">
        <v>53.48974609375</v>
      </c>
      <c r="G50">
        <v>44.08221435546875</v>
      </c>
      <c r="H50">
        <v>56.095050811767578</v>
      </c>
      <c r="I50">
        <v>55.074489593505859</v>
      </c>
      <c r="J50">
        <v>66.614166259765625</v>
      </c>
      <c r="K50">
        <v>59.243339538574219</v>
      </c>
    </row>
    <row r="51" spans="1:11" ht="15.5" x14ac:dyDescent="0.35">
      <c r="A51" s="13" t="s">
        <v>19</v>
      </c>
      <c r="B51" s="14" t="s">
        <v>65</v>
      </c>
      <c r="C51" t="s">
        <v>66</v>
      </c>
      <c r="D51">
        <v>32.580722808837891</v>
      </c>
      <c r="E51">
        <v>35.800228118896484</v>
      </c>
      <c r="F51">
        <v>46.531009674072266</v>
      </c>
      <c r="G51">
        <v>39.120590209960938</v>
      </c>
      <c r="H51">
        <v>58.939018249511719</v>
      </c>
      <c r="I51">
        <v>63.798168182373047</v>
      </c>
      <c r="J51">
        <v>59.427635192871094</v>
      </c>
      <c r="K51">
        <v>60.327247619628906</v>
      </c>
    </row>
    <row r="52" spans="1:11" x14ac:dyDescent="0.35">
      <c r="D52" s="15">
        <f>AVERAGE(D44:D51)</f>
        <v>30.094987154006958</v>
      </c>
      <c r="E52" s="15">
        <f t="shared" ref="E52:K52" si="0">AVERAGE(E44:E51)</f>
        <v>46.932926654815674</v>
      </c>
      <c r="F52" s="15">
        <f t="shared" si="0"/>
        <v>56.311456203460693</v>
      </c>
      <c r="G52" s="15">
        <f t="shared" si="0"/>
        <v>44.868057012557983</v>
      </c>
      <c r="H52" s="15">
        <f t="shared" si="0"/>
        <v>52.749597787857056</v>
      </c>
      <c r="I52" s="15">
        <f t="shared" si="0"/>
        <v>56.478777408599854</v>
      </c>
      <c r="J52" s="15">
        <f t="shared" si="0"/>
        <v>65.766052722930908</v>
      </c>
      <c r="K52" s="15">
        <f t="shared" si="0"/>
        <v>57.54369592666626</v>
      </c>
    </row>
    <row r="53" spans="1:11" x14ac:dyDescent="0.35">
      <c r="D53">
        <f>STDEV(D44:D51)/SQRT(8)</f>
        <v>4.1297506015235781</v>
      </c>
      <c r="E53">
        <f t="shared" ref="E53:K53" si="1">STDEV(E44:E51)/SQRT(8)</f>
        <v>3.4016348636890128</v>
      </c>
      <c r="F53">
        <f t="shared" si="1"/>
        <v>6.1401689750020871</v>
      </c>
      <c r="G53">
        <f t="shared" si="1"/>
        <v>4.3478215507889413</v>
      </c>
      <c r="H53">
        <f t="shared" si="1"/>
        <v>3.5361051344601662</v>
      </c>
      <c r="I53">
        <f t="shared" si="1"/>
        <v>2.6994837990836462</v>
      </c>
      <c r="J53">
        <f t="shared" si="1"/>
        <v>3.7631132908500091</v>
      </c>
      <c r="K53">
        <f t="shared" si="1"/>
        <v>3.0577693551216729</v>
      </c>
    </row>
    <row r="55" spans="1:11" ht="15.5" x14ac:dyDescent="0.35">
      <c r="A55" s="13" t="s">
        <v>7</v>
      </c>
      <c r="B55" s="14" t="s">
        <v>65</v>
      </c>
      <c r="C55" t="s">
        <v>67</v>
      </c>
      <c r="D55">
        <v>3.2004990577697754</v>
      </c>
      <c r="E55">
        <v>32.949935913085938</v>
      </c>
      <c r="F55">
        <v>31.992771148681641</v>
      </c>
      <c r="G55">
        <v>26.905963897705078</v>
      </c>
      <c r="H55">
        <v>27.978471755981445</v>
      </c>
      <c r="I55">
        <v>25.820426940917969</v>
      </c>
      <c r="J55">
        <v>36.156566619873047</v>
      </c>
      <c r="K55">
        <v>29.128713607788086</v>
      </c>
    </row>
    <row r="56" spans="1:11" ht="15.5" x14ac:dyDescent="0.35">
      <c r="A56" s="13" t="s">
        <v>10</v>
      </c>
      <c r="B56" s="14" t="s">
        <v>65</v>
      </c>
      <c r="C56" t="s">
        <v>67</v>
      </c>
      <c r="D56">
        <v>8.6413326263427734</v>
      </c>
      <c r="E56">
        <v>-4.4303464889526367</v>
      </c>
      <c r="F56">
        <v>1.2906943559646606</v>
      </c>
      <c r="G56">
        <v>3.6690273284912109</v>
      </c>
      <c r="H56" t="s">
        <v>68</v>
      </c>
      <c r="I56" t="s">
        <v>68</v>
      </c>
      <c r="J56">
        <v>0.75267559289932251</v>
      </c>
      <c r="K56">
        <v>-2.0770063400268555</v>
      </c>
    </row>
    <row r="57" spans="1:11" ht="15.5" x14ac:dyDescent="0.35">
      <c r="A57" s="13" t="s">
        <v>12</v>
      </c>
      <c r="B57" s="14" t="s">
        <v>65</v>
      </c>
      <c r="C57" t="s">
        <v>67</v>
      </c>
      <c r="D57">
        <v>17.859508514404297</v>
      </c>
      <c r="E57" t="s">
        <v>68</v>
      </c>
      <c r="F57">
        <v>28.08104133605957</v>
      </c>
      <c r="G57">
        <v>24.709205627441406</v>
      </c>
      <c r="H57">
        <v>14.448989868164063</v>
      </c>
      <c r="I57">
        <v>28.873802185058594</v>
      </c>
      <c r="J57">
        <v>44.114437103271484</v>
      </c>
      <c r="K57">
        <v>26.969341278076172</v>
      </c>
    </row>
    <row r="58" spans="1:11" ht="15.5" x14ac:dyDescent="0.35">
      <c r="A58" s="13" t="s">
        <v>14</v>
      </c>
      <c r="B58" s="14" t="s">
        <v>65</v>
      </c>
      <c r="C58" t="s">
        <v>67</v>
      </c>
      <c r="D58">
        <v>26.087902069091797</v>
      </c>
      <c r="E58">
        <v>36.059181213378906</v>
      </c>
      <c r="F58">
        <v>29.913324356079102</v>
      </c>
      <c r="G58">
        <v>30.607406616210938</v>
      </c>
      <c r="H58">
        <v>25.569931030273438</v>
      </c>
      <c r="I58">
        <v>27.894002914428711</v>
      </c>
      <c r="J58">
        <v>39.844715118408203</v>
      </c>
      <c r="K58">
        <v>29.142179489135742</v>
      </c>
    </row>
    <row r="59" spans="1:11" ht="15.5" x14ac:dyDescent="0.35">
      <c r="A59" s="13" t="s">
        <v>18</v>
      </c>
      <c r="B59" s="14" t="s">
        <v>65</v>
      </c>
      <c r="C59" t="s">
        <v>67</v>
      </c>
      <c r="D59">
        <v>8.9315376281738281</v>
      </c>
      <c r="E59">
        <v>30.060056686401367</v>
      </c>
      <c r="F59">
        <v>43.933284759521484</v>
      </c>
      <c r="G59">
        <v>35.196914672851563</v>
      </c>
      <c r="H59">
        <v>32.922508239746094</v>
      </c>
      <c r="I59">
        <v>31.379184722900391</v>
      </c>
      <c r="J59">
        <v>37.062828063964844</v>
      </c>
      <c r="K59">
        <v>33.691959381103516</v>
      </c>
    </row>
    <row r="60" spans="1:11" ht="15.5" x14ac:dyDescent="0.35">
      <c r="A60" s="13" t="s">
        <v>21</v>
      </c>
      <c r="B60" s="14" t="s">
        <v>65</v>
      </c>
      <c r="C60" t="s">
        <v>67</v>
      </c>
      <c r="D60">
        <v>8.8204946517944336</v>
      </c>
      <c r="E60">
        <v>30.5025634765625</v>
      </c>
      <c r="F60">
        <v>28.454540252685547</v>
      </c>
      <c r="G60">
        <v>23.277883529663086</v>
      </c>
      <c r="H60">
        <v>25.365085601806641</v>
      </c>
      <c r="I60">
        <v>29.173976898193359</v>
      </c>
      <c r="J60">
        <v>41.937023162841797</v>
      </c>
      <c r="K60">
        <v>31.473840713500977</v>
      </c>
    </row>
    <row r="61" spans="1:11" ht="15.5" x14ac:dyDescent="0.35">
      <c r="A61" s="13" t="s">
        <v>23</v>
      </c>
      <c r="B61" s="14" t="s">
        <v>65</v>
      </c>
      <c r="C61" t="s">
        <v>67</v>
      </c>
      <c r="D61">
        <v>-2.8113374710083008</v>
      </c>
      <c r="E61">
        <v>3.6322319507598877</v>
      </c>
      <c r="F61">
        <v>25.609399795532227</v>
      </c>
      <c r="G61">
        <v>9.2722578048706055</v>
      </c>
      <c r="H61">
        <v>29.171768188476563</v>
      </c>
      <c r="I61">
        <v>27.777067184448242</v>
      </c>
      <c r="J61">
        <v>32.183139801025391</v>
      </c>
      <c r="K61">
        <v>29.059261322021484</v>
      </c>
    </row>
    <row r="62" spans="1:11" ht="15.5" x14ac:dyDescent="0.35">
      <c r="A62" s="13" t="s">
        <v>24</v>
      </c>
      <c r="B62" s="14" t="s">
        <v>65</v>
      </c>
      <c r="C62" t="s">
        <v>67</v>
      </c>
      <c r="D62">
        <v>6.1875009536743164</v>
      </c>
      <c r="E62">
        <v>28.2705078125</v>
      </c>
      <c r="F62">
        <v>20.290004730224609</v>
      </c>
      <c r="G62">
        <v>18.021389007568359</v>
      </c>
      <c r="H62">
        <v>37.551181793212891</v>
      </c>
      <c r="I62">
        <v>27.202713012695313</v>
      </c>
      <c r="J62">
        <v>46.869575500488281</v>
      </c>
      <c r="K62">
        <v>36.092670440673828</v>
      </c>
    </row>
    <row r="63" spans="1:11" ht="15.5" x14ac:dyDescent="0.35">
      <c r="A63" s="13" t="s">
        <v>25</v>
      </c>
      <c r="B63" s="14" t="s">
        <v>65</v>
      </c>
      <c r="C63" t="s">
        <v>67</v>
      </c>
      <c r="D63">
        <v>26.151615142822266</v>
      </c>
      <c r="E63">
        <v>34.690959930419922</v>
      </c>
      <c r="F63">
        <v>29.815773010253906</v>
      </c>
      <c r="G63">
        <v>31.100315093994141</v>
      </c>
      <c r="H63">
        <v>23.322883605957031</v>
      </c>
      <c r="I63">
        <v>32.291877746582031</v>
      </c>
      <c r="J63">
        <v>40.018699645996094</v>
      </c>
      <c r="K63">
        <v>29.729099273681641</v>
      </c>
    </row>
    <row r="64" spans="1:11" ht="15.5" x14ac:dyDescent="0.35">
      <c r="A64" s="13" t="s">
        <v>26</v>
      </c>
      <c r="B64" s="14" t="s">
        <v>65</v>
      </c>
      <c r="C64" t="s">
        <v>67</v>
      </c>
      <c r="D64">
        <v>17.282402038574219</v>
      </c>
      <c r="E64">
        <v>15.522055625915527</v>
      </c>
      <c r="F64">
        <v>14.570323944091797</v>
      </c>
      <c r="G64">
        <v>15.398080825805664</v>
      </c>
      <c r="H64">
        <v>26.193309783935547</v>
      </c>
      <c r="I64">
        <v>17.603668212890625</v>
      </c>
      <c r="J64">
        <v>19.168708801269531</v>
      </c>
      <c r="K64">
        <v>21.566314697265625</v>
      </c>
    </row>
    <row r="65" spans="1:11" ht="15.5" x14ac:dyDescent="0.35">
      <c r="A65" s="13" t="s">
        <v>27</v>
      </c>
      <c r="B65" s="14" t="s">
        <v>65</v>
      </c>
      <c r="C65" t="s">
        <v>67</v>
      </c>
      <c r="D65">
        <v>1.7620053291320801</v>
      </c>
      <c r="E65">
        <v>12.032167434692383</v>
      </c>
      <c r="F65">
        <v>13.380587577819824</v>
      </c>
      <c r="G65">
        <v>9.6265201568603516</v>
      </c>
      <c r="H65">
        <v>9.3402786254882813</v>
      </c>
      <c r="I65">
        <v>25.034378051757813</v>
      </c>
      <c r="J65">
        <v>35.876434326171875</v>
      </c>
      <c r="K65">
        <v>21.863994598388672</v>
      </c>
    </row>
    <row r="66" spans="1:11" ht="15.5" x14ac:dyDescent="0.35">
      <c r="A66" s="13" t="s">
        <v>28</v>
      </c>
      <c r="B66" s="14" t="s">
        <v>65</v>
      </c>
      <c r="C66" t="s">
        <v>67</v>
      </c>
      <c r="D66">
        <v>22.439182281494141</v>
      </c>
      <c r="E66">
        <v>18.967607498168945</v>
      </c>
      <c r="F66">
        <v>31.480268478393555</v>
      </c>
      <c r="G66">
        <v>23.347553253173828</v>
      </c>
      <c r="H66">
        <v>33.485172271728516</v>
      </c>
      <c r="I66">
        <v>17.810939788818359</v>
      </c>
      <c r="J66">
        <v>26.508329391479492</v>
      </c>
      <c r="K66">
        <v>27.154870986938477</v>
      </c>
    </row>
    <row r="67" spans="1:11" x14ac:dyDescent="0.35">
      <c r="D67" s="15">
        <f>AVERAGE(D55:D66)</f>
        <v>12.046053568522135</v>
      </c>
      <c r="E67" s="15">
        <f t="shared" ref="E67:K67" si="2">AVERAGE(E55:E66)</f>
        <v>21.659720095721159</v>
      </c>
      <c r="F67" s="15">
        <f t="shared" si="2"/>
        <v>24.901001145442326</v>
      </c>
      <c r="G67" s="15">
        <f t="shared" si="2"/>
        <v>20.927709817886353</v>
      </c>
      <c r="H67" s="15">
        <f t="shared" si="2"/>
        <v>25.9408709786155</v>
      </c>
      <c r="I67" s="15">
        <f t="shared" si="2"/>
        <v>26.442003423517402</v>
      </c>
      <c r="J67" s="15">
        <f t="shared" si="2"/>
        <v>33.374427760640778</v>
      </c>
      <c r="K67" s="15">
        <f t="shared" si="2"/>
        <v>26.149603287378948</v>
      </c>
    </row>
    <row r="68" spans="1:11" x14ac:dyDescent="0.35">
      <c r="D68">
        <f>STDEV(D55:D66)/SQRT(12)</f>
        <v>2.8017038368300384</v>
      </c>
      <c r="E68">
        <f t="shared" ref="E68:K68" si="3">STDEV(E55:E66)/SQRT(12)</f>
        <v>3.9161851997770132</v>
      </c>
      <c r="F68">
        <f t="shared" si="3"/>
        <v>3.1938375389475242</v>
      </c>
      <c r="G68">
        <f t="shared" si="3"/>
        <v>2.8373308181119472</v>
      </c>
      <c r="H68">
        <f t="shared" si="3"/>
        <v>2.3630476052796596</v>
      </c>
      <c r="I68">
        <f t="shared" si="3"/>
        <v>1.3887124887840974</v>
      </c>
      <c r="J68">
        <f t="shared" si="3"/>
        <v>3.6916614580454254</v>
      </c>
      <c r="K68">
        <f t="shared" si="3"/>
        <v>2.8351229687973984</v>
      </c>
    </row>
    <row r="70" spans="1:11" ht="15.5" x14ac:dyDescent="0.35">
      <c r="A70" s="13" t="s">
        <v>32</v>
      </c>
      <c r="B70" s="14" t="s">
        <v>69</v>
      </c>
      <c r="C70" t="s">
        <v>66</v>
      </c>
      <c r="D70">
        <v>42.529346466064453</v>
      </c>
      <c r="E70">
        <v>54.985481262207031</v>
      </c>
      <c r="F70">
        <v>45.000652313232422</v>
      </c>
      <c r="G70">
        <v>46.637187957763672</v>
      </c>
      <c r="H70">
        <v>11.266684532165527</v>
      </c>
      <c r="I70">
        <v>43.38922119140625</v>
      </c>
      <c r="J70">
        <v>76.154876708984375</v>
      </c>
      <c r="K70">
        <v>37.796016693115234</v>
      </c>
    </row>
    <row r="71" spans="1:11" ht="15.5" x14ac:dyDescent="0.35">
      <c r="A71" s="13" t="s">
        <v>36</v>
      </c>
      <c r="B71" s="14" t="s">
        <v>69</v>
      </c>
      <c r="C71" t="s">
        <v>66</v>
      </c>
      <c r="D71">
        <v>30.358860015869141</v>
      </c>
      <c r="E71">
        <v>52.970893859863281</v>
      </c>
      <c r="F71">
        <v>48.662178039550781</v>
      </c>
      <c r="G71">
        <v>42.997913360595703</v>
      </c>
      <c r="H71">
        <v>20.929985046386719</v>
      </c>
      <c r="I71">
        <v>31.028694152832031</v>
      </c>
      <c r="J71">
        <v>56.546100616455078</v>
      </c>
      <c r="K71">
        <v>35.796348571777344</v>
      </c>
    </row>
    <row r="72" spans="1:11" ht="15.5" x14ac:dyDescent="0.35">
      <c r="A72" s="13" t="s">
        <v>37</v>
      </c>
      <c r="B72" s="14" t="s">
        <v>69</v>
      </c>
      <c r="C72" t="s">
        <v>66</v>
      </c>
      <c r="D72">
        <v>42.119613647460938</v>
      </c>
      <c r="E72">
        <v>63.907581329345703</v>
      </c>
      <c r="F72">
        <v>62.886444091796875</v>
      </c>
      <c r="G72">
        <v>57.360366821289063</v>
      </c>
      <c r="H72">
        <v>35.385833740234375</v>
      </c>
      <c r="I72">
        <v>58.095329284667969</v>
      </c>
      <c r="J72">
        <v>56.923000335693359</v>
      </c>
      <c r="K72">
        <v>50.005336761474609</v>
      </c>
    </row>
    <row r="73" spans="1:11" ht="15.5" x14ac:dyDescent="0.35">
      <c r="A73" s="13" t="s">
        <v>40</v>
      </c>
      <c r="B73" s="14" t="s">
        <v>69</v>
      </c>
      <c r="C73" t="s">
        <v>66</v>
      </c>
      <c r="D73">
        <v>19.067083358764648</v>
      </c>
      <c r="E73">
        <v>47.67950439453125</v>
      </c>
      <c r="F73">
        <v>59.757968902587891</v>
      </c>
      <c r="G73">
        <v>40.300132751464844</v>
      </c>
      <c r="H73">
        <v>24.787090301513672</v>
      </c>
      <c r="I73">
        <v>27.940105438232422</v>
      </c>
      <c r="J73">
        <v>14.277759552001953</v>
      </c>
      <c r="K73">
        <v>24.4102783203125</v>
      </c>
    </row>
    <row r="74" spans="1:11" ht="15.5" x14ac:dyDescent="0.35">
      <c r="A74" s="13" t="s">
        <v>41</v>
      </c>
      <c r="B74" s="14" t="s">
        <v>69</v>
      </c>
      <c r="C74" t="s">
        <v>66</v>
      </c>
      <c r="D74">
        <v>34.670692443847656</v>
      </c>
      <c r="E74">
        <v>47.547672271728516</v>
      </c>
      <c r="F74">
        <v>45.956451416015625</v>
      </c>
      <c r="G74">
        <v>42.969219207763672</v>
      </c>
      <c r="H74">
        <v>34.889976501464844</v>
      </c>
      <c r="I74">
        <v>33.399692535400391</v>
      </c>
      <c r="J74">
        <v>68.390571594238281</v>
      </c>
      <c r="K74">
        <v>42.101760864257813</v>
      </c>
    </row>
    <row r="75" spans="1:11" ht="15.5" x14ac:dyDescent="0.35">
      <c r="A75" s="13" t="s">
        <v>42</v>
      </c>
      <c r="B75" s="14" t="s">
        <v>69</v>
      </c>
      <c r="C75" t="s">
        <v>66</v>
      </c>
      <c r="D75">
        <v>14.026186943054199</v>
      </c>
      <c r="E75">
        <v>54.566318511962891</v>
      </c>
      <c r="F75">
        <v>71.564186096191406</v>
      </c>
      <c r="G75">
        <v>56.780895233154297</v>
      </c>
      <c r="H75">
        <v>20.293251037597656</v>
      </c>
      <c r="I75">
        <v>29.886692047119141</v>
      </c>
      <c r="J75">
        <v>38.190628051757813</v>
      </c>
      <c r="K75">
        <v>28.780349731445313</v>
      </c>
    </row>
    <row r="76" spans="1:11" ht="15.5" x14ac:dyDescent="0.35">
      <c r="A76" s="13" t="s">
        <v>44</v>
      </c>
      <c r="B76" s="14" t="s">
        <v>69</v>
      </c>
      <c r="C76" t="s">
        <v>66</v>
      </c>
      <c r="D76">
        <v>34.419052124023438</v>
      </c>
      <c r="E76">
        <v>47.966697692871094</v>
      </c>
      <c r="F76">
        <v>68.12451171875</v>
      </c>
      <c r="G76">
        <v>52.995933532714844</v>
      </c>
      <c r="H76">
        <v>42.794990539550781</v>
      </c>
      <c r="I76">
        <v>47.832683563232422</v>
      </c>
      <c r="J76">
        <v>55.856849670410156</v>
      </c>
      <c r="K76">
        <v>47.050624847412109</v>
      </c>
    </row>
    <row r="77" spans="1:11" ht="15.5" x14ac:dyDescent="0.35">
      <c r="A77" s="13" t="s">
        <v>45</v>
      </c>
      <c r="B77" s="14" t="s">
        <v>69</v>
      </c>
      <c r="C77" t="s">
        <v>66</v>
      </c>
      <c r="D77">
        <v>-15.423599243164063</v>
      </c>
      <c r="E77">
        <v>26.640380859375</v>
      </c>
      <c r="F77">
        <v>51.205341339111328</v>
      </c>
      <c r="G77">
        <v>37.230705261230469</v>
      </c>
      <c r="H77">
        <v>35.679222106933594</v>
      </c>
      <c r="I77">
        <v>24.673433303833008</v>
      </c>
      <c r="J77">
        <v>44.284523010253906</v>
      </c>
      <c r="K77">
        <v>33.736385345458984</v>
      </c>
    </row>
    <row r="78" spans="1:11" x14ac:dyDescent="0.35">
      <c r="D78" s="15">
        <f>AVERAGE(D70:D77)</f>
        <v>25.220904469490051</v>
      </c>
      <c r="E78" s="15">
        <f t="shared" ref="E78:K78" si="4">AVERAGE(E70:E77)</f>
        <v>49.533066272735596</v>
      </c>
      <c r="F78" s="15">
        <f t="shared" si="4"/>
        <v>56.644716739654541</v>
      </c>
      <c r="G78" s="15">
        <f t="shared" si="4"/>
        <v>47.15904426574707</v>
      </c>
      <c r="H78" s="15">
        <f t="shared" si="4"/>
        <v>28.253379225730896</v>
      </c>
      <c r="I78" s="15">
        <f t="shared" si="4"/>
        <v>37.030731439590454</v>
      </c>
      <c r="J78" s="15">
        <f t="shared" si="4"/>
        <v>51.328038692474365</v>
      </c>
      <c r="K78" s="15">
        <f t="shared" si="4"/>
        <v>37.459637641906738</v>
      </c>
    </row>
    <row r="79" spans="1:11" x14ac:dyDescent="0.35">
      <c r="D79">
        <f>STDEV(D70:D77)/SQRT(8)</f>
        <v>6.8146617582833731</v>
      </c>
      <c r="E79">
        <f t="shared" ref="E79:K79" si="5">STDEV(E70:E77)/SQRT(8)</f>
        <v>3.7971178823344687</v>
      </c>
      <c r="F79">
        <f t="shared" si="5"/>
        <v>3.6502415254068672</v>
      </c>
      <c r="G79">
        <f t="shared" si="5"/>
        <v>2.7106760991688734</v>
      </c>
      <c r="H79">
        <f t="shared" si="5"/>
        <v>3.7298904414597134</v>
      </c>
      <c r="I79">
        <f t="shared" si="5"/>
        <v>4.0892243768779668</v>
      </c>
      <c r="J79">
        <f t="shared" si="5"/>
        <v>6.7895266846953968</v>
      </c>
      <c r="K79">
        <f t="shared" si="5"/>
        <v>3.0859387793177886</v>
      </c>
    </row>
    <row r="82" spans="1:11" ht="15.5" x14ac:dyDescent="0.35">
      <c r="A82" s="13" t="s">
        <v>29</v>
      </c>
      <c r="B82" s="14" t="s">
        <v>69</v>
      </c>
      <c r="C82" t="s">
        <v>67</v>
      </c>
      <c r="D82">
        <v>4.8135366439819336</v>
      </c>
      <c r="E82">
        <v>13.631875991821289</v>
      </c>
      <c r="F82">
        <v>9.822728157043457</v>
      </c>
      <c r="G82">
        <v>11.298757553100586</v>
      </c>
      <c r="H82">
        <v>9.559173583984375</v>
      </c>
      <c r="I82">
        <v>22.234096527099609</v>
      </c>
      <c r="J82">
        <v>23.169803619384766</v>
      </c>
      <c r="K82">
        <v>16.838634490966797</v>
      </c>
    </row>
    <row r="83" spans="1:11" ht="15.5" x14ac:dyDescent="0.35">
      <c r="A83" s="13" t="s">
        <v>31</v>
      </c>
      <c r="B83" s="14" t="s">
        <v>69</v>
      </c>
      <c r="C83" t="s">
        <v>67</v>
      </c>
      <c r="D83">
        <v>1.4708962440490723</v>
      </c>
      <c r="E83">
        <v>24.493993759155273</v>
      </c>
      <c r="F83">
        <v>5.7363166809082031</v>
      </c>
      <c r="G83">
        <v>13.869098663330078</v>
      </c>
      <c r="H83">
        <v>7.6203584671020508</v>
      </c>
      <c r="I83">
        <v>10.908829689025879</v>
      </c>
      <c r="J83">
        <v>7.6605339050292969</v>
      </c>
      <c r="K83">
        <v>8.5511369705200195</v>
      </c>
    </row>
    <row r="84" spans="1:11" ht="15.5" x14ac:dyDescent="0.35">
      <c r="A84" s="13" t="s">
        <v>34</v>
      </c>
      <c r="B84" s="14" t="s">
        <v>69</v>
      </c>
      <c r="C84" t="s">
        <v>67</v>
      </c>
      <c r="D84">
        <v>7.6066656112670898</v>
      </c>
      <c r="E84">
        <v>13.688743591308594</v>
      </c>
      <c r="F84">
        <v>22.560688018798828</v>
      </c>
      <c r="G84">
        <v>16.196550369262695</v>
      </c>
      <c r="H84">
        <v>-0.92425298690795898</v>
      </c>
      <c r="I84">
        <v>5.7789945602416992</v>
      </c>
      <c r="J84">
        <v>6.921727180480957</v>
      </c>
      <c r="K84">
        <v>3.1443080902099609</v>
      </c>
    </row>
    <row r="85" spans="1:11" ht="15.5" x14ac:dyDescent="0.35">
      <c r="A85" s="13" t="s">
        <v>35</v>
      </c>
      <c r="B85" s="14" t="s">
        <v>69</v>
      </c>
      <c r="C85" t="s">
        <v>67</v>
      </c>
      <c r="D85">
        <v>33.459747314453125</v>
      </c>
      <c r="E85">
        <v>2.6531763076782227</v>
      </c>
      <c r="F85">
        <v>-6.7266993522644043</v>
      </c>
      <c r="G85">
        <v>6.0074491500854492</v>
      </c>
      <c r="H85">
        <v>-1.060463547706604</v>
      </c>
      <c r="I85">
        <v>8.4609241485595703</v>
      </c>
      <c r="J85">
        <v>-11.249920845031738</v>
      </c>
      <c r="K85">
        <v>-0.36214196681976318</v>
      </c>
    </row>
    <row r="86" spans="1:11" ht="15.5" x14ac:dyDescent="0.35">
      <c r="A86" s="13" t="s">
        <v>38</v>
      </c>
      <c r="B86" s="14" t="s">
        <v>69</v>
      </c>
      <c r="C86" t="s">
        <v>67</v>
      </c>
      <c r="D86">
        <v>16.81982421875</v>
      </c>
      <c r="E86">
        <v>30.926841735839844</v>
      </c>
      <c r="F86">
        <v>30.360977172851563</v>
      </c>
      <c r="G86">
        <v>25.788562774658203</v>
      </c>
      <c r="H86">
        <v>29.633155822753906</v>
      </c>
      <c r="I86">
        <v>15.242112159729004</v>
      </c>
      <c r="J86">
        <v>10.921728134155273</v>
      </c>
      <c r="K86">
        <v>21.740165710449219</v>
      </c>
    </row>
    <row r="87" spans="1:11" ht="15.5" x14ac:dyDescent="0.35">
      <c r="A87" s="13" t="s">
        <v>39</v>
      </c>
      <c r="B87" s="14" t="s">
        <v>69</v>
      </c>
      <c r="C87" t="s">
        <v>67</v>
      </c>
      <c r="D87">
        <v>13.907190322875977</v>
      </c>
      <c r="E87">
        <v>25.483282089233398</v>
      </c>
      <c r="F87">
        <v>44.556285858154297</v>
      </c>
      <c r="G87">
        <v>27.257577896118164</v>
      </c>
      <c r="H87">
        <v>18.697227478027344</v>
      </c>
      <c r="I87">
        <v>15.64208984375</v>
      </c>
      <c r="J87">
        <v>14.15949821472168</v>
      </c>
      <c r="K87">
        <v>17.666156768798828</v>
      </c>
    </row>
    <row r="88" spans="1:11" ht="15.5" x14ac:dyDescent="0.35">
      <c r="A88" s="13" t="s">
        <v>43</v>
      </c>
      <c r="B88" s="14" t="s">
        <v>69</v>
      </c>
      <c r="C88" t="s">
        <v>67</v>
      </c>
      <c r="D88">
        <v>-20.166292190551758</v>
      </c>
      <c r="E88">
        <v>14.691032409667969</v>
      </c>
      <c r="F88">
        <v>21.195659637451172</v>
      </c>
      <c r="G88">
        <v>10.221301078796387</v>
      </c>
      <c r="H88">
        <v>-7.8609561920166016</v>
      </c>
      <c r="I88">
        <v>0.55090677738189697</v>
      </c>
      <c r="J88" t="s">
        <v>68</v>
      </c>
      <c r="K88">
        <v>2.493833065032959</v>
      </c>
    </row>
    <row r="89" spans="1:11" ht="15.5" x14ac:dyDescent="0.35">
      <c r="A89" s="13" t="s">
        <v>46</v>
      </c>
      <c r="B89" s="14" t="s">
        <v>69</v>
      </c>
      <c r="C89" t="s">
        <v>67</v>
      </c>
      <c r="D89">
        <v>16.18351936340332</v>
      </c>
      <c r="E89">
        <v>9.1353530883789063</v>
      </c>
      <c r="F89">
        <v>25.549278259277344</v>
      </c>
      <c r="G89">
        <v>19.621639251708984</v>
      </c>
      <c r="H89">
        <v>4.3933773040771484</v>
      </c>
      <c r="I89">
        <v>-10.670815467834473</v>
      </c>
      <c r="J89" t="s">
        <v>68</v>
      </c>
      <c r="K89">
        <v>-0.54538559913635254</v>
      </c>
    </row>
    <row r="90" spans="1:11" ht="15.5" x14ac:dyDescent="0.35">
      <c r="A90" s="13" t="s">
        <v>47</v>
      </c>
      <c r="B90" s="14" t="s">
        <v>69</v>
      </c>
      <c r="C90" t="s">
        <v>67</v>
      </c>
      <c r="D90">
        <v>-11.772649765014648</v>
      </c>
      <c r="E90">
        <v>37.912727355957031</v>
      </c>
      <c r="F90">
        <v>47.000511169433594</v>
      </c>
      <c r="G90">
        <v>30.535606384277344</v>
      </c>
      <c r="H90">
        <v>20.457023620605469</v>
      </c>
      <c r="I90">
        <v>12.178924560546875</v>
      </c>
      <c r="J90" t="s">
        <v>68</v>
      </c>
      <c r="K90">
        <v>16.61988639831543</v>
      </c>
    </row>
    <row r="91" spans="1:11" ht="15.5" x14ac:dyDescent="0.35">
      <c r="A91" s="13" t="s">
        <v>48</v>
      </c>
      <c r="B91" s="14" t="s">
        <v>69</v>
      </c>
      <c r="C91" t="s">
        <v>67</v>
      </c>
      <c r="D91">
        <v>6.3034248352050781</v>
      </c>
      <c r="E91">
        <v>16.738285064697266</v>
      </c>
      <c r="F91">
        <v>31.970788955688477</v>
      </c>
      <c r="G91">
        <v>20.244182586669922</v>
      </c>
      <c r="H91">
        <v>12.769729614257813</v>
      </c>
      <c r="I91">
        <v>7.9213428497314453</v>
      </c>
      <c r="J91">
        <v>19.339742660522461</v>
      </c>
      <c r="K91">
        <v>12.827125549316406</v>
      </c>
    </row>
    <row r="92" spans="1:11" x14ac:dyDescent="0.35">
      <c r="D92" s="15">
        <f>AVERAGE(D82:D91)</f>
        <v>6.8625862598419189</v>
      </c>
      <c r="E92" s="15">
        <f t="shared" ref="E92:K92" si="6">AVERAGE(E82:E91)</f>
        <v>18.935531139373779</v>
      </c>
      <c r="F92" s="15">
        <f t="shared" si="6"/>
        <v>23.202653455734254</v>
      </c>
      <c r="G92" s="15">
        <f t="shared" si="6"/>
        <v>18.104072570800781</v>
      </c>
      <c r="H92" s="15">
        <f t="shared" si="6"/>
        <v>9.3284373164176948</v>
      </c>
      <c r="I92" s="15">
        <f t="shared" si="6"/>
        <v>8.8247405648231503</v>
      </c>
      <c r="J92" s="15">
        <f t="shared" si="6"/>
        <v>10.131873267037529</v>
      </c>
      <c r="K92" s="15">
        <f t="shared" si="6"/>
        <v>9.8973719477653503</v>
      </c>
    </row>
    <row r="93" spans="1:11" x14ac:dyDescent="0.35">
      <c r="D93">
        <f>STDEV(D82:D91)/SQRT(10)</f>
        <v>4.7784578374480384</v>
      </c>
      <c r="E93">
        <f t="shared" ref="E93:K93" si="7">STDEV(E82:E91)/SQRT(10)</f>
        <v>3.3621336169409606</v>
      </c>
      <c r="F93">
        <f t="shared" si="7"/>
        <v>5.3127161077477929</v>
      </c>
      <c r="G93">
        <f t="shared" si="7"/>
        <v>2.5399398591188067</v>
      </c>
      <c r="H93">
        <f t="shared" si="7"/>
        <v>3.6080026903739686</v>
      </c>
      <c r="I93">
        <f t="shared" si="7"/>
        <v>2.8709692586328068</v>
      </c>
      <c r="J93">
        <f t="shared" si="7"/>
        <v>3.5242299292673307</v>
      </c>
      <c r="K93">
        <f t="shared" si="7"/>
        <v>2.6227635618254515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94B4-9CB3-4A8A-A103-41A4F45D321C}">
  <dimension ref="A1:V238"/>
  <sheetViews>
    <sheetView workbookViewId="0">
      <selection activeCell="D9" sqref="D9"/>
    </sheetView>
  </sheetViews>
  <sheetFormatPr defaultRowHeight="14.5" x14ac:dyDescent="0.35"/>
  <cols>
    <col min="1" max="1" width="11.26953125" style="26" customWidth="1"/>
    <col min="2" max="2" width="12.26953125" style="26" customWidth="1"/>
    <col min="3" max="3" width="12.7265625" style="26" customWidth="1"/>
    <col min="4" max="4" width="14.26953125" style="26" customWidth="1"/>
    <col min="5" max="5" width="10.7265625" style="26" bestFit="1" customWidth="1"/>
    <col min="6" max="6" width="10.54296875" style="26" bestFit="1" customWidth="1"/>
    <col min="7" max="9" width="11.54296875" style="26" bestFit="1" customWidth="1"/>
    <col min="10" max="10" width="11.1796875" style="26" customWidth="1"/>
    <col min="11" max="11" width="8.7265625" style="26"/>
    <col min="12" max="12" width="10.7265625" bestFit="1" customWidth="1"/>
  </cols>
  <sheetData>
    <row r="1" spans="1:21" ht="19" thickBot="1" x14ac:dyDescent="0.5">
      <c r="A1" s="16" t="s">
        <v>71</v>
      </c>
      <c r="B1" s="17" t="s">
        <v>72</v>
      </c>
      <c r="C1" s="18"/>
      <c r="D1" s="18"/>
      <c r="E1" s="18"/>
      <c r="F1" s="18"/>
      <c r="G1" s="18"/>
      <c r="H1" s="18"/>
      <c r="I1" s="18"/>
      <c r="J1" s="18"/>
      <c r="K1" s="19"/>
    </row>
    <row r="2" spans="1:21" ht="19" thickBot="1" x14ac:dyDescent="0.5">
      <c r="A2" s="20" t="s">
        <v>73</v>
      </c>
      <c r="B2" s="17"/>
      <c r="C2" s="18"/>
      <c r="D2" s="18"/>
      <c r="E2" s="18"/>
      <c r="F2" s="18"/>
      <c r="G2" s="18"/>
      <c r="H2" s="18"/>
      <c r="I2" s="18"/>
      <c r="J2" s="18"/>
      <c r="K2" s="19"/>
    </row>
    <row r="3" spans="1:21" s="24" customFormat="1" ht="27" customHeight="1" x14ac:dyDescent="0.35">
      <c r="A3" s="21" t="s">
        <v>74</v>
      </c>
      <c r="B3" s="22" t="s">
        <v>75</v>
      </c>
      <c r="C3" s="22" t="s">
        <v>76</v>
      </c>
      <c r="D3" s="22" t="s">
        <v>77</v>
      </c>
      <c r="E3" s="22" t="s">
        <v>78</v>
      </c>
      <c r="F3" s="22" t="s">
        <v>79</v>
      </c>
      <c r="G3" s="22" t="s">
        <v>80</v>
      </c>
      <c r="H3" s="22" t="s">
        <v>81</v>
      </c>
      <c r="I3" s="22" t="s">
        <v>82</v>
      </c>
      <c r="J3" s="22" t="s">
        <v>83</v>
      </c>
      <c r="K3" s="23" t="s">
        <v>84</v>
      </c>
    </row>
    <row r="4" spans="1:21" x14ac:dyDescent="0.35">
      <c r="A4" s="25">
        <v>1E-4</v>
      </c>
      <c r="B4" s="26">
        <f>(G4+I4)/(F4+H4)*100</f>
        <v>95.36423841059603</v>
      </c>
      <c r="C4" s="26">
        <f>G4/F4*100</f>
        <v>100</v>
      </c>
      <c r="D4" s="26">
        <f>I4/H4*100</f>
        <v>90.540540540540533</v>
      </c>
      <c r="E4" s="26">
        <f>K4/J4*100</f>
        <v>0</v>
      </c>
      <c r="F4" s="26">
        <v>77</v>
      </c>
      <c r="G4" s="26">
        <v>77</v>
      </c>
      <c r="H4" s="26">
        <v>74</v>
      </c>
      <c r="I4" s="26">
        <v>67</v>
      </c>
      <c r="J4" s="26">
        <v>18</v>
      </c>
      <c r="K4" s="27">
        <v>0</v>
      </c>
      <c r="L4" s="28">
        <v>44887</v>
      </c>
      <c r="M4" t="s">
        <v>85</v>
      </c>
    </row>
    <row r="5" spans="1:21" ht="15" thickBot="1" x14ac:dyDescent="0.4">
      <c r="A5" s="29">
        <v>9.9999999999999995E-7</v>
      </c>
      <c r="B5" s="26">
        <f>(G5+I5)/(F5+H5)*100</f>
        <v>96.026490066225165</v>
      </c>
      <c r="C5" s="26">
        <f>G5/F5*100</f>
        <v>100</v>
      </c>
      <c r="D5" s="26">
        <f>I5/H5*100</f>
        <v>91.666666666666657</v>
      </c>
      <c r="E5" s="26" t="e">
        <f>K5/J5*100</f>
        <v>#DIV/0!</v>
      </c>
      <c r="F5" s="26">
        <v>79</v>
      </c>
      <c r="G5" s="26">
        <v>79</v>
      </c>
      <c r="H5" s="26">
        <v>72</v>
      </c>
      <c r="I5" s="26">
        <v>66</v>
      </c>
      <c r="K5" s="27"/>
      <c r="L5" s="28">
        <v>44888</v>
      </c>
      <c r="M5" t="s">
        <v>85</v>
      </c>
    </row>
    <row r="6" spans="1:21" x14ac:dyDescent="0.35">
      <c r="A6" s="30">
        <v>0.32</v>
      </c>
      <c r="B6" s="26">
        <f>(G6+I6)/(F6+H6)*100</f>
        <v>85.620915032679733</v>
      </c>
      <c r="C6" s="26">
        <f t="shared" ref="C6:C15" si="0">G6/F6*100</f>
        <v>100</v>
      </c>
      <c r="D6" s="26">
        <f t="shared" ref="D6:D15" si="1">I6/H6*100</f>
        <v>71.428571428571431</v>
      </c>
      <c r="E6" s="26">
        <f>K6/J6*100</f>
        <v>0</v>
      </c>
      <c r="F6" s="26">
        <v>76</v>
      </c>
      <c r="G6" s="26">
        <v>76</v>
      </c>
      <c r="H6" s="26">
        <v>77</v>
      </c>
      <c r="I6" s="26">
        <v>55</v>
      </c>
      <c r="J6" s="26">
        <v>16</v>
      </c>
      <c r="K6" s="27">
        <v>0</v>
      </c>
      <c r="L6" s="28">
        <v>44897</v>
      </c>
      <c r="M6" t="s">
        <v>86</v>
      </c>
    </row>
    <row r="7" spans="1:21" ht="15" thickBot="1" x14ac:dyDescent="0.4">
      <c r="A7" s="31"/>
      <c r="B7" s="32"/>
      <c r="C7" s="32"/>
      <c r="D7" s="32"/>
      <c r="E7" s="32"/>
      <c r="F7" s="32"/>
      <c r="G7" s="32"/>
      <c r="H7" s="32"/>
      <c r="I7" s="32"/>
      <c r="J7" s="32"/>
      <c r="K7" s="33"/>
    </row>
    <row r="8" spans="1:21" ht="16" thickBot="1" x14ac:dyDescent="0.4">
      <c r="A8" s="34" t="s">
        <v>86</v>
      </c>
      <c r="K8" s="27"/>
    </row>
    <row r="9" spans="1:21" x14ac:dyDescent="0.35">
      <c r="A9" s="35">
        <v>0.32</v>
      </c>
      <c r="B9" s="36">
        <f>(G9+I9)/(F9+H9)*100</f>
        <v>88.961038961038966</v>
      </c>
      <c r="C9" s="36">
        <f>G9/F9*100</f>
        <v>100</v>
      </c>
      <c r="D9" s="36">
        <f>I9/H9*100</f>
        <v>78.48101265822784</v>
      </c>
      <c r="E9" s="37">
        <f>K9/J9*100</f>
        <v>0</v>
      </c>
      <c r="F9" s="18">
        <v>75</v>
      </c>
      <c r="G9" s="18">
        <v>75</v>
      </c>
      <c r="H9" s="18">
        <v>79</v>
      </c>
      <c r="I9" s="18">
        <v>62</v>
      </c>
      <c r="J9" s="18">
        <v>15</v>
      </c>
      <c r="K9" s="19">
        <v>0</v>
      </c>
      <c r="L9" s="38"/>
    </row>
    <row r="10" spans="1:21" x14ac:dyDescent="0.35">
      <c r="A10" s="25">
        <v>0.24</v>
      </c>
      <c r="B10" s="39">
        <f t="shared" ref="B10:B17" si="2">(G10+I10)/(F10+H10)*100</f>
        <v>95.454545454545453</v>
      </c>
      <c r="C10" s="39">
        <f t="shared" si="0"/>
        <v>98.71794871794873</v>
      </c>
      <c r="D10" s="39">
        <f t="shared" si="1"/>
        <v>92.10526315789474</v>
      </c>
      <c r="E10" s="40">
        <f>K10/J10*100</f>
        <v>0</v>
      </c>
      <c r="F10" s="26">
        <v>78</v>
      </c>
      <c r="G10" s="26">
        <v>77</v>
      </c>
      <c r="H10" s="26">
        <v>76</v>
      </c>
      <c r="I10" s="26">
        <v>70</v>
      </c>
      <c r="J10" s="26">
        <v>15</v>
      </c>
      <c r="K10" s="27">
        <v>0</v>
      </c>
      <c r="L10" s="38"/>
    </row>
    <row r="11" spans="1:21" x14ac:dyDescent="0.35">
      <c r="A11" s="25">
        <v>0.16</v>
      </c>
      <c r="B11" s="39">
        <f t="shared" si="2"/>
        <v>98.026315789473685</v>
      </c>
      <c r="C11" s="39">
        <f t="shared" si="0"/>
        <v>100</v>
      </c>
      <c r="D11" s="39">
        <f t="shared" si="1"/>
        <v>96.15384615384616</v>
      </c>
      <c r="E11" s="40">
        <f t="shared" ref="E11:E19" si="3">K11/J11*100</f>
        <v>0</v>
      </c>
      <c r="F11" s="26">
        <v>74</v>
      </c>
      <c r="G11" s="26">
        <v>74</v>
      </c>
      <c r="H11" s="26">
        <v>78</v>
      </c>
      <c r="I11" s="26">
        <v>75</v>
      </c>
      <c r="J11" s="26">
        <v>17</v>
      </c>
      <c r="K11" s="27">
        <v>0</v>
      </c>
      <c r="L11" s="38"/>
    </row>
    <row r="12" spans="1:21" x14ac:dyDescent="0.35">
      <c r="A12" s="25">
        <v>0.08</v>
      </c>
      <c r="B12" s="39">
        <f t="shared" si="2"/>
        <v>90.909090909090907</v>
      </c>
      <c r="C12" s="39">
        <f t="shared" si="0"/>
        <v>100</v>
      </c>
      <c r="D12" s="39">
        <f t="shared" si="1"/>
        <v>81.333333333333329</v>
      </c>
      <c r="E12" s="40">
        <f t="shared" si="3"/>
        <v>0</v>
      </c>
      <c r="F12" s="26">
        <v>79</v>
      </c>
      <c r="G12" s="26">
        <v>79</v>
      </c>
      <c r="H12" s="26">
        <v>75</v>
      </c>
      <c r="I12" s="26">
        <v>61</v>
      </c>
      <c r="J12" s="26">
        <v>15</v>
      </c>
      <c r="K12" s="27">
        <v>0</v>
      </c>
      <c r="L12" s="38"/>
    </row>
    <row r="13" spans="1:21" x14ac:dyDescent="0.35">
      <c r="A13" s="25">
        <v>0.04</v>
      </c>
      <c r="B13" s="39">
        <f t="shared" si="2"/>
        <v>90.849673202614383</v>
      </c>
      <c r="C13" s="39">
        <f t="shared" si="0"/>
        <v>100</v>
      </c>
      <c r="D13" s="39">
        <f t="shared" si="1"/>
        <v>81.818181818181827</v>
      </c>
      <c r="E13" s="40">
        <f t="shared" si="3"/>
        <v>0</v>
      </c>
      <c r="F13" s="26">
        <v>76</v>
      </c>
      <c r="G13" s="26">
        <v>76</v>
      </c>
      <c r="H13" s="26">
        <v>77</v>
      </c>
      <c r="I13" s="26">
        <v>63</v>
      </c>
      <c r="J13" s="26">
        <v>16</v>
      </c>
      <c r="K13" s="27">
        <v>0</v>
      </c>
      <c r="L13" s="38"/>
    </row>
    <row r="14" spans="1:21" x14ac:dyDescent="0.35">
      <c r="A14" s="25">
        <v>0.02</v>
      </c>
      <c r="B14" s="39">
        <f t="shared" si="2"/>
        <v>94.078947368421055</v>
      </c>
      <c r="C14" s="39">
        <f t="shared" si="0"/>
        <v>100</v>
      </c>
      <c r="D14" s="39">
        <f t="shared" si="1"/>
        <v>87.671232876712324</v>
      </c>
      <c r="E14" s="40">
        <f t="shared" si="3"/>
        <v>0</v>
      </c>
      <c r="F14" s="26">
        <v>79</v>
      </c>
      <c r="G14" s="26">
        <v>79</v>
      </c>
      <c r="H14" s="26">
        <v>73</v>
      </c>
      <c r="I14" s="26">
        <v>64</v>
      </c>
      <c r="J14" s="26">
        <v>17</v>
      </c>
      <c r="K14" s="27">
        <v>0</v>
      </c>
      <c r="L14" s="38"/>
    </row>
    <row r="15" spans="1:21" x14ac:dyDescent="0.35">
      <c r="A15" s="25">
        <v>0.01</v>
      </c>
      <c r="B15" s="39">
        <f t="shared" si="2"/>
        <v>86.36363636363636</v>
      </c>
      <c r="C15" s="39">
        <f t="shared" si="0"/>
        <v>100</v>
      </c>
      <c r="D15" s="39">
        <f t="shared" si="1"/>
        <v>72.727272727272734</v>
      </c>
      <c r="E15" s="40">
        <f t="shared" si="3"/>
        <v>0</v>
      </c>
      <c r="F15" s="26">
        <v>77</v>
      </c>
      <c r="G15" s="26">
        <v>77</v>
      </c>
      <c r="H15" s="26">
        <v>77</v>
      </c>
      <c r="I15" s="26">
        <v>56</v>
      </c>
      <c r="J15" s="26">
        <v>15</v>
      </c>
      <c r="K15" s="27">
        <v>0</v>
      </c>
      <c r="L15" s="38"/>
    </row>
    <row r="16" spans="1:21" x14ac:dyDescent="0.35">
      <c r="A16" s="25">
        <v>5.0000000000000001E-3</v>
      </c>
      <c r="B16" s="39">
        <f t="shared" si="2"/>
        <v>62.5</v>
      </c>
      <c r="C16" s="39">
        <f>G16/F16*100</f>
        <v>100</v>
      </c>
      <c r="D16" s="39">
        <f>I16/H16*100</f>
        <v>25</v>
      </c>
      <c r="E16" s="40">
        <f t="shared" si="3"/>
        <v>0</v>
      </c>
      <c r="F16" s="26">
        <v>72</v>
      </c>
      <c r="G16" s="26">
        <v>72</v>
      </c>
      <c r="H16" s="26">
        <v>72</v>
      </c>
      <c r="I16" s="26">
        <v>18</v>
      </c>
      <c r="J16" s="26">
        <v>16</v>
      </c>
      <c r="K16" s="27">
        <v>0</v>
      </c>
      <c r="L16" s="39">
        <f t="shared" ref="L16:L17" si="4">(Q16+S16)/(P16+R16)*100</f>
        <v>73.026315789473685</v>
      </c>
      <c r="M16" s="39">
        <f>Q16/P16*100</f>
        <v>94.73684210526315</v>
      </c>
      <c r="N16" s="39">
        <f>S16/R16*100</f>
        <v>51.315789473684212</v>
      </c>
      <c r="O16" s="40">
        <f t="shared" ref="O16:O17" si="5">U16/T16*100</f>
        <v>11.76470588235294</v>
      </c>
      <c r="P16" s="26">
        <v>76</v>
      </c>
      <c r="Q16" s="26">
        <v>72</v>
      </c>
      <c r="R16" s="26">
        <v>76</v>
      </c>
      <c r="S16" s="26">
        <v>39</v>
      </c>
      <c r="T16" s="26">
        <v>17</v>
      </c>
      <c r="U16" s="26">
        <v>2</v>
      </c>
    </row>
    <row r="17" spans="1:21" x14ac:dyDescent="0.35">
      <c r="A17" s="25">
        <v>2.5000000000000001E-3</v>
      </c>
      <c r="B17" s="39">
        <f t="shared" si="2"/>
        <v>51.851851851851848</v>
      </c>
      <c r="C17" s="39">
        <f t="shared" ref="C17:C19" si="6">G17/F17*100</f>
        <v>98.148148148148152</v>
      </c>
      <c r="D17" s="39">
        <f t="shared" ref="D17:D19" si="7">I17/H17*100</f>
        <v>5.5555555555555554</v>
      </c>
      <c r="E17" s="40">
        <f t="shared" si="3"/>
        <v>8.3333333333333321</v>
      </c>
      <c r="F17" s="26">
        <v>54</v>
      </c>
      <c r="G17" s="26">
        <v>53</v>
      </c>
      <c r="H17" s="26">
        <v>54</v>
      </c>
      <c r="I17" s="26">
        <v>3</v>
      </c>
      <c r="J17" s="26">
        <v>12</v>
      </c>
      <c r="K17" s="27">
        <v>1</v>
      </c>
      <c r="L17" s="39">
        <f t="shared" si="4"/>
        <v>66.013071895424829</v>
      </c>
      <c r="M17" s="39">
        <f t="shared" ref="M17" si="8">Q17/P17*100</f>
        <v>100</v>
      </c>
      <c r="N17" s="39">
        <f t="shared" ref="N17" si="9">S17/R17*100</f>
        <v>31.578947368421051</v>
      </c>
      <c r="O17" s="40">
        <f t="shared" si="5"/>
        <v>12.5</v>
      </c>
      <c r="P17" s="26">
        <v>77</v>
      </c>
      <c r="Q17" s="26">
        <v>77</v>
      </c>
      <c r="R17" s="26">
        <v>76</v>
      </c>
      <c r="S17" s="26">
        <v>24</v>
      </c>
      <c r="T17" s="26">
        <v>16</v>
      </c>
      <c r="U17" s="26">
        <v>2</v>
      </c>
    </row>
    <row r="18" spans="1:21" x14ac:dyDescent="0.35">
      <c r="A18" s="25">
        <v>1.25E-3</v>
      </c>
      <c r="B18" s="39">
        <f>(G18+I18)/(F18+H18)*100</f>
        <v>56.481481481481474</v>
      </c>
      <c r="C18" s="39">
        <f t="shared" si="6"/>
        <v>98.148148148148152</v>
      </c>
      <c r="D18" s="39">
        <f t="shared" si="7"/>
        <v>14.814814814814813</v>
      </c>
      <c r="E18" s="40">
        <f t="shared" si="3"/>
        <v>8.3333333333333321</v>
      </c>
      <c r="F18" s="26">
        <v>54</v>
      </c>
      <c r="G18" s="26">
        <v>53</v>
      </c>
      <c r="H18" s="26">
        <v>54</v>
      </c>
      <c r="I18" s="26">
        <v>8</v>
      </c>
      <c r="J18" s="26">
        <v>12</v>
      </c>
      <c r="K18" s="27">
        <v>1</v>
      </c>
      <c r="L18">
        <v>72.368421052631575</v>
      </c>
      <c r="M18">
        <v>96.15384615384616</v>
      </c>
      <c r="N18">
        <v>47.297297297297298</v>
      </c>
      <c r="O18">
        <v>17.647058823529413</v>
      </c>
      <c r="P18">
        <v>78</v>
      </c>
      <c r="Q18">
        <v>75</v>
      </c>
      <c r="R18">
        <v>74</v>
      </c>
      <c r="S18">
        <v>35</v>
      </c>
      <c r="T18">
        <v>17</v>
      </c>
      <c r="U18">
        <v>3</v>
      </c>
    </row>
    <row r="19" spans="1:21" ht="15" thickBot="1" x14ac:dyDescent="0.4">
      <c r="A19" s="31" t="s">
        <v>87</v>
      </c>
      <c r="B19" s="39">
        <f>(G19+I19)/(F19+H19)*100</f>
        <v>52.777777777777779</v>
      </c>
      <c r="C19" s="39">
        <f t="shared" si="6"/>
        <v>98.611111111111114</v>
      </c>
      <c r="D19" s="39">
        <f t="shared" si="7"/>
        <v>6.9444444444444446</v>
      </c>
      <c r="E19" s="40">
        <f t="shared" si="3"/>
        <v>0</v>
      </c>
      <c r="F19" s="32">
        <v>72</v>
      </c>
      <c r="G19" s="32">
        <v>71</v>
      </c>
      <c r="H19" s="32">
        <v>72</v>
      </c>
      <c r="I19" s="32">
        <v>5</v>
      </c>
      <c r="J19" s="32">
        <v>16</v>
      </c>
      <c r="K19" s="33">
        <v>0</v>
      </c>
      <c r="L19" s="38"/>
    </row>
    <row r="20" spans="1:21" ht="15" thickBot="1" x14ac:dyDescent="0.4">
      <c r="A20" s="25"/>
      <c r="L20" s="38"/>
    </row>
    <row r="21" spans="1:21" ht="19" thickBot="1" x14ac:dyDescent="0.5">
      <c r="A21" s="16" t="s">
        <v>71</v>
      </c>
      <c r="B21" s="17" t="s">
        <v>88</v>
      </c>
      <c r="C21" s="18"/>
      <c r="D21" s="18"/>
      <c r="E21" s="18"/>
      <c r="F21" s="18"/>
      <c r="G21" s="18"/>
      <c r="H21" s="18"/>
      <c r="I21" s="18"/>
      <c r="J21" s="18"/>
      <c r="K21" s="19"/>
      <c r="L21" s="38"/>
    </row>
    <row r="22" spans="1:21" ht="19" thickBot="1" x14ac:dyDescent="0.5">
      <c r="A22" s="20" t="s">
        <v>73</v>
      </c>
      <c r="B22" s="17"/>
      <c r="C22" s="18"/>
      <c r="D22" s="18"/>
      <c r="E22" s="18"/>
      <c r="F22" s="18"/>
      <c r="G22" s="18"/>
      <c r="H22" s="18"/>
      <c r="I22" s="18"/>
      <c r="J22" s="18"/>
      <c r="K22" s="19"/>
      <c r="L22" s="38"/>
    </row>
    <row r="23" spans="1:21" ht="29" x14ac:dyDescent="0.35">
      <c r="A23" s="21" t="s">
        <v>74</v>
      </c>
      <c r="B23" s="22" t="s">
        <v>75</v>
      </c>
      <c r="C23" s="22" t="s">
        <v>76</v>
      </c>
      <c r="D23" s="22" t="s">
        <v>77</v>
      </c>
      <c r="E23" s="22" t="s">
        <v>78</v>
      </c>
      <c r="F23" s="22" t="s">
        <v>79</v>
      </c>
      <c r="G23" s="22" t="s">
        <v>80</v>
      </c>
      <c r="H23" s="22" t="s">
        <v>81</v>
      </c>
      <c r="I23" s="22" t="s">
        <v>82</v>
      </c>
      <c r="J23" s="22" t="s">
        <v>83</v>
      </c>
      <c r="K23" s="23" t="s">
        <v>84</v>
      </c>
    </row>
    <row r="24" spans="1:21" x14ac:dyDescent="0.35">
      <c r="A24" s="25">
        <v>1E-4</v>
      </c>
      <c r="B24" s="26">
        <f>(G24+I24)/(F24+H24)*100</f>
        <v>96.753246753246756</v>
      </c>
      <c r="C24" s="26">
        <f>G24/F24*100</f>
        <v>98.648648648648646</v>
      </c>
      <c r="D24" s="26">
        <f>I24/H24*100</f>
        <v>95</v>
      </c>
      <c r="E24" s="26">
        <f>K24/J24*100</f>
        <v>6.25</v>
      </c>
      <c r="F24" s="26">
        <v>74</v>
      </c>
      <c r="G24" s="26">
        <v>73</v>
      </c>
      <c r="H24" s="26">
        <v>80</v>
      </c>
      <c r="I24" s="26">
        <v>76</v>
      </c>
      <c r="J24" s="26">
        <v>16</v>
      </c>
      <c r="K24" s="27">
        <v>1</v>
      </c>
      <c r="L24" s="28">
        <v>44887</v>
      </c>
      <c r="M24" t="s">
        <v>85</v>
      </c>
    </row>
    <row r="25" spans="1:21" ht="15" thickBot="1" x14ac:dyDescent="0.4">
      <c r="A25" s="25">
        <v>9.9999999999999995E-7</v>
      </c>
      <c r="B25" s="26">
        <f>(G25+I25)/(F25+H25)*100</f>
        <v>97.350993377483448</v>
      </c>
      <c r="C25" s="26">
        <f>G25/F25*100</f>
        <v>100</v>
      </c>
      <c r="D25" s="26">
        <f>I25/H25*100</f>
        <v>95.121951219512198</v>
      </c>
      <c r="E25" s="26" t="e">
        <f t="shared" ref="E25:E26" si="10">K25/J25*100</f>
        <v>#DIV/0!</v>
      </c>
      <c r="F25" s="26">
        <v>69</v>
      </c>
      <c r="G25" s="26">
        <v>69</v>
      </c>
      <c r="H25" s="26">
        <v>82</v>
      </c>
      <c r="I25" s="26">
        <v>78</v>
      </c>
      <c r="K25" s="27"/>
      <c r="L25" s="28">
        <v>44888</v>
      </c>
      <c r="M25" t="s">
        <v>85</v>
      </c>
    </row>
    <row r="26" spans="1:21" x14ac:dyDescent="0.35">
      <c r="A26" s="35">
        <v>0.32</v>
      </c>
      <c r="B26" s="26">
        <f>(G26+I26)/(F26+H26)*100</f>
        <v>94</v>
      </c>
      <c r="C26" s="26">
        <f t="shared" ref="C26" si="11">G26/F26*100</f>
        <v>100</v>
      </c>
      <c r="D26" s="26">
        <f t="shared" ref="D26" si="12">I26/H26*100</f>
        <v>88.60759493670885</v>
      </c>
      <c r="E26" s="26">
        <f t="shared" si="10"/>
        <v>0</v>
      </c>
      <c r="F26" s="26">
        <v>71</v>
      </c>
      <c r="G26" s="26">
        <v>71</v>
      </c>
      <c r="H26" s="26">
        <v>79</v>
      </c>
      <c r="I26" s="26">
        <v>70</v>
      </c>
      <c r="J26" s="26">
        <v>19</v>
      </c>
      <c r="K26" s="27">
        <v>0</v>
      </c>
      <c r="L26" s="28">
        <v>44897</v>
      </c>
      <c r="M26" t="s">
        <v>86</v>
      </c>
    </row>
    <row r="27" spans="1:21" ht="15" thickBot="1" x14ac:dyDescent="0.4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3"/>
      <c r="L27" s="38"/>
    </row>
    <row r="28" spans="1:21" ht="16" thickBot="1" x14ac:dyDescent="0.4">
      <c r="A28" s="34" t="s">
        <v>86</v>
      </c>
      <c r="K28" s="27"/>
      <c r="L28" s="38"/>
    </row>
    <row r="29" spans="1:21" x14ac:dyDescent="0.35">
      <c r="A29" s="35">
        <v>0.32</v>
      </c>
      <c r="B29" s="36">
        <f t="shared" ref="B29:B39" si="13">(G29+I29)/(F29+H29)*100</f>
        <v>94.73684210526315</v>
      </c>
      <c r="C29" s="36">
        <f>G29/F29*100</f>
        <v>100</v>
      </c>
      <c r="D29" s="36">
        <f>I29/H29*100</f>
        <v>89.610389610389603</v>
      </c>
      <c r="E29" s="37">
        <f>K29/J29*100</f>
        <v>0</v>
      </c>
      <c r="F29" s="18">
        <v>75</v>
      </c>
      <c r="G29" s="18">
        <v>75</v>
      </c>
      <c r="H29" s="18">
        <v>77</v>
      </c>
      <c r="I29" s="18">
        <v>69</v>
      </c>
      <c r="J29" s="18">
        <v>17</v>
      </c>
      <c r="K29" s="19">
        <v>0</v>
      </c>
    </row>
    <row r="30" spans="1:21" x14ac:dyDescent="0.35">
      <c r="A30" s="25">
        <v>0.24</v>
      </c>
      <c r="B30" s="39">
        <f t="shared" si="13"/>
        <v>92.715231788079464</v>
      </c>
      <c r="C30" s="39">
        <f t="shared" ref="C30:C39" si="14">G30/F30*100</f>
        <v>100</v>
      </c>
      <c r="D30" s="39">
        <f t="shared" ref="D30:D39" si="15">I30/H30*100</f>
        <v>84.93150684931507</v>
      </c>
      <c r="E30" s="40">
        <f>K30/J30*100</f>
        <v>0</v>
      </c>
      <c r="F30" s="26">
        <v>78</v>
      </c>
      <c r="G30" s="26">
        <v>78</v>
      </c>
      <c r="H30" s="26">
        <v>73</v>
      </c>
      <c r="I30" s="26">
        <v>62</v>
      </c>
      <c r="J30" s="26">
        <v>18</v>
      </c>
      <c r="K30" s="27">
        <v>0</v>
      </c>
      <c r="L30" s="38"/>
    </row>
    <row r="31" spans="1:21" x14ac:dyDescent="0.35">
      <c r="A31" s="25">
        <v>0.16</v>
      </c>
      <c r="B31" s="39">
        <f t="shared" si="13"/>
        <v>98.039215686274503</v>
      </c>
      <c r="C31" s="39">
        <f t="shared" si="14"/>
        <v>100</v>
      </c>
      <c r="D31" s="39">
        <f t="shared" si="15"/>
        <v>96.202531645569621</v>
      </c>
      <c r="E31" s="40">
        <f t="shared" ref="E31:E39" si="16">K31/J31*100</f>
        <v>6.25</v>
      </c>
      <c r="F31" s="26">
        <v>74</v>
      </c>
      <c r="G31" s="26">
        <v>74</v>
      </c>
      <c r="H31" s="26">
        <v>79</v>
      </c>
      <c r="I31" s="26">
        <v>76</v>
      </c>
      <c r="J31" s="26">
        <v>16</v>
      </c>
      <c r="K31" s="27">
        <v>1</v>
      </c>
      <c r="L31" s="38"/>
    </row>
    <row r="32" spans="1:21" x14ac:dyDescent="0.35">
      <c r="A32" s="25">
        <v>0.08</v>
      </c>
      <c r="B32" s="39">
        <f>(G32+I32)/(F32+H32)*100</f>
        <v>95.555555555555557</v>
      </c>
      <c r="C32" s="39">
        <f t="shared" si="14"/>
        <v>100</v>
      </c>
      <c r="D32" s="39">
        <f t="shared" si="15"/>
        <v>91.111111111111114</v>
      </c>
      <c r="E32" s="40">
        <f t="shared" si="16"/>
        <v>6.25</v>
      </c>
      <c r="F32" s="26">
        <v>90</v>
      </c>
      <c r="G32" s="26">
        <v>90</v>
      </c>
      <c r="H32" s="26">
        <v>90</v>
      </c>
      <c r="I32" s="26">
        <v>82</v>
      </c>
      <c r="J32" s="26">
        <v>16</v>
      </c>
      <c r="K32" s="27">
        <v>1</v>
      </c>
      <c r="L32" s="39">
        <f t="shared" ref="L32" si="17">(Q32+S32)/(P32+R32)*100</f>
        <v>84.768211920529808</v>
      </c>
      <c r="M32" s="39">
        <f t="shared" ref="M32" si="18">Q32/P32*100</f>
        <v>93.421052631578945</v>
      </c>
      <c r="N32" s="39">
        <f t="shared" ref="N32" si="19">S32/R32*100</f>
        <v>76</v>
      </c>
      <c r="O32" s="40">
        <f t="shared" ref="O32" si="20">U32/T32*100</f>
        <v>27.777777777777779</v>
      </c>
      <c r="P32" s="26">
        <v>76</v>
      </c>
      <c r="Q32" s="26">
        <v>71</v>
      </c>
      <c r="R32" s="26">
        <v>75</v>
      </c>
      <c r="S32" s="26">
        <v>57</v>
      </c>
      <c r="T32" s="26">
        <v>18</v>
      </c>
      <c r="U32" s="26">
        <v>5</v>
      </c>
    </row>
    <row r="33" spans="1:21" x14ac:dyDescent="0.35">
      <c r="A33" s="25">
        <v>0.04</v>
      </c>
      <c r="B33" s="39">
        <f t="shared" si="13"/>
        <v>90.196078431372555</v>
      </c>
      <c r="C33" s="39">
        <f t="shared" si="14"/>
        <v>100</v>
      </c>
      <c r="D33" s="39">
        <f t="shared" si="15"/>
        <v>81.25</v>
      </c>
      <c r="E33" s="40">
        <f t="shared" si="16"/>
        <v>6.25</v>
      </c>
      <c r="F33" s="26">
        <v>73</v>
      </c>
      <c r="G33" s="26">
        <v>73</v>
      </c>
      <c r="H33" s="26">
        <v>80</v>
      </c>
      <c r="I33" s="26">
        <v>65</v>
      </c>
      <c r="J33" s="26">
        <v>16</v>
      </c>
      <c r="K33" s="27">
        <v>1</v>
      </c>
      <c r="L33" s="38"/>
    </row>
    <row r="34" spans="1:21" x14ac:dyDescent="0.35">
      <c r="A34" s="25">
        <v>0.02</v>
      </c>
      <c r="B34" s="39">
        <f t="shared" si="13"/>
        <v>90.196078431372555</v>
      </c>
      <c r="C34" s="39">
        <f t="shared" si="14"/>
        <v>100</v>
      </c>
      <c r="D34" s="39">
        <f t="shared" si="15"/>
        <v>81.25</v>
      </c>
      <c r="E34" s="40">
        <f t="shared" si="16"/>
        <v>6.25</v>
      </c>
      <c r="F34" s="26">
        <v>73</v>
      </c>
      <c r="G34" s="26">
        <v>73</v>
      </c>
      <c r="H34" s="26">
        <v>80</v>
      </c>
      <c r="I34" s="26">
        <v>65</v>
      </c>
      <c r="J34" s="26">
        <v>16</v>
      </c>
      <c r="K34" s="27">
        <v>1</v>
      </c>
    </row>
    <row r="35" spans="1:21" x14ac:dyDescent="0.35">
      <c r="A35" s="25">
        <v>0.01</v>
      </c>
      <c r="B35" s="39">
        <f t="shared" si="13"/>
        <v>95.454545454545453</v>
      </c>
      <c r="C35" s="39">
        <f t="shared" si="14"/>
        <v>98.68421052631578</v>
      </c>
      <c r="D35" s="39">
        <f t="shared" si="15"/>
        <v>92.307692307692307</v>
      </c>
      <c r="E35" s="40">
        <f t="shared" si="16"/>
        <v>0</v>
      </c>
      <c r="F35" s="26">
        <v>76</v>
      </c>
      <c r="G35" s="26">
        <v>75</v>
      </c>
      <c r="H35" s="26">
        <v>78</v>
      </c>
      <c r="I35" s="26">
        <v>72</v>
      </c>
      <c r="J35" s="26">
        <v>15</v>
      </c>
      <c r="K35" s="27">
        <v>0</v>
      </c>
      <c r="L35" s="39"/>
      <c r="M35" s="39"/>
      <c r="N35" s="39"/>
      <c r="O35" s="40"/>
      <c r="P35" s="26"/>
      <c r="Q35" s="26"/>
      <c r="R35" s="26"/>
      <c r="S35" s="26"/>
      <c r="T35" s="26"/>
      <c r="U35" s="27"/>
    </row>
    <row r="36" spans="1:21" x14ac:dyDescent="0.35">
      <c r="A36" s="25">
        <v>5.0000000000000001E-3</v>
      </c>
      <c r="B36" s="39">
        <f t="shared" si="13"/>
        <v>70.833333333333343</v>
      </c>
      <c r="C36" s="39">
        <f t="shared" si="14"/>
        <v>100</v>
      </c>
      <c r="D36" s="39">
        <f t="shared" si="15"/>
        <v>41.666666666666671</v>
      </c>
      <c r="E36" s="40">
        <f t="shared" si="16"/>
        <v>0</v>
      </c>
      <c r="F36" s="26">
        <v>72</v>
      </c>
      <c r="G36" s="26">
        <v>72</v>
      </c>
      <c r="H36" s="26">
        <v>72</v>
      </c>
      <c r="I36" s="26">
        <v>30</v>
      </c>
      <c r="J36" s="26">
        <v>16</v>
      </c>
      <c r="K36" s="27">
        <v>0</v>
      </c>
      <c r="L36" s="39">
        <f t="shared" ref="L36:L37" si="21">(Q36+S36)/(P36+R36)*100</f>
        <v>98.013245033112582</v>
      </c>
      <c r="M36" s="39">
        <f t="shared" ref="M36:M37" si="22">Q36/P36*100</f>
        <v>95.945945945945937</v>
      </c>
      <c r="N36" s="39">
        <f t="shared" ref="N36:N37" si="23">S36/R36*100</f>
        <v>100</v>
      </c>
      <c r="O36" s="40">
        <f t="shared" ref="O36:O37" si="24">U36/T36*100</f>
        <v>16.666666666666664</v>
      </c>
      <c r="P36" s="26">
        <v>74</v>
      </c>
      <c r="Q36" s="26">
        <v>71</v>
      </c>
      <c r="R36" s="26">
        <v>77</v>
      </c>
      <c r="S36" s="26">
        <v>77</v>
      </c>
      <c r="T36" s="26">
        <v>18</v>
      </c>
      <c r="U36" s="26">
        <v>3</v>
      </c>
    </row>
    <row r="37" spans="1:21" x14ac:dyDescent="0.35">
      <c r="A37" s="25">
        <v>2.5000000000000001E-3</v>
      </c>
      <c r="B37" s="39">
        <f t="shared" si="13"/>
        <v>52.083333333333336</v>
      </c>
      <c r="C37" s="39">
        <f t="shared" si="14"/>
        <v>100</v>
      </c>
      <c r="D37" s="39">
        <f t="shared" si="15"/>
        <v>4.1666666666666661</v>
      </c>
      <c r="E37" s="40">
        <f t="shared" si="16"/>
        <v>0</v>
      </c>
      <c r="F37" s="26">
        <v>72</v>
      </c>
      <c r="G37" s="26">
        <v>72</v>
      </c>
      <c r="H37" s="26">
        <v>72</v>
      </c>
      <c r="I37" s="26">
        <v>3</v>
      </c>
      <c r="J37" s="26">
        <v>16</v>
      </c>
      <c r="K37" s="27">
        <v>0</v>
      </c>
      <c r="L37" s="39">
        <f t="shared" si="21"/>
        <v>67.973856209150327</v>
      </c>
      <c r="M37" s="39">
        <f t="shared" si="22"/>
        <v>100</v>
      </c>
      <c r="N37" s="39">
        <f t="shared" si="23"/>
        <v>36.363636363636367</v>
      </c>
      <c r="O37" s="40">
        <f t="shared" si="24"/>
        <v>0</v>
      </c>
      <c r="P37" s="26">
        <v>76</v>
      </c>
      <c r="Q37" s="26">
        <v>76</v>
      </c>
      <c r="R37" s="26">
        <v>77</v>
      </c>
      <c r="S37" s="26">
        <v>28</v>
      </c>
      <c r="T37" s="26">
        <v>16</v>
      </c>
      <c r="U37" s="26">
        <v>0</v>
      </c>
    </row>
    <row r="38" spans="1:21" x14ac:dyDescent="0.35">
      <c r="A38" s="25">
        <v>1.25E-3</v>
      </c>
      <c r="B38" s="39">
        <f t="shared" si="13"/>
        <v>55.555555555555557</v>
      </c>
      <c r="C38" s="39">
        <f t="shared" si="14"/>
        <v>98.611111111111114</v>
      </c>
      <c r="D38" s="39">
        <f t="shared" si="15"/>
        <v>12.5</v>
      </c>
      <c r="E38" s="40">
        <f t="shared" si="16"/>
        <v>0</v>
      </c>
      <c r="F38" s="26">
        <v>72</v>
      </c>
      <c r="G38" s="26">
        <v>71</v>
      </c>
      <c r="H38" s="26">
        <v>72</v>
      </c>
      <c r="I38" s="26">
        <v>9</v>
      </c>
      <c r="J38" s="26">
        <v>16</v>
      </c>
      <c r="K38" s="27">
        <v>0</v>
      </c>
      <c r="L38">
        <v>75.657894736842096</v>
      </c>
      <c r="M38">
        <v>94.594594594594597</v>
      </c>
      <c r="N38">
        <v>57.692307692307686</v>
      </c>
      <c r="O38">
        <v>11.76470588235294</v>
      </c>
      <c r="P38">
        <v>74</v>
      </c>
      <c r="Q38">
        <v>70</v>
      </c>
      <c r="R38">
        <v>78</v>
      </c>
      <c r="S38">
        <v>45</v>
      </c>
      <c r="T38">
        <v>17</v>
      </c>
      <c r="U38">
        <v>2</v>
      </c>
    </row>
    <row r="39" spans="1:21" ht="15" thickBot="1" x14ac:dyDescent="0.4">
      <c r="A39" s="31" t="s">
        <v>87</v>
      </c>
      <c r="B39" s="39">
        <f t="shared" si="13"/>
        <v>50</v>
      </c>
      <c r="C39" s="39">
        <f t="shared" si="14"/>
        <v>100</v>
      </c>
      <c r="D39" s="39">
        <f t="shared" si="15"/>
        <v>0</v>
      </c>
      <c r="E39" s="40">
        <f t="shared" si="16"/>
        <v>0</v>
      </c>
      <c r="F39" s="32">
        <v>72</v>
      </c>
      <c r="G39" s="32">
        <v>72</v>
      </c>
      <c r="H39" s="32">
        <v>72</v>
      </c>
      <c r="I39" s="32">
        <v>0</v>
      </c>
      <c r="J39" s="32">
        <v>16</v>
      </c>
      <c r="K39" s="33">
        <v>0</v>
      </c>
    </row>
    <row r="40" spans="1:21" ht="15" thickBot="1" x14ac:dyDescent="0.4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21" ht="19" thickBot="1" x14ac:dyDescent="0.5">
      <c r="A41" s="16" t="s">
        <v>71</v>
      </c>
      <c r="B41" s="17" t="s">
        <v>89</v>
      </c>
      <c r="C41" s="18"/>
      <c r="D41" s="18"/>
      <c r="E41" s="18"/>
      <c r="F41" s="18"/>
      <c r="G41" s="18"/>
      <c r="H41" s="18"/>
      <c r="I41" s="18"/>
      <c r="J41" s="18"/>
      <c r="K41" s="19"/>
      <c r="L41" s="38"/>
    </row>
    <row r="42" spans="1:21" ht="19" thickBot="1" x14ac:dyDescent="0.5">
      <c r="A42" s="20" t="s">
        <v>73</v>
      </c>
      <c r="B42" s="17"/>
      <c r="C42" s="18"/>
      <c r="D42" s="18"/>
      <c r="E42" s="18"/>
      <c r="F42" s="18"/>
      <c r="G42" s="18"/>
      <c r="H42" s="18"/>
      <c r="I42" s="18"/>
      <c r="J42" s="18"/>
      <c r="K42" s="19"/>
      <c r="L42" s="38"/>
    </row>
    <row r="43" spans="1:21" ht="29" x14ac:dyDescent="0.35">
      <c r="A43" s="21" t="s">
        <v>74</v>
      </c>
      <c r="B43" s="22" t="s">
        <v>75</v>
      </c>
      <c r="C43" s="22" t="s">
        <v>76</v>
      </c>
      <c r="D43" s="22" t="s">
        <v>77</v>
      </c>
      <c r="E43" s="22" t="s">
        <v>78</v>
      </c>
      <c r="F43" s="22" t="s">
        <v>79</v>
      </c>
      <c r="G43" s="22" t="s">
        <v>80</v>
      </c>
      <c r="H43" s="22" t="s">
        <v>81</v>
      </c>
      <c r="I43" s="22" t="s">
        <v>82</v>
      </c>
      <c r="J43" s="22" t="s">
        <v>83</v>
      </c>
      <c r="K43" s="23" t="s">
        <v>84</v>
      </c>
    </row>
    <row r="44" spans="1:21" x14ac:dyDescent="0.35">
      <c r="A44" s="30">
        <v>1E-4</v>
      </c>
      <c r="B44" s="26">
        <f>(G44+I44)/(F44+H44)*100</f>
        <v>97.931034482758619</v>
      </c>
      <c r="C44" s="26">
        <f>G44/F44*100</f>
        <v>100</v>
      </c>
      <c r="D44" s="26">
        <f>I44/H44*100</f>
        <v>95.774647887323937</v>
      </c>
      <c r="E44" s="26">
        <f>K44/J44*100</f>
        <v>0</v>
      </c>
      <c r="F44" s="26">
        <v>74</v>
      </c>
      <c r="G44" s="26">
        <v>74</v>
      </c>
      <c r="H44" s="26">
        <v>71</v>
      </c>
      <c r="I44" s="26">
        <v>68</v>
      </c>
      <c r="J44" s="26">
        <v>19</v>
      </c>
      <c r="K44" s="27">
        <v>0</v>
      </c>
      <c r="L44" s="28">
        <v>44887</v>
      </c>
      <c r="M44" t="s">
        <v>85</v>
      </c>
    </row>
    <row r="45" spans="1:21" ht="15" thickBot="1" x14ac:dyDescent="0.4">
      <c r="A45" s="29">
        <v>9.9999999999999995E-7</v>
      </c>
      <c r="B45" s="26">
        <f>(G45+I45)/(F45+H45)*100</f>
        <v>99.346405228758172</v>
      </c>
      <c r="C45" s="26">
        <f>G45/F45*100</f>
        <v>100</v>
      </c>
      <c r="D45" s="26">
        <f>I45/H45*100</f>
        <v>98.630136986301366</v>
      </c>
      <c r="E45" s="26" t="e">
        <f>K45/J45*100</f>
        <v>#DIV/0!</v>
      </c>
      <c r="F45" s="26">
        <v>80</v>
      </c>
      <c r="G45" s="26">
        <v>80</v>
      </c>
      <c r="H45" s="26">
        <v>73</v>
      </c>
      <c r="I45" s="26">
        <v>72</v>
      </c>
      <c r="K45" s="27"/>
      <c r="L45" s="28">
        <v>44888</v>
      </c>
      <c r="M45" t="s">
        <v>85</v>
      </c>
    </row>
    <row r="46" spans="1:21" x14ac:dyDescent="0.35">
      <c r="A46" s="30">
        <v>0.32</v>
      </c>
      <c r="B46" s="26">
        <f>(G46+I46)/(F46+H46)*100</f>
        <v>100</v>
      </c>
      <c r="C46" s="26">
        <f t="shared" ref="C46" si="25">G46/F46*100</f>
        <v>100</v>
      </c>
      <c r="D46" s="26">
        <f t="shared" ref="D46" si="26">I46/H46*100</f>
        <v>100</v>
      </c>
      <c r="E46" s="26">
        <f t="shared" ref="E46" si="27">K46/J46*100</f>
        <v>0</v>
      </c>
      <c r="F46" s="26">
        <v>75</v>
      </c>
      <c r="G46" s="26">
        <v>75</v>
      </c>
      <c r="H46" s="26">
        <v>77</v>
      </c>
      <c r="I46" s="26">
        <v>77</v>
      </c>
      <c r="J46" s="26">
        <v>17</v>
      </c>
      <c r="K46" s="27">
        <v>0</v>
      </c>
      <c r="L46" s="28">
        <v>44897</v>
      </c>
      <c r="M46" t="s">
        <v>86</v>
      </c>
    </row>
    <row r="47" spans="1:21" ht="15" thickBot="1" x14ac:dyDescent="0.4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3"/>
      <c r="L47" s="38"/>
    </row>
    <row r="48" spans="1:21" ht="16" thickBot="1" x14ac:dyDescent="0.4">
      <c r="A48" s="34" t="s">
        <v>86</v>
      </c>
      <c r="K48" s="27"/>
      <c r="L48" s="38"/>
    </row>
    <row r="49" spans="1:21" x14ac:dyDescent="0.35">
      <c r="A49" s="35">
        <v>0.32</v>
      </c>
      <c r="B49" s="36">
        <f t="shared" ref="B49:B59" si="28">(G49+I49)/(F49+H49)*100</f>
        <v>99.342105263157904</v>
      </c>
      <c r="C49" s="36">
        <f>G49/F49*100</f>
        <v>100</v>
      </c>
      <c r="D49" s="36">
        <f>I49/H49*100</f>
        <v>98.71794871794873</v>
      </c>
      <c r="E49" s="37">
        <f>K49/J49*100</f>
        <v>0</v>
      </c>
      <c r="F49" s="18">
        <v>74</v>
      </c>
      <c r="G49" s="18">
        <v>74</v>
      </c>
      <c r="H49" s="18">
        <v>78</v>
      </c>
      <c r="I49" s="18">
        <v>77</v>
      </c>
      <c r="J49" s="18">
        <v>17</v>
      </c>
      <c r="K49" s="19">
        <v>0</v>
      </c>
    </row>
    <row r="50" spans="1:21" x14ac:dyDescent="0.35">
      <c r="A50" s="25">
        <v>0.24</v>
      </c>
      <c r="B50" s="39">
        <f t="shared" si="28"/>
        <v>98.026315789473685</v>
      </c>
      <c r="C50" s="39">
        <f t="shared" ref="C50:C59" si="29">G50/F50*100</f>
        <v>100</v>
      </c>
      <c r="D50" s="39">
        <f t="shared" ref="D50:D59" si="30">I50/H50*100</f>
        <v>95.890410958904098</v>
      </c>
      <c r="E50" s="40">
        <f>K50/J50*100</f>
        <v>0</v>
      </c>
      <c r="F50" s="26">
        <v>79</v>
      </c>
      <c r="G50" s="26">
        <v>79</v>
      </c>
      <c r="H50" s="26">
        <v>73</v>
      </c>
      <c r="I50" s="26">
        <v>70</v>
      </c>
      <c r="J50" s="26">
        <v>17</v>
      </c>
      <c r="K50" s="27">
        <v>0</v>
      </c>
      <c r="L50" s="38"/>
    </row>
    <row r="51" spans="1:21" x14ac:dyDescent="0.35">
      <c r="A51" s="25">
        <v>0.16</v>
      </c>
      <c r="B51" s="39">
        <f t="shared" si="28"/>
        <v>98.709677419354833</v>
      </c>
      <c r="C51" s="39">
        <f t="shared" si="29"/>
        <v>100</v>
      </c>
      <c r="D51" s="39">
        <f t="shared" si="30"/>
        <v>97.435897435897431</v>
      </c>
      <c r="E51" s="40">
        <f t="shared" ref="E51:E59" si="31">K51/J51*100</f>
        <v>0</v>
      </c>
      <c r="F51" s="26">
        <v>77</v>
      </c>
      <c r="G51" s="26">
        <v>77</v>
      </c>
      <c r="H51" s="26">
        <v>78</v>
      </c>
      <c r="I51" s="26">
        <v>76</v>
      </c>
      <c r="J51" s="26">
        <v>14</v>
      </c>
      <c r="K51" s="27">
        <v>0</v>
      </c>
      <c r="L51" s="38"/>
    </row>
    <row r="52" spans="1:21" x14ac:dyDescent="0.35">
      <c r="A52" s="25">
        <v>0.08</v>
      </c>
      <c r="B52" s="39">
        <f t="shared" si="28"/>
        <v>94.73684210526315</v>
      </c>
      <c r="C52" s="39">
        <f t="shared" si="29"/>
        <v>100</v>
      </c>
      <c r="D52" s="39">
        <f t="shared" si="30"/>
        <v>90</v>
      </c>
      <c r="E52" s="40">
        <f t="shared" si="31"/>
        <v>0</v>
      </c>
      <c r="F52" s="26">
        <v>72</v>
      </c>
      <c r="G52" s="26">
        <v>72</v>
      </c>
      <c r="H52" s="26">
        <v>80</v>
      </c>
      <c r="I52" s="26">
        <v>72</v>
      </c>
      <c r="J52" s="26">
        <v>17</v>
      </c>
      <c r="K52" s="27">
        <v>0</v>
      </c>
      <c r="L52" s="38"/>
    </row>
    <row r="53" spans="1:21" x14ac:dyDescent="0.35">
      <c r="A53" s="25">
        <v>0.04</v>
      </c>
      <c r="B53" s="39">
        <f t="shared" si="28"/>
        <v>96.621621621621628</v>
      </c>
      <c r="C53" s="39">
        <f t="shared" si="29"/>
        <v>100</v>
      </c>
      <c r="D53" s="39">
        <f t="shared" si="30"/>
        <v>93.333333333333329</v>
      </c>
      <c r="E53" s="40">
        <f t="shared" si="31"/>
        <v>0</v>
      </c>
      <c r="F53" s="26">
        <v>73</v>
      </c>
      <c r="G53" s="26">
        <v>73</v>
      </c>
      <c r="H53" s="26">
        <v>75</v>
      </c>
      <c r="I53" s="26">
        <v>70</v>
      </c>
      <c r="J53" s="26">
        <v>21</v>
      </c>
      <c r="K53" s="27">
        <v>0</v>
      </c>
      <c r="L53" s="38"/>
    </row>
    <row r="54" spans="1:21" x14ac:dyDescent="0.35">
      <c r="A54" s="25">
        <v>0.02</v>
      </c>
      <c r="B54" s="39">
        <f t="shared" si="28"/>
        <v>97.385620915032675</v>
      </c>
      <c r="C54" s="39">
        <f t="shared" si="29"/>
        <v>100</v>
      </c>
      <c r="D54" s="39">
        <f t="shared" si="30"/>
        <v>94.520547945205479</v>
      </c>
      <c r="E54" s="40">
        <f t="shared" si="31"/>
        <v>0</v>
      </c>
      <c r="F54" s="26">
        <v>80</v>
      </c>
      <c r="G54" s="26">
        <v>80</v>
      </c>
      <c r="H54" s="26">
        <v>73</v>
      </c>
      <c r="I54" s="26">
        <v>69</v>
      </c>
      <c r="J54" s="26">
        <v>19</v>
      </c>
      <c r="K54" s="27">
        <v>0</v>
      </c>
    </row>
    <row r="55" spans="1:21" x14ac:dyDescent="0.35">
      <c r="A55" s="25">
        <v>0.01</v>
      </c>
      <c r="B55" s="39">
        <f t="shared" si="28"/>
        <v>87.5</v>
      </c>
      <c r="C55" s="39">
        <f t="shared" si="29"/>
        <v>100</v>
      </c>
      <c r="D55" s="39">
        <f t="shared" si="30"/>
        <v>75.641025641025635</v>
      </c>
      <c r="E55" s="40">
        <f t="shared" si="31"/>
        <v>0</v>
      </c>
      <c r="F55" s="26">
        <v>74</v>
      </c>
      <c r="G55" s="26">
        <v>74</v>
      </c>
      <c r="H55" s="26">
        <v>78</v>
      </c>
      <c r="I55" s="26">
        <v>59</v>
      </c>
      <c r="J55" s="26">
        <v>17</v>
      </c>
      <c r="K55" s="27">
        <v>0</v>
      </c>
    </row>
    <row r="56" spans="1:21" x14ac:dyDescent="0.35">
      <c r="A56" s="25">
        <v>5.0000000000000001E-3</v>
      </c>
      <c r="B56" s="39">
        <f t="shared" si="28"/>
        <v>91.666666666666657</v>
      </c>
      <c r="C56" s="39">
        <f t="shared" si="29"/>
        <v>100</v>
      </c>
      <c r="D56" s="39">
        <f t="shared" si="30"/>
        <v>83.333333333333343</v>
      </c>
      <c r="E56" s="40">
        <f t="shared" si="31"/>
        <v>0</v>
      </c>
      <c r="F56" s="26">
        <v>72</v>
      </c>
      <c r="G56" s="26">
        <v>72</v>
      </c>
      <c r="H56" s="26">
        <v>72</v>
      </c>
      <c r="I56" s="26">
        <v>60</v>
      </c>
      <c r="J56" s="26">
        <v>16</v>
      </c>
      <c r="K56" s="27">
        <v>0</v>
      </c>
      <c r="L56" s="39">
        <f t="shared" ref="L56:L57" si="32">(Q56+S56)/(P56+R56)*100</f>
        <v>82.23684210526315</v>
      </c>
      <c r="M56" s="39">
        <f t="shared" ref="M56:M57" si="33">Q56/P56*100</f>
        <v>100</v>
      </c>
      <c r="N56" s="39">
        <f t="shared" ref="N56:N57" si="34">S56/R56*100</f>
        <v>64.473684210526315</v>
      </c>
      <c r="O56" s="40">
        <f t="shared" ref="O56:O57" si="35">U56/T56*100</f>
        <v>0</v>
      </c>
      <c r="P56" s="26">
        <v>76</v>
      </c>
      <c r="Q56" s="26">
        <v>76</v>
      </c>
      <c r="R56" s="26">
        <v>76</v>
      </c>
      <c r="S56" s="26">
        <v>49</v>
      </c>
      <c r="T56" s="26">
        <v>17</v>
      </c>
      <c r="U56" s="26">
        <v>0</v>
      </c>
    </row>
    <row r="57" spans="1:21" x14ac:dyDescent="0.35">
      <c r="A57" s="25">
        <v>2.5000000000000001E-3</v>
      </c>
      <c r="B57" s="39">
        <f t="shared" si="28"/>
        <v>79.861111111111114</v>
      </c>
      <c r="C57" s="39">
        <f t="shared" si="29"/>
        <v>100</v>
      </c>
      <c r="D57" s="39">
        <f t="shared" si="30"/>
        <v>59.722222222222221</v>
      </c>
      <c r="E57" s="40">
        <f t="shared" si="31"/>
        <v>0</v>
      </c>
      <c r="F57" s="26">
        <v>72</v>
      </c>
      <c r="G57" s="26">
        <v>72</v>
      </c>
      <c r="H57" s="26">
        <v>72</v>
      </c>
      <c r="I57" s="26">
        <v>43</v>
      </c>
      <c r="J57" s="26">
        <v>16</v>
      </c>
      <c r="K57" s="27">
        <v>0</v>
      </c>
      <c r="L57" s="39">
        <f t="shared" si="32"/>
        <v>81.045751633986924</v>
      </c>
      <c r="M57" s="39">
        <f t="shared" si="33"/>
        <v>100</v>
      </c>
      <c r="N57" s="39">
        <f t="shared" si="34"/>
        <v>61.333333333333329</v>
      </c>
      <c r="O57" s="40">
        <f t="shared" si="35"/>
        <v>0</v>
      </c>
      <c r="P57" s="26">
        <v>78</v>
      </c>
      <c r="Q57" s="26">
        <v>78</v>
      </c>
      <c r="R57" s="26">
        <v>75</v>
      </c>
      <c r="S57" s="26">
        <v>46</v>
      </c>
      <c r="T57" s="26">
        <v>16</v>
      </c>
      <c r="U57" s="26">
        <v>0</v>
      </c>
    </row>
    <row r="58" spans="1:21" x14ac:dyDescent="0.35">
      <c r="A58" s="25">
        <v>1.25E-3</v>
      </c>
      <c r="B58" s="39">
        <f t="shared" si="28"/>
        <v>50</v>
      </c>
      <c r="C58" s="39">
        <f t="shared" si="29"/>
        <v>98.611111111111114</v>
      </c>
      <c r="D58" s="39">
        <f t="shared" si="30"/>
        <v>1.3888888888888888</v>
      </c>
      <c r="E58" s="40">
        <f t="shared" si="31"/>
        <v>0</v>
      </c>
      <c r="F58" s="26">
        <v>72</v>
      </c>
      <c r="G58" s="26">
        <v>71</v>
      </c>
      <c r="H58" s="26">
        <v>72</v>
      </c>
      <c r="I58" s="26">
        <v>1</v>
      </c>
      <c r="J58" s="26">
        <v>16</v>
      </c>
      <c r="K58" s="27">
        <v>0</v>
      </c>
      <c r="L58">
        <v>87.333333333333329</v>
      </c>
      <c r="M58">
        <v>100</v>
      </c>
      <c r="N58">
        <v>74.666666666666671</v>
      </c>
      <c r="O58">
        <v>15.789473684210526</v>
      </c>
      <c r="P58">
        <v>75</v>
      </c>
      <c r="Q58">
        <v>75</v>
      </c>
      <c r="R58">
        <v>75</v>
      </c>
      <c r="S58">
        <v>56</v>
      </c>
      <c r="T58">
        <v>19</v>
      </c>
      <c r="U58">
        <v>3</v>
      </c>
    </row>
    <row r="59" spans="1:21" ht="15" thickBot="1" x14ac:dyDescent="0.4">
      <c r="A59" s="31" t="s">
        <v>87</v>
      </c>
      <c r="B59" s="39">
        <f t="shared" si="28"/>
        <v>56.25</v>
      </c>
      <c r="C59" s="39">
        <f t="shared" si="29"/>
        <v>95.833333333333343</v>
      </c>
      <c r="D59" s="39">
        <f t="shared" si="30"/>
        <v>16.666666666666664</v>
      </c>
      <c r="E59" s="40">
        <f t="shared" si="31"/>
        <v>6.25</v>
      </c>
      <c r="F59" s="32">
        <v>72</v>
      </c>
      <c r="G59" s="32">
        <v>69</v>
      </c>
      <c r="H59" s="32">
        <v>72</v>
      </c>
      <c r="I59" s="32">
        <v>12</v>
      </c>
      <c r="J59" s="32">
        <v>16</v>
      </c>
      <c r="K59" s="33">
        <v>1</v>
      </c>
      <c r="L59" s="38"/>
    </row>
    <row r="60" spans="1:21" ht="15" thickBot="1" x14ac:dyDescent="0.4">
      <c r="A60" s="30"/>
      <c r="L60" s="38"/>
    </row>
    <row r="61" spans="1:21" ht="19" thickBot="1" x14ac:dyDescent="0.5">
      <c r="A61" s="16" t="s">
        <v>71</v>
      </c>
      <c r="B61" s="17" t="s">
        <v>90</v>
      </c>
      <c r="C61" s="18"/>
      <c r="D61" s="18"/>
      <c r="E61" s="18"/>
      <c r="F61" s="18"/>
      <c r="G61" s="18"/>
      <c r="H61" s="18"/>
      <c r="I61" s="18"/>
      <c r="J61" s="18"/>
      <c r="K61" s="19"/>
      <c r="L61" s="38"/>
    </row>
    <row r="62" spans="1:21" ht="19" thickBot="1" x14ac:dyDescent="0.5">
      <c r="A62" s="20" t="s">
        <v>73</v>
      </c>
      <c r="B62" s="17"/>
      <c r="C62" s="18"/>
      <c r="D62" s="18"/>
      <c r="E62" s="18"/>
      <c r="F62" s="18"/>
      <c r="G62" s="18"/>
      <c r="H62" s="18"/>
      <c r="I62" s="18"/>
      <c r="J62" s="18"/>
      <c r="K62" s="19"/>
      <c r="L62" s="38"/>
    </row>
    <row r="63" spans="1:21" ht="29" x14ac:dyDescent="0.35">
      <c r="A63" s="21" t="s">
        <v>74</v>
      </c>
      <c r="B63" s="22" t="s">
        <v>75</v>
      </c>
      <c r="C63" s="22" t="s">
        <v>76</v>
      </c>
      <c r="D63" s="22" t="s">
        <v>77</v>
      </c>
      <c r="E63" s="22" t="s">
        <v>78</v>
      </c>
      <c r="F63" s="22" t="s">
        <v>79</v>
      </c>
      <c r="G63" s="22" t="s">
        <v>80</v>
      </c>
      <c r="H63" s="22" t="s">
        <v>81</v>
      </c>
      <c r="I63" s="22" t="s">
        <v>82</v>
      </c>
      <c r="J63" s="22" t="s">
        <v>83</v>
      </c>
      <c r="K63" s="23" t="s">
        <v>84</v>
      </c>
    </row>
    <row r="64" spans="1:21" x14ac:dyDescent="0.35">
      <c r="A64" s="30">
        <v>1E-4</v>
      </c>
      <c r="B64" s="26">
        <f>(G64+I64)/(F64+H64)*100</f>
        <v>98.026315789473685</v>
      </c>
      <c r="C64" s="26">
        <f>G64/F64*100</f>
        <v>100</v>
      </c>
      <c r="D64" s="26">
        <f>I64/H64*100</f>
        <v>96</v>
      </c>
      <c r="E64" s="26">
        <f>K64/J64*100</f>
        <v>0</v>
      </c>
      <c r="F64" s="26">
        <v>77</v>
      </c>
      <c r="G64" s="26">
        <v>77</v>
      </c>
      <c r="H64" s="26">
        <v>75</v>
      </c>
      <c r="I64" s="26">
        <v>72</v>
      </c>
      <c r="J64" s="26">
        <v>17</v>
      </c>
      <c r="K64" s="27">
        <v>0</v>
      </c>
      <c r="L64" s="28">
        <v>44887</v>
      </c>
      <c r="M64" t="s">
        <v>85</v>
      </c>
    </row>
    <row r="65" spans="1:21" ht="15" thickBot="1" x14ac:dyDescent="0.4">
      <c r="A65" s="29">
        <v>9.9999999999999995E-7</v>
      </c>
      <c r="B65" s="26">
        <f>(G65+I65)/(F65+H65)*100</f>
        <v>100</v>
      </c>
      <c r="C65" s="26">
        <f>G65/F65*100</f>
        <v>100</v>
      </c>
      <c r="D65" s="26">
        <f>I65/H65*100</f>
        <v>100</v>
      </c>
      <c r="E65" s="26" t="e">
        <f>K65/J65*100</f>
        <v>#DIV/0!</v>
      </c>
      <c r="F65" s="26">
        <v>79</v>
      </c>
      <c r="G65" s="26">
        <v>79</v>
      </c>
      <c r="H65" s="26">
        <v>70</v>
      </c>
      <c r="I65" s="26">
        <v>70</v>
      </c>
      <c r="K65" s="27"/>
      <c r="L65" s="28">
        <v>44888</v>
      </c>
      <c r="M65" t="s">
        <v>85</v>
      </c>
    </row>
    <row r="66" spans="1:21" x14ac:dyDescent="0.35">
      <c r="A66" s="30">
        <v>0.32</v>
      </c>
      <c r="B66" s="26">
        <f>(G66+I66)/(F66+H66)*100</f>
        <v>100</v>
      </c>
      <c r="C66" s="26">
        <f t="shared" ref="C66" si="36">G66/F66*100</f>
        <v>100</v>
      </c>
      <c r="D66" s="26">
        <f t="shared" ref="D66" si="37">I66/H66*100</f>
        <v>100</v>
      </c>
      <c r="E66" s="26">
        <f t="shared" ref="E66" si="38">K66/J66*100</f>
        <v>0</v>
      </c>
      <c r="F66" s="26">
        <v>73</v>
      </c>
      <c r="G66" s="26">
        <v>73</v>
      </c>
      <c r="H66" s="26">
        <v>69</v>
      </c>
      <c r="I66" s="26">
        <v>69</v>
      </c>
      <c r="J66" s="26">
        <v>15</v>
      </c>
      <c r="K66" s="27">
        <v>0</v>
      </c>
      <c r="L66" s="28">
        <v>44897</v>
      </c>
      <c r="M66" t="s">
        <v>86</v>
      </c>
    </row>
    <row r="67" spans="1:21" ht="15" thickBot="1" x14ac:dyDescent="0.4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3"/>
      <c r="L67" s="38"/>
    </row>
    <row r="68" spans="1:21" ht="16" thickBot="1" x14ac:dyDescent="0.4">
      <c r="A68" s="34" t="s">
        <v>86</v>
      </c>
      <c r="K68" s="27"/>
      <c r="L68" s="38"/>
    </row>
    <row r="69" spans="1:21" x14ac:dyDescent="0.35">
      <c r="A69" s="35">
        <v>0.32</v>
      </c>
      <c r="B69" s="36">
        <f t="shared" ref="B69:B79" si="39">(G69+I69)/(F69+H69)*100</f>
        <v>98.701298701298697</v>
      </c>
      <c r="C69" s="36">
        <f>G69/F69*100</f>
        <v>97.402597402597408</v>
      </c>
      <c r="D69" s="36">
        <f>I69/H69*100</f>
        <v>100</v>
      </c>
      <c r="E69" s="37">
        <f>K69/J69*100</f>
        <v>0</v>
      </c>
      <c r="F69" s="18">
        <v>77</v>
      </c>
      <c r="G69" s="18">
        <v>75</v>
      </c>
      <c r="H69" s="18">
        <v>77</v>
      </c>
      <c r="I69" s="18">
        <v>77</v>
      </c>
      <c r="J69" s="18">
        <v>15</v>
      </c>
      <c r="K69" s="19">
        <v>0</v>
      </c>
    </row>
    <row r="70" spans="1:21" x14ac:dyDescent="0.35">
      <c r="A70" s="25">
        <v>0.24</v>
      </c>
      <c r="B70" s="39">
        <f t="shared" si="39"/>
        <v>98.68421052631578</v>
      </c>
      <c r="C70" s="39">
        <f t="shared" ref="C70:C79" si="40">G70/F70*100</f>
        <v>100</v>
      </c>
      <c r="D70" s="39">
        <f t="shared" ref="D70:D79" si="41">I70/H70*100</f>
        <v>97.297297297297305</v>
      </c>
      <c r="E70" s="40">
        <f>K70/J70*100</f>
        <v>0</v>
      </c>
      <c r="F70" s="26">
        <v>78</v>
      </c>
      <c r="G70" s="26">
        <v>78</v>
      </c>
      <c r="H70" s="26">
        <v>74</v>
      </c>
      <c r="I70" s="26">
        <v>72</v>
      </c>
      <c r="J70" s="26">
        <v>17</v>
      </c>
      <c r="K70" s="27">
        <v>0</v>
      </c>
      <c r="L70" s="38"/>
    </row>
    <row r="71" spans="1:21" x14ac:dyDescent="0.35">
      <c r="A71" s="25">
        <v>0.16</v>
      </c>
      <c r="B71" s="39">
        <f t="shared" si="39"/>
        <v>97.41935483870968</v>
      </c>
      <c r="C71" s="39">
        <f t="shared" si="40"/>
        <v>98.75</v>
      </c>
      <c r="D71" s="39">
        <f t="shared" si="41"/>
        <v>96</v>
      </c>
      <c r="E71" s="40">
        <f t="shared" ref="E71:E79" si="42">K71/J71*100</f>
        <v>0</v>
      </c>
      <c r="F71" s="26">
        <v>80</v>
      </c>
      <c r="G71" s="26">
        <v>79</v>
      </c>
      <c r="H71" s="26">
        <v>75</v>
      </c>
      <c r="I71" s="26">
        <v>72</v>
      </c>
      <c r="J71" s="26">
        <v>14</v>
      </c>
      <c r="K71" s="27">
        <v>0</v>
      </c>
      <c r="L71" s="38"/>
    </row>
    <row r="72" spans="1:21" x14ac:dyDescent="0.35">
      <c r="A72" s="25">
        <v>0.08</v>
      </c>
      <c r="B72" s="39">
        <f t="shared" si="39"/>
        <v>96.103896103896105</v>
      </c>
      <c r="C72" s="39">
        <f t="shared" si="40"/>
        <v>100</v>
      </c>
      <c r="D72" s="39">
        <f t="shared" si="41"/>
        <v>92.307692307692307</v>
      </c>
      <c r="E72" s="40">
        <f t="shared" si="42"/>
        <v>0</v>
      </c>
      <c r="F72" s="26">
        <v>76</v>
      </c>
      <c r="G72" s="26">
        <v>76</v>
      </c>
      <c r="H72" s="26">
        <v>78</v>
      </c>
      <c r="I72" s="26">
        <v>72</v>
      </c>
      <c r="J72" s="26">
        <v>15</v>
      </c>
      <c r="K72" s="27">
        <v>0</v>
      </c>
      <c r="L72" s="38"/>
    </row>
    <row r="73" spans="1:21" x14ac:dyDescent="0.35">
      <c r="A73" s="25">
        <v>0.04</v>
      </c>
      <c r="B73" s="39">
        <f t="shared" si="39"/>
        <v>96.103896103896105</v>
      </c>
      <c r="C73" s="39">
        <f t="shared" si="40"/>
        <v>100</v>
      </c>
      <c r="D73" s="39">
        <f t="shared" si="41"/>
        <v>92.307692307692307</v>
      </c>
      <c r="E73" s="40">
        <f t="shared" si="42"/>
        <v>0</v>
      </c>
      <c r="F73" s="26">
        <v>76</v>
      </c>
      <c r="G73" s="26">
        <v>76</v>
      </c>
      <c r="H73" s="26">
        <v>78</v>
      </c>
      <c r="I73" s="26">
        <v>72</v>
      </c>
      <c r="J73" s="26">
        <v>19</v>
      </c>
      <c r="K73" s="27">
        <v>0</v>
      </c>
      <c r="L73" s="38"/>
    </row>
    <row r="74" spans="1:21" x14ac:dyDescent="0.35">
      <c r="A74" s="25">
        <v>0.02</v>
      </c>
      <c r="B74" s="39">
        <f t="shared" si="39"/>
        <v>97.385620915032675</v>
      </c>
      <c r="C74" s="39">
        <f t="shared" si="40"/>
        <v>100</v>
      </c>
      <c r="D74" s="39">
        <f t="shared" si="41"/>
        <v>94.73684210526315</v>
      </c>
      <c r="E74" s="40">
        <f t="shared" si="42"/>
        <v>0</v>
      </c>
      <c r="F74" s="26">
        <v>77</v>
      </c>
      <c r="G74" s="26">
        <v>77</v>
      </c>
      <c r="H74" s="26">
        <v>76</v>
      </c>
      <c r="I74" s="26">
        <v>72</v>
      </c>
      <c r="J74" s="26">
        <v>16</v>
      </c>
      <c r="K74" s="27">
        <v>0</v>
      </c>
    </row>
    <row r="75" spans="1:21" x14ac:dyDescent="0.35">
      <c r="A75" s="25">
        <v>0.01</v>
      </c>
      <c r="B75" s="39">
        <f t="shared" si="39"/>
        <v>88.079470198675494</v>
      </c>
      <c r="C75" s="39">
        <f t="shared" si="40"/>
        <v>100</v>
      </c>
      <c r="D75" s="39">
        <f t="shared" si="41"/>
        <v>76.623376623376629</v>
      </c>
      <c r="E75" s="40">
        <f t="shared" si="42"/>
        <v>0</v>
      </c>
      <c r="F75" s="26">
        <v>74</v>
      </c>
      <c r="G75" s="26">
        <v>74</v>
      </c>
      <c r="H75" s="26">
        <v>77</v>
      </c>
      <c r="I75" s="26">
        <v>59</v>
      </c>
      <c r="J75" s="26">
        <v>18</v>
      </c>
      <c r="K75" s="27">
        <v>0</v>
      </c>
    </row>
    <row r="76" spans="1:21" x14ac:dyDescent="0.35">
      <c r="A76" s="25">
        <v>5.0000000000000001E-3</v>
      </c>
      <c r="B76" s="39">
        <f t="shared" si="39"/>
        <v>52.083333333333336</v>
      </c>
      <c r="C76" s="39">
        <f t="shared" si="40"/>
        <v>100</v>
      </c>
      <c r="D76" s="39">
        <f t="shared" si="41"/>
        <v>4.1666666666666661</v>
      </c>
      <c r="E76" s="40">
        <f t="shared" si="42"/>
        <v>0</v>
      </c>
      <c r="F76" s="26">
        <v>72</v>
      </c>
      <c r="G76" s="26">
        <v>72</v>
      </c>
      <c r="H76" s="26">
        <v>72</v>
      </c>
      <c r="I76" s="26">
        <v>3</v>
      </c>
      <c r="J76" s="26">
        <v>16</v>
      </c>
      <c r="K76" s="27">
        <v>0</v>
      </c>
      <c r="L76" s="39">
        <f t="shared" ref="L76:L77" si="43">(Q76+S76)/(P76+R76)*100</f>
        <v>75.657894736842096</v>
      </c>
      <c r="M76" s="39">
        <f t="shared" ref="M76:M77" si="44">Q76/P76*100</f>
        <v>100</v>
      </c>
      <c r="N76" s="39">
        <f t="shared" ref="N76:N77" si="45">S76/R76*100</f>
        <v>50.666666666666671</v>
      </c>
      <c r="O76" s="40">
        <f t="shared" ref="O76:O77" si="46">U76/T76*100</f>
        <v>11.76470588235294</v>
      </c>
      <c r="P76" s="26">
        <v>77</v>
      </c>
      <c r="Q76" s="26">
        <v>77</v>
      </c>
      <c r="R76" s="26">
        <v>75</v>
      </c>
      <c r="S76" s="26">
        <v>38</v>
      </c>
      <c r="T76" s="26">
        <v>17</v>
      </c>
      <c r="U76" s="26">
        <v>2</v>
      </c>
    </row>
    <row r="77" spans="1:21" x14ac:dyDescent="0.35">
      <c r="A77" s="25">
        <v>2.5000000000000001E-3</v>
      </c>
      <c r="B77" s="39">
        <f t="shared" si="39"/>
        <v>50.694444444444443</v>
      </c>
      <c r="C77" s="39">
        <f t="shared" si="40"/>
        <v>100</v>
      </c>
      <c r="D77" s="39">
        <f t="shared" si="41"/>
        <v>1.3888888888888888</v>
      </c>
      <c r="E77" s="40">
        <f t="shared" si="42"/>
        <v>0</v>
      </c>
      <c r="F77" s="26">
        <v>72</v>
      </c>
      <c r="G77" s="26">
        <v>72</v>
      </c>
      <c r="H77" s="26">
        <v>72</v>
      </c>
      <c r="I77" s="26">
        <v>1</v>
      </c>
      <c r="J77" s="26">
        <v>16</v>
      </c>
      <c r="K77" s="27">
        <v>0</v>
      </c>
      <c r="L77" s="39">
        <f t="shared" si="43"/>
        <v>79.47019867549669</v>
      </c>
      <c r="M77" s="39">
        <f t="shared" si="44"/>
        <v>100</v>
      </c>
      <c r="N77" s="39">
        <f t="shared" si="45"/>
        <v>58.666666666666664</v>
      </c>
      <c r="O77" s="40">
        <f t="shared" si="46"/>
        <v>5.5555555555555554</v>
      </c>
      <c r="P77" s="26">
        <v>76</v>
      </c>
      <c r="Q77" s="26">
        <v>76</v>
      </c>
      <c r="R77" s="26">
        <v>75</v>
      </c>
      <c r="S77" s="26">
        <v>44</v>
      </c>
      <c r="T77" s="26">
        <v>18</v>
      </c>
      <c r="U77" s="26">
        <v>1</v>
      </c>
    </row>
    <row r="78" spans="1:21" x14ac:dyDescent="0.35">
      <c r="A78" s="25">
        <v>1.25E-3</v>
      </c>
      <c r="B78" s="39">
        <f t="shared" si="39"/>
        <v>48.611111111111107</v>
      </c>
      <c r="C78" s="39">
        <f t="shared" si="40"/>
        <v>97.222222222222214</v>
      </c>
      <c r="D78" s="39">
        <f t="shared" si="41"/>
        <v>0</v>
      </c>
      <c r="E78" s="40">
        <f t="shared" si="42"/>
        <v>6.25</v>
      </c>
      <c r="F78" s="26">
        <v>72</v>
      </c>
      <c r="G78" s="26">
        <v>70</v>
      </c>
      <c r="H78" s="26">
        <v>72</v>
      </c>
      <c r="I78" s="26">
        <v>0</v>
      </c>
      <c r="J78" s="26">
        <v>16</v>
      </c>
      <c r="K78" s="27">
        <v>1</v>
      </c>
      <c r="L78">
        <v>76</v>
      </c>
      <c r="M78">
        <v>96.05263157894737</v>
      </c>
      <c r="N78">
        <v>55.405405405405403</v>
      </c>
      <c r="O78">
        <v>15.789473684210526</v>
      </c>
      <c r="P78">
        <v>76</v>
      </c>
      <c r="Q78">
        <v>73</v>
      </c>
      <c r="R78">
        <v>74</v>
      </c>
      <c r="S78">
        <v>41</v>
      </c>
      <c r="T78">
        <v>19</v>
      </c>
      <c r="U78">
        <v>3</v>
      </c>
    </row>
    <row r="79" spans="1:21" ht="15" thickBot="1" x14ac:dyDescent="0.4">
      <c r="A79" s="31" t="s">
        <v>87</v>
      </c>
      <c r="B79" s="39">
        <f t="shared" si="39"/>
        <v>50</v>
      </c>
      <c r="C79" s="39">
        <f t="shared" si="40"/>
        <v>100</v>
      </c>
      <c r="D79" s="39">
        <f t="shared" si="41"/>
        <v>0</v>
      </c>
      <c r="E79" s="40">
        <f t="shared" si="42"/>
        <v>0</v>
      </c>
      <c r="F79" s="32">
        <v>72</v>
      </c>
      <c r="G79" s="32">
        <v>72</v>
      </c>
      <c r="H79" s="32">
        <v>72</v>
      </c>
      <c r="I79" s="32">
        <v>0</v>
      </c>
      <c r="J79" s="32">
        <v>16</v>
      </c>
      <c r="K79" s="33">
        <v>0</v>
      </c>
    </row>
    <row r="80" spans="1:21" ht="15" thickBot="1" x14ac:dyDescent="0.4">
      <c r="A80" s="30"/>
    </row>
    <row r="81" spans="1:21" ht="19" thickBot="1" x14ac:dyDescent="0.5">
      <c r="A81" s="16" t="s">
        <v>71</v>
      </c>
      <c r="B81" s="17" t="s">
        <v>91</v>
      </c>
      <c r="C81" s="18"/>
      <c r="D81" s="18"/>
      <c r="E81" s="18"/>
      <c r="F81" s="18"/>
      <c r="G81" s="18"/>
      <c r="H81" s="18"/>
      <c r="I81" s="18"/>
      <c r="J81" s="18"/>
      <c r="K81" s="19"/>
      <c r="L81" s="38"/>
    </row>
    <row r="82" spans="1:21" ht="19" thickBot="1" x14ac:dyDescent="0.5">
      <c r="A82" s="20" t="s">
        <v>73</v>
      </c>
      <c r="B82" s="17"/>
      <c r="C82" s="18"/>
      <c r="D82" s="18"/>
      <c r="E82" s="18"/>
      <c r="F82" s="18"/>
      <c r="G82" s="18"/>
      <c r="H82" s="18"/>
      <c r="I82" s="18"/>
      <c r="J82" s="18"/>
      <c r="K82" s="19"/>
      <c r="L82" s="38"/>
    </row>
    <row r="83" spans="1:21" ht="29" x14ac:dyDescent="0.35">
      <c r="A83" s="21" t="s">
        <v>74</v>
      </c>
      <c r="B83" s="22" t="s">
        <v>75</v>
      </c>
      <c r="C83" s="22" t="s">
        <v>76</v>
      </c>
      <c r="D83" s="22" t="s">
        <v>77</v>
      </c>
      <c r="E83" s="22" t="s">
        <v>78</v>
      </c>
      <c r="F83" s="22" t="s">
        <v>79</v>
      </c>
      <c r="G83" s="22" t="s">
        <v>80</v>
      </c>
      <c r="H83" s="22" t="s">
        <v>81</v>
      </c>
      <c r="I83" s="22" t="s">
        <v>82</v>
      </c>
      <c r="J83" s="22" t="s">
        <v>83</v>
      </c>
      <c r="K83" s="23" t="s">
        <v>84</v>
      </c>
    </row>
    <row r="84" spans="1:21" x14ac:dyDescent="0.35">
      <c r="A84" s="30">
        <v>1E-4</v>
      </c>
      <c r="B84" s="26">
        <f>(G84+I84)/(F84+H84)*100</f>
        <v>100</v>
      </c>
      <c r="C84" s="26">
        <f>G84/F84*100</f>
        <v>100</v>
      </c>
      <c r="D84" s="26">
        <f>I84/H84*100</f>
        <v>100</v>
      </c>
      <c r="E84" s="26">
        <f>K84/J84*100</f>
        <v>0</v>
      </c>
      <c r="F84" s="26">
        <v>75</v>
      </c>
      <c r="G84" s="26">
        <v>75</v>
      </c>
      <c r="H84" s="26">
        <v>75</v>
      </c>
      <c r="I84" s="26">
        <v>75</v>
      </c>
      <c r="J84" s="26">
        <v>19</v>
      </c>
      <c r="K84" s="27">
        <v>0</v>
      </c>
      <c r="L84" s="28">
        <v>44887</v>
      </c>
      <c r="M84" t="s">
        <v>85</v>
      </c>
    </row>
    <row r="85" spans="1:21" ht="15" thickBot="1" x14ac:dyDescent="0.4">
      <c r="A85" s="29">
        <v>9.9999999999999995E-7</v>
      </c>
      <c r="B85" s="26">
        <f>(G85+I85)/(F85+H85)*100</f>
        <v>98</v>
      </c>
      <c r="C85" s="26">
        <f>G85/F85*100</f>
        <v>100</v>
      </c>
      <c r="D85" s="26">
        <f>I85/H85*100</f>
        <v>96.05263157894737</v>
      </c>
      <c r="E85" s="26" t="e">
        <f>K85/J85*100</f>
        <v>#DIV/0!</v>
      </c>
      <c r="F85">
        <v>74</v>
      </c>
      <c r="G85">
        <v>74</v>
      </c>
      <c r="H85" s="26">
        <v>76</v>
      </c>
      <c r="I85" s="26">
        <v>73</v>
      </c>
      <c r="K85" s="27"/>
      <c r="L85" s="28">
        <v>44888</v>
      </c>
      <c r="M85" t="s">
        <v>85</v>
      </c>
    </row>
    <row r="86" spans="1:21" x14ac:dyDescent="0.35">
      <c r="A86" s="30">
        <v>0.32</v>
      </c>
      <c r="B86" s="26">
        <f>(G86+I86)/(F86+H86)*100</f>
        <v>100</v>
      </c>
      <c r="C86" s="26">
        <f t="shared" ref="C86" si="47">G86/F86*100</f>
        <v>100</v>
      </c>
      <c r="D86" s="26">
        <f t="shared" ref="D86" si="48">I86/H86*100</f>
        <v>100</v>
      </c>
      <c r="E86" s="26">
        <f t="shared" ref="E86" si="49">K86/J86*100</f>
        <v>0</v>
      </c>
      <c r="F86" s="26">
        <v>75</v>
      </c>
      <c r="G86" s="26">
        <v>75</v>
      </c>
      <c r="H86" s="26">
        <v>76</v>
      </c>
      <c r="I86" s="26">
        <v>76</v>
      </c>
      <c r="J86" s="26">
        <v>18</v>
      </c>
      <c r="K86" s="27">
        <v>0</v>
      </c>
      <c r="L86" s="28">
        <v>44897</v>
      </c>
      <c r="M86" t="s">
        <v>86</v>
      </c>
    </row>
    <row r="87" spans="1:21" ht="15" thickBot="1" x14ac:dyDescent="0.4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3"/>
      <c r="L87" s="38"/>
    </row>
    <row r="88" spans="1:21" ht="16" thickBot="1" x14ac:dyDescent="0.4">
      <c r="A88" s="34" t="s">
        <v>86</v>
      </c>
      <c r="K88" s="27"/>
      <c r="L88" s="38"/>
    </row>
    <row r="89" spans="1:21" x14ac:dyDescent="0.35">
      <c r="A89" s="35">
        <v>0.32</v>
      </c>
      <c r="B89" s="36">
        <f t="shared" ref="B89:B99" si="50">(G89+I89)/(F89+H89)*100</f>
        <v>97.222222222222214</v>
      </c>
      <c r="C89" s="36">
        <f>G89/F89*100</f>
        <v>100</v>
      </c>
      <c r="D89" s="36">
        <f>I89/H89*100</f>
        <v>94.186046511627907</v>
      </c>
      <c r="E89" s="37">
        <f>K89/J89*100</f>
        <v>0</v>
      </c>
      <c r="F89" s="18">
        <v>94</v>
      </c>
      <c r="G89" s="18">
        <v>94</v>
      </c>
      <c r="H89" s="18">
        <v>86</v>
      </c>
      <c r="I89" s="18">
        <v>81</v>
      </c>
      <c r="J89" s="18">
        <v>20</v>
      </c>
      <c r="K89" s="19">
        <v>0</v>
      </c>
    </row>
    <row r="90" spans="1:21" x14ac:dyDescent="0.35">
      <c r="A90" s="25">
        <v>0.24</v>
      </c>
      <c r="B90" s="39">
        <f t="shared" si="50"/>
        <v>98.692810457516345</v>
      </c>
      <c r="C90" s="39">
        <f t="shared" ref="C90:C99" si="51">G90/F90*100</f>
        <v>100</v>
      </c>
      <c r="D90" s="39">
        <f t="shared" ref="D90:D99" si="52">I90/H90*100</f>
        <v>97.260273972602747</v>
      </c>
      <c r="E90" s="40">
        <f>K90/J90*100</f>
        <v>0</v>
      </c>
      <c r="F90" s="26">
        <v>80</v>
      </c>
      <c r="G90" s="26">
        <v>80</v>
      </c>
      <c r="H90" s="26">
        <v>73</v>
      </c>
      <c r="I90" s="26">
        <v>71</v>
      </c>
      <c r="J90" s="26">
        <v>16</v>
      </c>
      <c r="K90" s="27">
        <v>0</v>
      </c>
      <c r="L90" s="38"/>
    </row>
    <row r="91" spans="1:21" x14ac:dyDescent="0.35">
      <c r="A91" s="25">
        <v>0.16</v>
      </c>
      <c r="B91" s="39">
        <f t="shared" si="50"/>
        <v>98.666666666666671</v>
      </c>
      <c r="C91" s="39">
        <f t="shared" si="51"/>
        <v>100</v>
      </c>
      <c r="D91" s="39">
        <f t="shared" si="52"/>
        <v>97.297297297297305</v>
      </c>
      <c r="E91" s="40">
        <f t="shared" ref="E91:E99" si="53">K91/J91*100</f>
        <v>0</v>
      </c>
      <c r="F91" s="26">
        <v>76</v>
      </c>
      <c r="G91" s="26">
        <v>76</v>
      </c>
      <c r="H91" s="26">
        <v>74</v>
      </c>
      <c r="I91" s="26">
        <v>72</v>
      </c>
      <c r="J91" s="26">
        <v>19</v>
      </c>
      <c r="K91" s="27">
        <v>0</v>
      </c>
      <c r="L91" s="38"/>
    </row>
    <row r="92" spans="1:21" x14ac:dyDescent="0.35">
      <c r="A92" s="25">
        <v>0.08</v>
      </c>
      <c r="B92" s="39">
        <f t="shared" si="50"/>
        <v>91.503267973856211</v>
      </c>
      <c r="C92" s="39">
        <f t="shared" si="51"/>
        <v>100</v>
      </c>
      <c r="D92" s="39">
        <f t="shared" si="52"/>
        <v>83.116883116883116</v>
      </c>
      <c r="E92" s="40">
        <f t="shared" si="53"/>
        <v>0</v>
      </c>
      <c r="F92" s="26">
        <v>76</v>
      </c>
      <c r="G92" s="26">
        <v>76</v>
      </c>
      <c r="H92" s="26">
        <v>77</v>
      </c>
      <c r="I92" s="26">
        <v>64</v>
      </c>
      <c r="J92" s="26">
        <v>16</v>
      </c>
      <c r="K92" s="27">
        <v>0</v>
      </c>
      <c r="L92" s="38"/>
    </row>
    <row r="93" spans="1:21" x14ac:dyDescent="0.35">
      <c r="A93" s="25">
        <v>0.04</v>
      </c>
      <c r="B93" s="39">
        <f t="shared" si="50"/>
        <v>97.350993377483448</v>
      </c>
      <c r="C93" s="39">
        <f t="shared" si="51"/>
        <v>100</v>
      </c>
      <c r="D93" s="39">
        <f t="shared" si="52"/>
        <v>94.805194805194802</v>
      </c>
      <c r="E93" s="40">
        <f t="shared" si="53"/>
        <v>0</v>
      </c>
      <c r="F93" s="26">
        <v>74</v>
      </c>
      <c r="G93" s="26">
        <v>74</v>
      </c>
      <c r="H93" s="26">
        <v>77</v>
      </c>
      <c r="I93" s="26">
        <v>73</v>
      </c>
      <c r="J93" s="26">
        <v>18</v>
      </c>
      <c r="K93" s="27">
        <v>0</v>
      </c>
      <c r="L93" s="38"/>
    </row>
    <row r="94" spans="1:21" x14ac:dyDescent="0.35">
      <c r="A94" s="25">
        <v>0.02</v>
      </c>
      <c r="B94" s="39">
        <f t="shared" si="50"/>
        <v>98.05194805194806</v>
      </c>
      <c r="C94" s="39">
        <f t="shared" si="51"/>
        <v>100</v>
      </c>
      <c r="D94" s="39">
        <f t="shared" si="52"/>
        <v>96.341463414634148</v>
      </c>
      <c r="E94" s="40">
        <f t="shared" si="53"/>
        <v>0</v>
      </c>
      <c r="F94" s="26">
        <v>72</v>
      </c>
      <c r="G94" s="26">
        <v>72</v>
      </c>
      <c r="H94" s="26">
        <v>82</v>
      </c>
      <c r="I94" s="26">
        <v>79</v>
      </c>
      <c r="J94" s="26">
        <v>15</v>
      </c>
      <c r="K94" s="27">
        <v>0</v>
      </c>
    </row>
    <row r="95" spans="1:21" x14ac:dyDescent="0.35">
      <c r="A95" s="25">
        <v>0.01</v>
      </c>
      <c r="B95" s="39">
        <f t="shared" si="50"/>
        <v>85.714285714285708</v>
      </c>
      <c r="C95" s="39">
        <f t="shared" si="51"/>
        <v>100</v>
      </c>
      <c r="D95" s="39">
        <f t="shared" si="52"/>
        <v>70.666666666666671</v>
      </c>
      <c r="E95" s="40">
        <f t="shared" si="53"/>
        <v>6.25</v>
      </c>
      <c r="F95" s="26">
        <v>79</v>
      </c>
      <c r="G95" s="26">
        <v>79</v>
      </c>
      <c r="H95" s="26">
        <v>75</v>
      </c>
      <c r="I95" s="26">
        <v>53</v>
      </c>
      <c r="J95" s="26">
        <v>16</v>
      </c>
      <c r="K95" s="27">
        <v>1</v>
      </c>
    </row>
    <row r="96" spans="1:21" x14ac:dyDescent="0.35">
      <c r="A96" s="25">
        <v>5.0000000000000001E-3</v>
      </c>
      <c r="B96" s="39">
        <f t="shared" si="50"/>
        <v>61.805555555555557</v>
      </c>
      <c r="C96" s="39">
        <f t="shared" si="51"/>
        <v>100</v>
      </c>
      <c r="D96" s="39">
        <f t="shared" si="52"/>
        <v>23.611111111111111</v>
      </c>
      <c r="E96" s="40">
        <f t="shared" si="53"/>
        <v>0</v>
      </c>
      <c r="F96" s="26">
        <v>72</v>
      </c>
      <c r="G96" s="26">
        <v>72</v>
      </c>
      <c r="H96" s="26">
        <v>72</v>
      </c>
      <c r="I96" s="26">
        <v>17</v>
      </c>
      <c r="J96" s="26">
        <v>16</v>
      </c>
      <c r="K96" s="27">
        <v>0</v>
      </c>
      <c r="L96" s="39">
        <f t="shared" ref="L96:L97" si="54">(Q96+S96)/(P96+R96)*100</f>
        <v>85.620915032679733</v>
      </c>
      <c r="M96" s="39">
        <f t="shared" ref="M96:M97" si="55">Q96/P96*100</f>
        <v>100</v>
      </c>
      <c r="N96" s="39">
        <f t="shared" ref="N96:N97" si="56">S96/R96*100</f>
        <v>70.666666666666671</v>
      </c>
      <c r="O96" s="40">
        <f t="shared" ref="O96:O97" si="57">U96/T96*100</f>
        <v>6.25</v>
      </c>
      <c r="P96" s="26">
        <v>78</v>
      </c>
      <c r="Q96" s="26">
        <v>78</v>
      </c>
      <c r="R96" s="26">
        <v>75</v>
      </c>
      <c r="S96" s="26">
        <v>53</v>
      </c>
      <c r="T96" s="26">
        <v>16</v>
      </c>
      <c r="U96" s="26">
        <v>1</v>
      </c>
    </row>
    <row r="97" spans="1:21" x14ac:dyDescent="0.35">
      <c r="A97" s="25">
        <v>2.5000000000000001E-3</v>
      </c>
      <c r="B97" s="39">
        <f t="shared" si="50"/>
        <v>60.416666666666664</v>
      </c>
      <c r="C97" s="39">
        <f t="shared" si="51"/>
        <v>98.611111111111114</v>
      </c>
      <c r="D97" s="39">
        <f t="shared" si="52"/>
        <v>22.222222222222221</v>
      </c>
      <c r="E97" s="40">
        <f t="shared" si="53"/>
        <v>0</v>
      </c>
      <c r="F97" s="26">
        <v>72</v>
      </c>
      <c r="G97" s="26">
        <v>71</v>
      </c>
      <c r="H97" s="26">
        <v>72</v>
      </c>
      <c r="I97" s="26">
        <v>16</v>
      </c>
      <c r="J97" s="26">
        <v>16</v>
      </c>
      <c r="K97" s="27">
        <v>0</v>
      </c>
      <c r="L97" s="39">
        <f t="shared" si="54"/>
        <v>64.900662251655632</v>
      </c>
      <c r="M97" s="39">
        <f t="shared" si="55"/>
        <v>100</v>
      </c>
      <c r="N97" s="39">
        <f t="shared" si="56"/>
        <v>30.263157894736842</v>
      </c>
      <c r="O97" s="40">
        <f t="shared" si="57"/>
        <v>0</v>
      </c>
      <c r="P97" s="26">
        <v>75</v>
      </c>
      <c r="Q97" s="26">
        <v>75</v>
      </c>
      <c r="R97" s="26">
        <v>76</v>
      </c>
      <c r="S97" s="26">
        <v>23</v>
      </c>
      <c r="T97" s="26">
        <v>18</v>
      </c>
      <c r="U97" s="26">
        <v>0</v>
      </c>
    </row>
    <row r="98" spans="1:21" x14ac:dyDescent="0.35">
      <c r="A98" s="25">
        <v>1.25E-3</v>
      </c>
      <c r="B98" s="39">
        <f t="shared" si="50"/>
        <v>61.805555555555557</v>
      </c>
      <c r="C98" s="39">
        <f t="shared" si="51"/>
        <v>94.444444444444443</v>
      </c>
      <c r="D98" s="39">
        <f t="shared" si="52"/>
        <v>29.166666666666668</v>
      </c>
      <c r="E98" s="40">
        <f t="shared" si="53"/>
        <v>0</v>
      </c>
      <c r="F98" s="26">
        <v>72</v>
      </c>
      <c r="G98" s="26">
        <v>68</v>
      </c>
      <c r="H98" s="26">
        <v>72</v>
      </c>
      <c r="I98" s="26">
        <v>21</v>
      </c>
      <c r="J98" s="26">
        <v>16</v>
      </c>
      <c r="K98" s="27">
        <v>0</v>
      </c>
      <c r="L98">
        <v>81.410256410256409</v>
      </c>
      <c r="M98">
        <v>100</v>
      </c>
      <c r="N98">
        <v>64.197530864197532</v>
      </c>
      <c r="O98">
        <v>15.384615384615385</v>
      </c>
      <c r="P98">
        <v>75</v>
      </c>
      <c r="Q98">
        <v>75</v>
      </c>
      <c r="R98">
        <v>81</v>
      </c>
      <c r="S98">
        <v>52</v>
      </c>
      <c r="T98">
        <v>13</v>
      </c>
      <c r="U98">
        <v>2</v>
      </c>
    </row>
    <row r="99" spans="1:21" ht="15" thickBot="1" x14ac:dyDescent="0.4">
      <c r="A99" s="31" t="s">
        <v>87</v>
      </c>
      <c r="B99" s="42">
        <f t="shared" si="50"/>
        <v>52.083333333333336</v>
      </c>
      <c r="C99" s="42">
        <f t="shared" si="51"/>
        <v>97.222222222222214</v>
      </c>
      <c r="D99" s="42">
        <f t="shared" si="52"/>
        <v>6.9444444444444446</v>
      </c>
      <c r="E99" s="32">
        <f t="shared" si="53"/>
        <v>6.25</v>
      </c>
      <c r="F99" s="32">
        <v>72</v>
      </c>
      <c r="G99" s="32">
        <v>70</v>
      </c>
      <c r="H99" s="32">
        <v>72</v>
      </c>
      <c r="I99" s="32">
        <v>5</v>
      </c>
      <c r="J99" s="32">
        <v>16</v>
      </c>
      <c r="K99" s="33">
        <v>1</v>
      </c>
      <c r="L99" s="38"/>
    </row>
    <row r="100" spans="1:21" ht="15" thickBot="1" x14ac:dyDescent="0.4">
      <c r="A100" s="30"/>
      <c r="L100" s="38"/>
    </row>
    <row r="101" spans="1:21" ht="19" thickBot="1" x14ac:dyDescent="0.5">
      <c r="A101" s="16" t="s">
        <v>71</v>
      </c>
      <c r="B101" s="17" t="s">
        <v>92</v>
      </c>
      <c r="C101" s="18"/>
      <c r="D101" s="18"/>
      <c r="E101" s="18"/>
      <c r="F101" s="18"/>
      <c r="G101" s="18"/>
      <c r="H101" s="18"/>
      <c r="I101" s="18"/>
      <c r="J101" s="18"/>
      <c r="K101" s="19"/>
      <c r="L101" s="38"/>
    </row>
    <row r="102" spans="1:21" ht="19" thickBot="1" x14ac:dyDescent="0.5">
      <c r="A102" s="20" t="s">
        <v>73</v>
      </c>
      <c r="B102" s="17"/>
      <c r="C102" s="18"/>
      <c r="D102" s="18"/>
      <c r="E102" s="18"/>
      <c r="F102" s="18"/>
      <c r="G102" s="18"/>
      <c r="H102" s="18"/>
      <c r="I102" s="18"/>
      <c r="J102" s="18"/>
      <c r="K102" s="19"/>
      <c r="L102" s="38"/>
    </row>
    <row r="103" spans="1:21" ht="29" x14ac:dyDescent="0.35">
      <c r="A103" s="21" t="s">
        <v>74</v>
      </c>
      <c r="B103" s="22" t="s">
        <v>75</v>
      </c>
      <c r="C103" s="22" t="s">
        <v>76</v>
      </c>
      <c r="D103" s="22" t="s">
        <v>77</v>
      </c>
      <c r="E103" s="22" t="s">
        <v>78</v>
      </c>
      <c r="F103" s="22" t="s">
        <v>79</v>
      </c>
      <c r="G103" s="22" t="s">
        <v>80</v>
      </c>
      <c r="H103" s="22" t="s">
        <v>81</v>
      </c>
      <c r="I103" s="22" t="s">
        <v>82</v>
      </c>
      <c r="J103" s="22" t="s">
        <v>83</v>
      </c>
      <c r="K103" s="23" t="s">
        <v>84</v>
      </c>
    </row>
    <row r="104" spans="1:21" x14ac:dyDescent="0.35">
      <c r="A104" s="30">
        <v>1E-4</v>
      </c>
      <c r="B104" s="26">
        <f>(G104+I104)/(F104+H104)*100</f>
        <v>99.337748344370851</v>
      </c>
      <c r="C104" s="26">
        <f>G104/F104*100</f>
        <v>100</v>
      </c>
      <c r="D104" s="26">
        <f>I104/H104*100</f>
        <v>98.630136986301366</v>
      </c>
      <c r="E104" s="26">
        <f>K104/J104*100</f>
        <v>0</v>
      </c>
      <c r="F104" s="26">
        <v>78</v>
      </c>
      <c r="G104" s="26">
        <v>78</v>
      </c>
      <c r="H104" s="26">
        <v>73</v>
      </c>
      <c r="I104" s="26">
        <v>72</v>
      </c>
      <c r="J104" s="26">
        <v>18</v>
      </c>
      <c r="K104" s="27">
        <v>0</v>
      </c>
      <c r="L104" s="28">
        <v>44887</v>
      </c>
      <c r="M104" t="s">
        <v>85</v>
      </c>
    </row>
    <row r="105" spans="1:21" ht="15" thickBot="1" x14ac:dyDescent="0.4">
      <c r="A105" s="29">
        <v>9.9999999999999995E-7</v>
      </c>
      <c r="B105" s="26">
        <f>(G105+I105)/(F105+H105)*100</f>
        <v>99.346405228758172</v>
      </c>
      <c r="C105" s="26">
        <f>G105/F105*100</f>
        <v>100</v>
      </c>
      <c r="D105" s="26">
        <f>I105/H105*100</f>
        <v>98.648648648648646</v>
      </c>
      <c r="E105" s="26" t="e">
        <f>K105/J105*100</f>
        <v>#DIV/0!</v>
      </c>
      <c r="F105" s="26">
        <v>79</v>
      </c>
      <c r="G105" s="26">
        <v>79</v>
      </c>
      <c r="H105" s="26">
        <v>74</v>
      </c>
      <c r="I105" s="26">
        <v>73</v>
      </c>
      <c r="K105" s="27"/>
      <c r="L105" s="28">
        <v>44888</v>
      </c>
      <c r="M105" t="s">
        <v>85</v>
      </c>
    </row>
    <row r="106" spans="1:21" x14ac:dyDescent="0.35">
      <c r="A106" s="25">
        <v>0.32</v>
      </c>
      <c r="B106" s="26">
        <f>(G106+I106)/(F106+H106)*100</f>
        <v>99.337748344370851</v>
      </c>
      <c r="C106" s="26">
        <f t="shared" ref="C106" si="58">G106/F106*100</f>
        <v>100</v>
      </c>
      <c r="D106" s="26">
        <f t="shared" ref="D106" si="59">I106/H106*100</f>
        <v>98.68421052631578</v>
      </c>
      <c r="E106" s="26">
        <f t="shared" ref="E106" si="60">K106/J106*100</f>
        <v>0</v>
      </c>
      <c r="F106" s="26">
        <v>75</v>
      </c>
      <c r="G106" s="26">
        <v>75</v>
      </c>
      <c r="H106" s="26">
        <v>76</v>
      </c>
      <c r="I106" s="26">
        <v>75</v>
      </c>
      <c r="J106" s="26">
        <v>18</v>
      </c>
      <c r="K106" s="27">
        <v>0</v>
      </c>
      <c r="L106" s="28">
        <v>44897</v>
      </c>
      <c r="M106" t="s">
        <v>86</v>
      </c>
    </row>
    <row r="107" spans="1:21" ht="15" thickBot="1" x14ac:dyDescent="0.4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3"/>
      <c r="L107" s="38"/>
    </row>
    <row r="108" spans="1:21" ht="16" thickBot="1" x14ac:dyDescent="0.4">
      <c r="A108" s="34" t="s">
        <v>86</v>
      </c>
      <c r="K108" s="27"/>
      <c r="L108" s="38"/>
    </row>
    <row r="109" spans="1:21" x14ac:dyDescent="0.35">
      <c r="A109" s="35">
        <v>0.32</v>
      </c>
      <c r="B109" s="36">
        <f t="shared" ref="B109:B119" si="61">(G109+I109)/(F109+H109)*100</f>
        <v>100</v>
      </c>
      <c r="C109" s="36">
        <f>G109/F109*100</f>
        <v>100</v>
      </c>
      <c r="D109" s="36">
        <f>I109/H109*100</f>
        <v>100</v>
      </c>
      <c r="E109" s="37">
        <f>K109/J109*100</f>
        <v>0</v>
      </c>
      <c r="F109" s="18">
        <v>78</v>
      </c>
      <c r="G109" s="18">
        <v>78</v>
      </c>
      <c r="H109" s="18">
        <v>76</v>
      </c>
      <c r="I109" s="18">
        <v>76</v>
      </c>
      <c r="J109" s="18">
        <v>15</v>
      </c>
      <c r="K109" s="19">
        <v>0</v>
      </c>
    </row>
    <row r="110" spans="1:21" x14ac:dyDescent="0.35">
      <c r="A110" s="25">
        <v>0.24</v>
      </c>
      <c r="B110" s="39">
        <f t="shared" si="61"/>
        <v>100</v>
      </c>
      <c r="C110" s="39">
        <f t="shared" ref="C110:C119" si="62">G110/F110*100</f>
        <v>100</v>
      </c>
      <c r="D110" s="39">
        <f t="shared" ref="D110:D119" si="63">I110/H110*100</f>
        <v>100</v>
      </c>
      <c r="E110" s="40">
        <f>K110/J110*100</f>
        <v>0</v>
      </c>
      <c r="F110" s="26">
        <v>71</v>
      </c>
      <c r="G110" s="26">
        <v>71</v>
      </c>
      <c r="H110" s="26">
        <v>82</v>
      </c>
      <c r="I110" s="26">
        <v>82</v>
      </c>
      <c r="J110" s="26">
        <v>16</v>
      </c>
      <c r="K110" s="27">
        <v>0</v>
      </c>
      <c r="L110" s="38"/>
    </row>
    <row r="111" spans="1:21" x14ac:dyDescent="0.35">
      <c r="A111" s="25">
        <v>0.16</v>
      </c>
      <c r="B111" s="39">
        <f t="shared" si="61"/>
        <v>98.026315789473685</v>
      </c>
      <c r="C111" s="39">
        <f t="shared" si="62"/>
        <v>100</v>
      </c>
      <c r="D111" s="39">
        <f t="shared" si="63"/>
        <v>95.890410958904098</v>
      </c>
      <c r="E111" s="40">
        <f t="shared" ref="E111:E119" si="64">K111/J111*100</f>
        <v>0</v>
      </c>
      <c r="F111" s="26">
        <v>79</v>
      </c>
      <c r="G111" s="26">
        <v>79</v>
      </c>
      <c r="H111" s="26">
        <v>73</v>
      </c>
      <c r="I111" s="26">
        <v>70</v>
      </c>
      <c r="J111" s="26">
        <v>17</v>
      </c>
      <c r="K111" s="27">
        <v>0</v>
      </c>
      <c r="L111" s="38"/>
    </row>
    <row r="112" spans="1:21" x14ac:dyDescent="0.35">
      <c r="A112" s="25">
        <v>0.08</v>
      </c>
      <c r="B112" s="39">
        <f t="shared" si="61"/>
        <v>99.346405228758172</v>
      </c>
      <c r="C112" s="39">
        <f t="shared" si="62"/>
        <v>100</v>
      </c>
      <c r="D112" s="39">
        <f t="shared" si="63"/>
        <v>98.701298701298697</v>
      </c>
      <c r="E112" s="40">
        <f t="shared" si="64"/>
        <v>0</v>
      </c>
      <c r="F112" s="26">
        <v>76</v>
      </c>
      <c r="G112" s="26">
        <v>76</v>
      </c>
      <c r="H112" s="26">
        <v>77</v>
      </c>
      <c r="I112" s="26">
        <v>76</v>
      </c>
      <c r="J112" s="26">
        <v>16</v>
      </c>
      <c r="K112" s="27">
        <v>0</v>
      </c>
      <c r="L112" s="38"/>
    </row>
    <row r="113" spans="1:21" x14ac:dyDescent="0.35">
      <c r="A113" s="25">
        <v>0.04</v>
      </c>
      <c r="B113" s="39">
        <f t="shared" si="61"/>
        <v>95.454545454545453</v>
      </c>
      <c r="C113" s="39">
        <f t="shared" si="62"/>
        <v>100</v>
      </c>
      <c r="D113" s="39">
        <f t="shared" si="63"/>
        <v>91.139240506329116</v>
      </c>
      <c r="E113" s="40">
        <f t="shared" si="64"/>
        <v>0</v>
      </c>
      <c r="F113" s="26">
        <v>75</v>
      </c>
      <c r="G113" s="26">
        <v>75</v>
      </c>
      <c r="H113" s="26">
        <v>79</v>
      </c>
      <c r="I113" s="26">
        <v>72</v>
      </c>
      <c r="J113" s="26">
        <v>15</v>
      </c>
      <c r="K113" s="27">
        <v>0</v>
      </c>
      <c r="L113" s="38"/>
    </row>
    <row r="114" spans="1:21" x14ac:dyDescent="0.35">
      <c r="A114" s="25">
        <v>0.02</v>
      </c>
      <c r="B114" s="39">
        <f t="shared" si="61"/>
        <v>89.677419354838705</v>
      </c>
      <c r="C114" s="39">
        <f t="shared" si="62"/>
        <v>100</v>
      </c>
      <c r="D114" s="39">
        <f t="shared" si="63"/>
        <v>79.487179487179489</v>
      </c>
      <c r="E114" s="40">
        <f t="shared" si="64"/>
        <v>0</v>
      </c>
      <c r="F114" s="26">
        <v>77</v>
      </c>
      <c r="G114" s="26">
        <v>77</v>
      </c>
      <c r="H114" s="26">
        <v>78</v>
      </c>
      <c r="I114" s="26">
        <v>62</v>
      </c>
      <c r="J114" s="26">
        <v>14</v>
      </c>
      <c r="K114" s="27">
        <v>0</v>
      </c>
    </row>
    <row r="115" spans="1:21" x14ac:dyDescent="0.35">
      <c r="A115" s="25">
        <v>0.01</v>
      </c>
      <c r="B115" s="39">
        <f t="shared" si="61"/>
        <v>91.44736842105263</v>
      </c>
      <c r="C115" s="39">
        <f t="shared" si="62"/>
        <v>100</v>
      </c>
      <c r="D115" s="39">
        <f t="shared" si="63"/>
        <v>82.191780821917803</v>
      </c>
      <c r="E115" s="40">
        <f t="shared" si="64"/>
        <v>0</v>
      </c>
      <c r="F115" s="26">
        <v>79</v>
      </c>
      <c r="G115" s="26">
        <v>79</v>
      </c>
      <c r="H115" s="26">
        <v>73</v>
      </c>
      <c r="I115" s="26">
        <v>60</v>
      </c>
      <c r="J115" s="26">
        <v>17</v>
      </c>
      <c r="K115" s="27">
        <v>0</v>
      </c>
    </row>
    <row r="116" spans="1:21" x14ac:dyDescent="0.35">
      <c r="A116" s="25">
        <v>5.0000000000000001E-3</v>
      </c>
      <c r="B116" s="39">
        <f t="shared" si="61"/>
        <v>70.833333333333343</v>
      </c>
      <c r="C116" s="39">
        <f t="shared" si="62"/>
        <v>100</v>
      </c>
      <c r="D116" s="39">
        <f t="shared" si="63"/>
        <v>41.666666666666671</v>
      </c>
      <c r="E116" s="40">
        <f t="shared" si="64"/>
        <v>0</v>
      </c>
      <c r="F116" s="26">
        <v>72</v>
      </c>
      <c r="G116" s="26">
        <v>72</v>
      </c>
      <c r="H116" s="26">
        <v>72</v>
      </c>
      <c r="I116" s="26">
        <v>30</v>
      </c>
      <c r="J116" s="26">
        <v>16</v>
      </c>
      <c r="K116" s="27">
        <v>0</v>
      </c>
      <c r="L116" s="39">
        <f t="shared" ref="L116:L117" si="65">(Q116+S116)/(P116+R116)*100</f>
        <v>78</v>
      </c>
      <c r="M116" s="39">
        <f t="shared" ref="M116:M117" si="66">Q116/P116*100</f>
        <v>100</v>
      </c>
      <c r="N116" s="39">
        <f t="shared" ref="N116:N117" si="67">S116/R116*100</f>
        <v>56.578947368421048</v>
      </c>
      <c r="O116" s="40">
        <f t="shared" ref="O116:O117" si="68">U116/T116*100</f>
        <v>5.2631578947368416</v>
      </c>
      <c r="P116" s="26">
        <v>74</v>
      </c>
      <c r="Q116" s="26">
        <v>74</v>
      </c>
      <c r="R116" s="26">
        <v>76</v>
      </c>
      <c r="S116" s="26">
        <v>43</v>
      </c>
      <c r="T116" s="26">
        <v>19</v>
      </c>
      <c r="U116" s="26">
        <v>1</v>
      </c>
    </row>
    <row r="117" spans="1:21" x14ac:dyDescent="0.35">
      <c r="A117" s="25">
        <v>2.5000000000000001E-3</v>
      </c>
      <c r="B117" s="39">
        <f t="shared" si="61"/>
        <v>61.111111111111114</v>
      </c>
      <c r="C117" s="39">
        <f t="shared" si="62"/>
        <v>100</v>
      </c>
      <c r="D117" s="39">
        <f t="shared" si="63"/>
        <v>22.222222222222221</v>
      </c>
      <c r="E117" s="40">
        <f t="shared" si="64"/>
        <v>0</v>
      </c>
      <c r="F117" s="26">
        <v>72</v>
      </c>
      <c r="G117" s="26">
        <v>72</v>
      </c>
      <c r="H117" s="26">
        <v>72</v>
      </c>
      <c r="I117" s="26">
        <v>16</v>
      </c>
      <c r="J117" s="26">
        <v>16</v>
      </c>
      <c r="K117" s="27">
        <v>0</v>
      </c>
      <c r="L117" s="39">
        <f t="shared" si="65"/>
        <v>85.430463576158942</v>
      </c>
      <c r="M117" s="39">
        <f t="shared" si="66"/>
        <v>98.701298701298697</v>
      </c>
      <c r="N117" s="39">
        <f t="shared" si="67"/>
        <v>71.621621621621628</v>
      </c>
      <c r="O117" s="40">
        <f t="shared" si="68"/>
        <v>0</v>
      </c>
      <c r="P117" s="26">
        <v>77</v>
      </c>
      <c r="Q117" s="26">
        <v>76</v>
      </c>
      <c r="R117" s="26">
        <v>74</v>
      </c>
      <c r="S117" s="26">
        <v>53</v>
      </c>
      <c r="T117" s="26">
        <v>18</v>
      </c>
      <c r="U117" s="26">
        <v>0</v>
      </c>
    </row>
    <row r="118" spans="1:21" x14ac:dyDescent="0.35">
      <c r="A118" s="25">
        <v>1.25E-3</v>
      </c>
      <c r="B118" s="39">
        <f t="shared" si="61"/>
        <v>50</v>
      </c>
      <c r="C118" s="39">
        <f t="shared" si="62"/>
        <v>98.611111111111114</v>
      </c>
      <c r="D118" s="39">
        <f t="shared" si="63"/>
        <v>1.3888888888888888</v>
      </c>
      <c r="E118" s="40">
        <f t="shared" si="64"/>
        <v>0</v>
      </c>
      <c r="F118" s="26">
        <v>72</v>
      </c>
      <c r="G118" s="26">
        <v>71</v>
      </c>
      <c r="H118" s="26">
        <v>72</v>
      </c>
      <c r="I118" s="26">
        <v>1</v>
      </c>
      <c r="J118" s="26">
        <v>16</v>
      </c>
      <c r="K118" s="27">
        <v>0</v>
      </c>
      <c r="L118">
        <v>81.045751633986924</v>
      </c>
      <c r="M118">
        <v>100</v>
      </c>
      <c r="N118">
        <v>62.820512820512818</v>
      </c>
      <c r="O118">
        <v>6.25</v>
      </c>
      <c r="P118">
        <v>75</v>
      </c>
      <c r="Q118">
        <v>75</v>
      </c>
      <c r="R118">
        <v>78</v>
      </c>
      <c r="S118">
        <v>49</v>
      </c>
      <c r="T118">
        <v>16</v>
      </c>
      <c r="U118">
        <v>1</v>
      </c>
    </row>
    <row r="119" spans="1:21" ht="15" thickBot="1" x14ac:dyDescent="0.4">
      <c r="A119" s="31" t="s">
        <v>87</v>
      </c>
      <c r="B119" s="39">
        <f t="shared" si="61"/>
        <v>50.694444444444443</v>
      </c>
      <c r="C119" s="39">
        <f t="shared" si="62"/>
        <v>100</v>
      </c>
      <c r="D119" s="39">
        <f t="shared" si="63"/>
        <v>1.3888888888888888</v>
      </c>
      <c r="E119" s="40">
        <f t="shared" si="64"/>
        <v>0</v>
      </c>
      <c r="F119" s="32">
        <v>72</v>
      </c>
      <c r="G119" s="32">
        <v>72</v>
      </c>
      <c r="H119" s="32">
        <v>72</v>
      </c>
      <c r="I119" s="32">
        <v>1</v>
      </c>
      <c r="J119" s="32">
        <v>16</v>
      </c>
      <c r="K119" s="33">
        <v>0</v>
      </c>
      <c r="L119" s="38"/>
    </row>
    <row r="120" spans="1:21" ht="15" thickBot="1" x14ac:dyDescent="0.4">
      <c r="A120" s="30"/>
      <c r="L120" s="38"/>
    </row>
    <row r="121" spans="1:21" ht="19" thickBot="1" x14ac:dyDescent="0.5">
      <c r="A121" s="16" t="s">
        <v>71</v>
      </c>
      <c r="B121" s="17" t="s">
        <v>93</v>
      </c>
      <c r="C121" s="18"/>
      <c r="D121" s="18"/>
      <c r="E121" s="18"/>
      <c r="F121" s="18"/>
      <c r="G121" s="18"/>
      <c r="H121" s="18"/>
      <c r="I121" s="18"/>
      <c r="J121" s="18"/>
      <c r="K121" s="19"/>
      <c r="L121" s="38"/>
    </row>
    <row r="122" spans="1:21" ht="19" thickBot="1" x14ac:dyDescent="0.5">
      <c r="A122" s="20" t="s">
        <v>73</v>
      </c>
      <c r="B122" s="17"/>
      <c r="C122" s="18"/>
      <c r="D122" s="18"/>
      <c r="E122" s="18"/>
      <c r="F122" s="18"/>
      <c r="G122" s="18"/>
      <c r="H122" s="18"/>
      <c r="I122" s="18"/>
      <c r="J122" s="18"/>
      <c r="K122" s="19"/>
      <c r="L122" s="38"/>
    </row>
    <row r="123" spans="1:21" ht="29" x14ac:dyDescent="0.35">
      <c r="A123" s="21" t="s">
        <v>74</v>
      </c>
      <c r="B123" s="22" t="s">
        <v>75</v>
      </c>
      <c r="C123" s="22" t="s">
        <v>76</v>
      </c>
      <c r="D123" s="22" t="s">
        <v>77</v>
      </c>
      <c r="E123" s="22" t="s">
        <v>78</v>
      </c>
      <c r="F123" s="22" t="s">
        <v>79</v>
      </c>
      <c r="G123" s="22" t="s">
        <v>80</v>
      </c>
      <c r="H123" s="22" t="s">
        <v>81</v>
      </c>
      <c r="I123" s="22" t="s">
        <v>82</v>
      </c>
      <c r="J123" s="22" t="s">
        <v>83</v>
      </c>
      <c r="K123" s="23" t="s">
        <v>84</v>
      </c>
    </row>
    <row r="124" spans="1:21" x14ac:dyDescent="0.35">
      <c r="A124" s="30">
        <v>1E-4</v>
      </c>
      <c r="B124" s="26">
        <f>(G124+I124)/(F124+H124)*100</f>
        <v>98.013245033112582</v>
      </c>
      <c r="C124" s="26">
        <f>G124/F124*100</f>
        <v>100</v>
      </c>
      <c r="D124" s="26">
        <f>I124/H124*100</f>
        <v>96</v>
      </c>
      <c r="E124" s="26">
        <f>K124/J124*100</f>
        <v>0</v>
      </c>
      <c r="F124" s="26">
        <v>76</v>
      </c>
      <c r="G124" s="26">
        <v>76</v>
      </c>
      <c r="H124" s="26">
        <v>75</v>
      </c>
      <c r="I124" s="26">
        <v>72</v>
      </c>
      <c r="J124" s="26">
        <v>18</v>
      </c>
      <c r="K124" s="27">
        <v>0</v>
      </c>
      <c r="L124" s="28">
        <v>44887</v>
      </c>
      <c r="M124" t="s">
        <v>85</v>
      </c>
    </row>
    <row r="125" spans="1:21" ht="15" thickBot="1" x14ac:dyDescent="0.4">
      <c r="A125" s="29">
        <v>9.9999999999999995E-7</v>
      </c>
      <c r="B125" s="26">
        <f>(G125+I125)/(F125+H125)*100</f>
        <v>97.333333333333343</v>
      </c>
      <c r="C125" s="26">
        <f>G125/F125*100</f>
        <v>100</v>
      </c>
      <c r="D125" s="26">
        <f>I125/H125*100</f>
        <v>94.666666666666671</v>
      </c>
      <c r="E125" s="26" t="e">
        <f>K125/J125*100</f>
        <v>#DIV/0!</v>
      </c>
      <c r="F125" s="26">
        <v>75</v>
      </c>
      <c r="G125" s="26">
        <v>75</v>
      </c>
      <c r="H125" s="26">
        <v>75</v>
      </c>
      <c r="I125" s="26">
        <v>71</v>
      </c>
      <c r="K125" s="27"/>
      <c r="L125" s="28">
        <v>44888</v>
      </c>
      <c r="M125" t="s">
        <v>85</v>
      </c>
    </row>
    <row r="126" spans="1:21" x14ac:dyDescent="0.35">
      <c r="A126" s="30">
        <v>0.32</v>
      </c>
      <c r="B126" s="26">
        <f>(G126+I126)/(F126+H126)*100</f>
        <v>97.350993377483448</v>
      </c>
      <c r="C126" s="26">
        <f t="shared" ref="C126" si="69">G126/F126*100</f>
        <v>100</v>
      </c>
      <c r="D126" s="26">
        <f t="shared" ref="D126" si="70">I126/H126*100</f>
        <v>94.594594594594597</v>
      </c>
      <c r="E126" s="26">
        <f t="shared" ref="E126" si="71">K126/J126*100</f>
        <v>0</v>
      </c>
      <c r="F126" s="26">
        <v>77</v>
      </c>
      <c r="G126" s="26">
        <v>77</v>
      </c>
      <c r="H126" s="26">
        <v>74</v>
      </c>
      <c r="I126" s="26">
        <v>70</v>
      </c>
      <c r="J126" s="26">
        <v>18</v>
      </c>
      <c r="K126" s="27">
        <v>0</v>
      </c>
      <c r="L126" s="28">
        <v>44897</v>
      </c>
      <c r="M126" t="s">
        <v>86</v>
      </c>
    </row>
    <row r="127" spans="1:21" ht="15" thickBot="1" x14ac:dyDescent="0.4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3"/>
      <c r="L127" s="38"/>
    </row>
    <row r="128" spans="1:21" ht="16" thickBot="1" x14ac:dyDescent="0.4">
      <c r="A128" s="34" t="s">
        <v>86</v>
      </c>
      <c r="K128" s="27"/>
      <c r="L128" s="38"/>
    </row>
    <row r="129" spans="1:21" x14ac:dyDescent="0.35">
      <c r="A129" s="35">
        <v>0.32</v>
      </c>
      <c r="B129" s="36">
        <f t="shared" ref="B129:B139" si="72">(G129+I129)/(F129+H129)*100</f>
        <v>100</v>
      </c>
      <c r="C129" s="36">
        <f>G129/F129*100</f>
        <v>100</v>
      </c>
      <c r="D129" s="36">
        <f>I129/H129*100</f>
        <v>100</v>
      </c>
      <c r="E129" s="37">
        <f>K129/J129*100</f>
        <v>0</v>
      </c>
      <c r="F129" s="18">
        <v>74</v>
      </c>
      <c r="G129" s="18">
        <v>74</v>
      </c>
      <c r="H129" s="18">
        <v>77</v>
      </c>
      <c r="I129" s="18">
        <v>77</v>
      </c>
      <c r="J129" s="18">
        <v>18</v>
      </c>
      <c r="K129" s="19">
        <v>0</v>
      </c>
    </row>
    <row r="130" spans="1:21" x14ac:dyDescent="0.35">
      <c r="A130" s="25">
        <v>0.24</v>
      </c>
      <c r="B130" s="39">
        <f t="shared" si="72"/>
        <v>98.039215686274503</v>
      </c>
      <c r="C130" s="39">
        <f t="shared" ref="C130:C139" si="73">G130/F130*100</f>
        <v>98.666666666666671</v>
      </c>
      <c r="D130" s="39">
        <f t="shared" ref="D130:D139" si="74">I130/H130*100</f>
        <v>97.435897435897431</v>
      </c>
      <c r="E130" s="40">
        <f>K130/J130*100</f>
        <v>0</v>
      </c>
      <c r="F130" s="26">
        <v>75</v>
      </c>
      <c r="G130" s="26">
        <v>74</v>
      </c>
      <c r="H130" s="26">
        <v>78</v>
      </c>
      <c r="I130" s="26">
        <v>76</v>
      </c>
      <c r="J130" s="26">
        <v>16</v>
      </c>
      <c r="K130" s="27">
        <v>0</v>
      </c>
      <c r="L130" s="38"/>
    </row>
    <row r="131" spans="1:21" x14ac:dyDescent="0.35">
      <c r="A131" s="43">
        <v>0.16</v>
      </c>
      <c r="B131" s="44" t="e">
        <f t="shared" si="72"/>
        <v>#DIV/0!</v>
      </c>
      <c r="C131" s="44" t="e">
        <f t="shared" si="73"/>
        <v>#DIV/0!</v>
      </c>
      <c r="D131" s="44" t="e">
        <f t="shared" si="74"/>
        <v>#DIV/0!</v>
      </c>
      <c r="E131" s="45" t="e">
        <f t="shared" ref="E131:E139" si="75">K131/J131*100</f>
        <v>#DIV/0!</v>
      </c>
      <c r="F131" s="46"/>
      <c r="G131" s="46"/>
      <c r="H131" s="46"/>
      <c r="I131" s="46"/>
      <c r="J131" s="46"/>
      <c r="K131" s="47"/>
      <c r="L131" s="39">
        <f t="shared" ref="L131:L137" si="76">(Q131+S131)/(P131+R131)*100</f>
        <v>94.77124183006535</v>
      </c>
      <c r="M131" s="39">
        <f t="shared" ref="M131:M137" si="77">Q131/P131*100</f>
        <v>89.333333333333329</v>
      </c>
      <c r="N131" s="39">
        <f t="shared" ref="N131:N137" si="78">S131/R131*100</f>
        <v>100</v>
      </c>
      <c r="O131" s="40">
        <f t="shared" ref="O131:O137" si="79">U131/T131*100</f>
        <v>12.5</v>
      </c>
      <c r="P131" s="26">
        <v>75</v>
      </c>
      <c r="Q131" s="26">
        <v>67</v>
      </c>
      <c r="R131" s="26">
        <v>78</v>
      </c>
      <c r="S131" s="26">
        <v>78</v>
      </c>
      <c r="T131" s="26">
        <v>16</v>
      </c>
      <c r="U131" s="26">
        <v>2</v>
      </c>
    </row>
    <row r="132" spans="1:21" x14ac:dyDescent="0.35">
      <c r="A132" s="25">
        <v>0.08</v>
      </c>
      <c r="B132" s="39">
        <f t="shared" si="72"/>
        <v>84.027777777777786</v>
      </c>
      <c r="C132" s="39">
        <f t="shared" si="73"/>
        <v>100</v>
      </c>
      <c r="D132" s="39">
        <f t="shared" si="74"/>
        <v>68.055555555555557</v>
      </c>
      <c r="E132" s="40">
        <f t="shared" si="75"/>
        <v>0</v>
      </c>
      <c r="F132" s="26">
        <v>72</v>
      </c>
      <c r="G132" s="26">
        <v>72</v>
      </c>
      <c r="H132" s="26">
        <v>72</v>
      </c>
      <c r="I132" s="26">
        <v>49</v>
      </c>
      <c r="J132" s="26">
        <v>16</v>
      </c>
      <c r="K132" s="27">
        <v>0</v>
      </c>
      <c r="L132" s="39">
        <f t="shared" si="76"/>
        <v>91.275167785234899</v>
      </c>
      <c r="M132" s="39">
        <f t="shared" si="77"/>
        <v>98.71794871794873</v>
      </c>
      <c r="N132" s="39">
        <f t="shared" si="78"/>
        <v>83.098591549295776</v>
      </c>
      <c r="O132" s="40">
        <f t="shared" si="79"/>
        <v>15</v>
      </c>
      <c r="P132" s="26">
        <v>78</v>
      </c>
      <c r="Q132" s="26">
        <v>77</v>
      </c>
      <c r="R132" s="26">
        <v>71</v>
      </c>
      <c r="S132" s="26">
        <v>59</v>
      </c>
      <c r="T132" s="26">
        <v>20</v>
      </c>
      <c r="U132" s="26">
        <v>3</v>
      </c>
    </row>
    <row r="133" spans="1:21" x14ac:dyDescent="0.35">
      <c r="A133" s="25">
        <v>0.04</v>
      </c>
      <c r="B133" s="39">
        <f t="shared" si="72"/>
        <v>88.235294117647058</v>
      </c>
      <c r="C133" s="39">
        <f t="shared" si="73"/>
        <v>100</v>
      </c>
      <c r="D133" s="39">
        <f t="shared" si="74"/>
        <v>76.923076923076934</v>
      </c>
      <c r="E133" s="40">
        <f t="shared" si="75"/>
        <v>0</v>
      </c>
      <c r="F133" s="26">
        <v>75</v>
      </c>
      <c r="G133" s="26">
        <v>75</v>
      </c>
      <c r="H133" s="26">
        <v>78</v>
      </c>
      <c r="I133" s="26">
        <v>60</v>
      </c>
      <c r="J133" s="26">
        <v>16</v>
      </c>
      <c r="K133" s="27">
        <v>0</v>
      </c>
      <c r="L133" s="39">
        <f t="shared" si="76"/>
        <v>88.235294117647058</v>
      </c>
      <c r="M133" s="39">
        <f t="shared" si="77"/>
        <v>100</v>
      </c>
      <c r="N133" s="39">
        <f t="shared" si="78"/>
        <v>76.923076923076934</v>
      </c>
      <c r="O133" s="40">
        <f t="shared" si="79"/>
        <v>0</v>
      </c>
      <c r="P133" s="26">
        <v>75</v>
      </c>
      <c r="Q133" s="26">
        <v>75</v>
      </c>
      <c r="R133" s="26">
        <v>78</v>
      </c>
      <c r="S133" s="26">
        <v>60</v>
      </c>
      <c r="T133" s="26">
        <v>16</v>
      </c>
      <c r="U133" s="27">
        <v>0</v>
      </c>
    </row>
    <row r="134" spans="1:21" x14ac:dyDescent="0.35">
      <c r="A134" s="43">
        <v>0.02</v>
      </c>
      <c r="B134" s="44" t="e">
        <f t="shared" si="72"/>
        <v>#DIV/0!</v>
      </c>
      <c r="C134" s="44" t="e">
        <f t="shared" si="73"/>
        <v>#DIV/0!</v>
      </c>
      <c r="D134" s="44" t="e">
        <f t="shared" si="74"/>
        <v>#DIV/0!</v>
      </c>
      <c r="E134" s="45" t="e">
        <f t="shared" si="75"/>
        <v>#DIV/0!</v>
      </c>
      <c r="F134" s="46"/>
      <c r="G134" s="46"/>
      <c r="H134" s="46"/>
      <c r="I134" s="46"/>
      <c r="J134" s="46"/>
      <c r="K134" s="47"/>
      <c r="L134" s="39">
        <f t="shared" si="76"/>
        <v>96.078431372549019</v>
      </c>
      <c r="M134" s="39">
        <f t="shared" si="77"/>
        <v>97.333333333333343</v>
      </c>
      <c r="N134" s="39">
        <f t="shared" si="78"/>
        <v>94.871794871794862</v>
      </c>
      <c r="O134" s="40">
        <f t="shared" si="79"/>
        <v>31.25</v>
      </c>
      <c r="P134" s="26">
        <v>75</v>
      </c>
      <c r="Q134" s="26">
        <v>73</v>
      </c>
      <c r="R134" s="26">
        <v>78</v>
      </c>
      <c r="S134" s="26">
        <v>74</v>
      </c>
      <c r="T134" s="26">
        <v>16</v>
      </c>
      <c r="U134" s="26">
        <v>5</v>
      </c>
    </row>
    <row r="135" spans="1:21" x14ac:dyDescent="0.35">
      <c r="A135" s="43">
        <v>0.01</v>
      </c>
      <c r="B135" s="44" t="e">
        <f t="shared" si="72"/>
        <v>#DIV/0!</v>
      </c>
      <c r="C135" s="44" t="e">
        <f t="shared" si="73"/>
        <v>#DIV/0!</v>
      </c>
      <c r="D135" s="44" t="e">
        <f t="shared" si="74"/>
        <v>#DIV/0!</v>
      </c>
      <c r="E135" s="45" t="e">
        <f t="shared" si="75"/>
        <v>#DIV/0!</v>
      </c>
      <c r="F135" s="46"/>
      <c r="G135" s="46"/>
      <c r="H135" s="46"/>
      <c r="I135" s="46"/>
      <c r="J135" s="46"/>
      <c r="K135" s="47"/>
      <c r="L135" s="39">
        <f t="shared" si="76"/>
        <v>83.006535947712422</v>
      </c>
      <c r="M135" s="39">
        <f t="shared" si="77"/>
        <v>97.468354430379748</v>
      </c>
      <c r="N135" s="39">
        <f t="shared" si="78"/>
        <v>67.567567567567565</v>
      </c>
      <c r="O135" s="40">
        <f t="shared" si="79"/>
        <v>25</v>
      </c>
      <c r="P135" s="26">
        <v>79</v>
      </c>
      <c r="Q135" s="26">
        <v>77</v>
      </c>
      <c r="R135" s="26">
        <v>74</v>
      </c>
      <c r="S135" s="26">
        <v>50</v>
      </c>
      <c r="T135" s="26">
        <v>16</v>
      </c>
      <c r="U135" s="26">
        <v>4</v>
      </c>
    </row>
    <row r="136" spans="1:21" x14ac:dyDescent="0.35">
      <c r="A136" s="25">
        <v>5.0000000000000001E-3</v>
      </c>
      <c r="B136" s="39">
        <f t="shared" si="72"/>
        <v>70.138888888888886</v>
      </c>
      <c r="C136" s="39">
        <f t="shared" si="73"/>
        <v>98.611111111111114</v>
      </c>
      <c r="D136" s="39">
        <f t="shared" si="74"/>
        <v>41.666666666666671</v>
      </c>
      <c r="E136" s="40">
        <f t="shared" si="75"/>
        <v>0</v>
      </c>
      <c r="F136" s="26">
        <v>72</v>
      </c>
      <c r="G136" s="26">
        <v>71</v>
      </c>
      <c r="H136" s="26">
        <v>72</v>
      </c>
      <c r="I136" s="26">
        <v>30</v>
      </c>
      <c r="J136" s="26">
        <v>16</v>
      </c>
      <c r="K136" s="27">
        <v>0</v>
      </c>
      <c r="L136" s="39">
        <f t="shared" si="76"/>
        <v>64.473684210526315</v>
      </c>
      <c r="M136" s="39">
        <f t="shared" si="77"/>
        <v>100</v>
      </c>
      <c r="N136" s="39">
        <f t="shared" si="78"/>
        <v>26.027397260273972</v>
      </c>
      <c r="O136" s="40">
        <f t="shared" si="79"/>
        <v>0</v>
      </c>
      <c r="P136" s="26">
        <v>79</v>
      </c>
      <c r="Q136" s="26">
        <v>79</v>
      </c>
      <c r="R136" s="26">
        <v>73</v>
      </c>
      <c r="S136" s="26">
        <v>19</v>
      </c>
      <c r="T136" s="26">
        <v>16</v>
      </c>
      <c r="U136" s="26">
        <v>0</v>
      </c>
    </row>
    <row r="137" spans="1:21" x14ac:dyDescent="0.35">
      <c r="A137" s="25">
        <v>2.5000000000000001E-3</v>
      </c>
      <c r="B137" s="39">
        <f t="shared" si="72"/>
        <v>51.388888888888886</v>
      </c>
      <c r="C137" s="39">
        <f t="shared" si="73"/>
        <v>100</v>
      </c>
      <c r="D137" s="39">
        <f t="shared" si="74"/>
        <v>2.7777777777777777</v>
      </c>
      <c r="E137" s="40">
        <f t="shared" si="75"/>
        <v>0</v>
      </c>
      <c r="F137" s="26">
        <v>72</v>
      </c>
      <c r="G137" s="26">
        <v>72</v>
      </c>
      <c r="H137" s="26">
        <v>72</v>
      </c>
      <c r="I137" s="26">
        <v>2</v>
      </c>
      <c r="J137" s="26">
        <v>16</v>
      </c>
      <c r="K137" s="27">
        <v>0</v>
      </c>
      <c r="L137" s="39">
        <f t="shared" si="76"/>
        <v>69.281045751633982</v>
      </c>
      <c r="M137" s="39">
        <f t="shared" si="77"/>
        <v>100</v>
      </c>
      <c r="N137" s="39">
        <f t="shared" si="78"/>
        <v>38.961038961038966</v>
      </c>
      <c r="O137" s="40">
        <f t="shared" si="79"/>
        <v>12.5</v>
      </c>
      <c r="P137" s="26">
        <v>76</v>
      </c>
      <c r="Q137" s="26">
        <v>76</v>
      </c>
      <c r="R137" s="26">
        <v>77</v>
      </c>
      <c r="S137" s="26">
        <v>30</v>
      </c>
      <c r="T137" s="26">
        <v>16</v>
      </c>
      <c r="U137" s="26">
        <v>2</v>
      </c>
    </row>
    <row r="138" spans="1:21" x14ac:dyDescent="0.35">
      <c r="A138" s="25">
        <v>1.25E-3</v>
      </c>
      <c r="B138" s="39">
        <f t="shared" si="72"/>
        <v>50.694444444444443</v>
      </c>
      <c r="C138" s="39">
        <f t="shared" si="73"/>
        <v>100</v>
      </c>
      <c r="D138" s="39">
        <f t="shared" si="74"/>
        <v>1.3888888888888888</v>
      </c>
      <c r="E138" s="40">
        <f t="shared" si="75"/>
        <v>0</v>
      </c>
      <c r="F138" s="26">
        <v>72</v>
      </c>
      <c r="G138" s="26">
        <v>72</v>
      </c>
      <c r="H138" s="26">
        <v>72</v>
      </c>
      <c r="I138" s="26">
        <v>1</v>
      </c>
      <c r="J138" s="26">
        <v>16</v>
      </c>
      <c r="K138" s="27">
        <v>0</v>
      </c>
      <c r="L138">
        <v>59.210526315789465</v>
      </c>
      <c r="M138">
        <v>100</v>
      </c>
      <c r="N138">
        <v>16.216216216216218</v>
      </c>
      <c r="O138">
        <v>17.647058823529413</v>
      </c>
      <c r="P138">
        <v>78</v>
      </c>
      <c r="Q138">
        <v>78</v>
      </c>
      <c r="R138">
        <v>74</v>
      </c>
      <c r="S138">
        <v>12</v>
      </c>
      <c r="T138">
        <v>17</v>
      </c>
      <c r="U138">
        <v>3</v>
      </c>
    </row>
    <row r="139" spans="1:21" ht="15" thickBot="1" x14ac:dyDescent="0.4">
      <c r="A139" s="31" t="s">
        <v>87</v>
      </c>
      <c r="B139" s="39">
        <f t="shared" si="72"/>
        <v>52.083333333333336</v>
      </c>
      <c r="C139" s="39">
        <f t="shared" si="73"/>
        <v>100</v>
      </c>
      <c r="D139" s="39">
        <f t="shared" si="74"/>
        <v>4.1666666666666661</v>
      </c>
      <c r="E139" s="40">
        <f t="shared" si="75"/>
        <v>0</v>
      </c>
      <c r="F139" s="32">
        <v>72</v>
      </c>
      <c r="G139" s="32">
        <v>72</v>
      </c>
      <c r="H139" s="32">
        <v>72</v>
      </c>
      <c r="I139" s="32">
        <v>3</v>
      </c>
      <c r="J139" s="32">
        <v>16</v>
      </c>
      <c r="K139" s="33">
        <v>0</v>
      </c>
      <c r="L139" s="38"/>
    </row>
    <row r="140" spans="1:21" ht="15" thickBot="1" x14ac:dyDescent="0.4">
      <c r="A140" s="30"/>
      <c r="L140" s="38"/>
    </row>
    <row r="141" spans="1:21" ht="19" thickBot="1" x14ac:dyDescent="0.5">
      <c r="A141" s="16" t="s">
        <v>71</v>
      </c>
      <c r="B141" s="17" t="s">
        <v>94</v>
      </c>
      <c r="C141" s="18"/>
      <c r="D141" s="18"/>
      <c r="E141" s="18"/>
      <c r="F141" s="18"/>
      <c r="G141" s="18"/>
      <c r="H141" s="18"/>
      <c r="I141" s="18"/>
      <c r="J141" s="18"/>
      <c r="K141" s="19"/>
      <c r="L141" s="38"/>
    </row>
    <row r="142" spans="1:21" ht="19" thickBot="1" x14ac:dyDescent="0.5">
      <c r="A142" s="20" t="s">
        <v>73</v>
      </c>
      <c r="B142" s="17"/>
      <c r="C142" s="18"/>
      <c r="D142" s="18"/>
      <c r="E142" s="18"/>
      <c r="F142" s="18"/>
      <c r="G142" s="18"/>
      <c r="H142" s="18"/>
      <c r="I142" s="18"/>
      <c r="J142" s="18"/>
      <c r="K142" s="19"/>
      <c r="L142" s="38"/>
    </row>
    <row r="143" spans="1:21" ht="29" x14ac:dyDescent="0.35">
      <c r="A143" s="21" t="s">
        <v>74</v>
      </c>
      <c r="B143" s="22" t="s">
        <v>75</v>
      </c>
      <c r="C143" s="22" t="s">
        <v>76</v>
      </c>
      <c r="D143" s="22" t="s">
        <v>77</v>
      </c>
      <c r="E143" s="22" t="s">
        <v>78</v>
      </c>
      <c r="F143" s="22" t="s">
        <v>79</v>
      </c>
      <c r="G143" s="22" t="s">
        <v>80</v>
      </c>
      <c r="H143" s="22" t="s">
        <v>81</v>
      </c>
      <c r="I143" s="22" t="s">
        <v>82</v>
      </c>
      <c r="J143" s="22" t="s">
        <v>83</v>
      </c>
      <c r="K143" s="23" t="s">
        <v>84</v>
      </c>
    </row>
    <row r="144" spans="1:21" x14ac:dyDescent="0.35">
      <c r="A144" s="30">
        <v>1E-4</v>
      </c>
      <c r="B144" s="26">
        <f>(G144+I144)/(F144+H144)*100</f>
        <v>99.346405228758172</v>
      </c>
      <c r="C144" s="26">
        <f>G144/F144*100</f>
        <v>100</v>
      </c>
      <c r="D144" s="26">
        <f>I144/H144*100</f>
        <v>98.701298701298697</v>
      </c>
      <c r="E144" s="26">
        <f>K144/J144*100</f>
        <v>0</v>
      </c>
      <c r="F144" s="26">
        <v>76</v>
      </c>
      <c r="G144" s="26">
        <v>76</v>
      </c>
      <c r="H144" s="26">
        <v>77</v>
      </c>
      <c r="I144" s="26">
        <v>76</v>
      </c>
      <c r="J144" s="26">
        <v>16</v>
      </c>
      <c r="K144" s="27">
        <v>0</v>
      </c>
      <c r="L144" s="28">
        <v>44887</v>
      </c>
      <c r="M144" t="s">
        <v>85</v>
      </c>
    </row>
    <row r="145" spans="1:21" ht="15" thickBot="1" x14ac:dyDescent="0.4">
      <c r="A145" s="29">
        <v>9.9999999999999995E-7</v>
      </c>
      <c r="B145" s="26">
        <f>(G145+I145)/(F145+H145)*100</f>
        <v>98.692810457516345</v>
      </c>
      <c r="C145" s="26">
        <f>G145/F145*100</f>
        <v>98.734177215189874</v>
      </c>
      <c r="D145" s="26">
        <f>I145/H145*100</f>
        <v>98.648648648648646</v>
      </c>
      <c r="E145" s="26" t="e">
        <f>K145/J145*100</f>
        <v>#DIV/0!</v>
      </c>
      <c r="F145" s="26">
        <v>79</v>
      </c>
      <c r="G145" s="26">
        <v>78</v>
      </c>
      <c r="H145" s="26">
        <v>74</v>
      </c>
      <c r="I145" s="26">
        <v>73</v>
      </c>
      <c r="K145" s="27"/>
      <c r="L145" s="28">
        <v>44888</v>
      </c>
      <c r="M145" t="s">
        <v>85</v>
      </c>
    </row>
    <row r="146" spans="1:21" x14ac:dyDescent="0.35">
      <c r="A146" s="30">
        <v>0.32</v>
      </c>
      <c r="B146" s="26">
        <f>(G146+I146)/(F146+H146)*100</f>
        <v>100</v>
      </c>
      <c r="C146" s="26">
        <f t="shared" ref="C146" si="80">G146/F146*100</f>
        <v>100</v>
      </c>
      <c r="D146" s="26">
        <f t="shared" ref="D146" si="81">I146/H146*100</f>
        <v>100</v>
      </c>
      <c r="E146" s="26">
        <f t="shared" ref="E146" si="82">K146/J146*100</f>
        <v>0</v>
      </c>
      <c r="F146" s="26">
        <v>73</v>
      </c>
      <c r="G146" s="26">
        <v>73</v>
      </c>
      <c r="H146" s="26">
        <v>78</v>
      </c>
      <c r="I146" s="26">
        <v>78</v>
      </c>
      <c r="J146" s="26">
        <v>18</v>
      </c>
      <c r="K146" s="27">
        <v>0</v>
      </c>
      <c r="L146" s="28">
        <v>44897</v>
      </c>
      <c r="M146" t="s">
        <v>86</v>
      </c>
    </row>
    <row r="147" spans="1:21" ht="15" thickBot="1" x14ac:dyDescent="0.4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8"/>
    </row>
    <row r="148" spans="1:21" ht="16" thickBot="1" x14ac:dyDescent="0.4">
      <c r="A148" s="34" t="s">
        <v>86</v>
      </c>
      <c r="K148" s="27"/>
      <c r="L148" s="38"/>
    </row>
    <row r="149" spans="1:21" x14ac:dyDescent="0.35">
      <c r="A149" s="35">
        <v>0.32</v>
      </c>
      <c r="B149" s="36">
        <f t="shared" ref="B149:B159" si="83">(G149+I149)/(F149+H149)*100</f>
        <v>100</v>
      </c>
      <c r="C149" s="36">
        <f>G149/F149*100</f>
        <v>100</v>
      </c>
      <c r="D149" s="36">
        <f>I149/H149*100</f>
        <v>100</v>
      </c>
      <c r="E149" s="18">
        <f>K149/J149*100</f>
        <v>0</v>
      </c>
      <c r="F149" s="18">
        <v>76</v>
      </c>
      <c r="G149" s="18">
        <v>76</v>
      </c>
      <c r="H149" s="18">
        <v>82</v>
      </c>
      <c r="I149" s="18">
        <v>82</v>
      </c>
      <c r="J149" s="18">
        <v>18</v>
      </c>
      <c r="K149" s="19">
        <v>0</v>
      </c>
    </row>
    <row r="150" spans="1:21" x14ac:dyDescent="0.35">
      <c r="A150" s="25">
        <v>0.24</v>
      </c>
      <c r="B150" s="39">
        <f t="shared" si="83"/>
        <v>98.68421052631578</v>
      </c>
      <c r="C150" s="39">
        <f t="shared" ref="C150:C159" si="84">G150/F150*100</f>
        <v>100</v>
      </c>
      <c r="D150" s="39">
        <f t="shared" ref="D150:D159" si="85">I150/H150*100</f>
        <v>97.333333333333343</v>
      </c>
      <c r="E150" s="26">
        <f>K150/J150*100</f>
        <v>0</v>
      </c>
      <c r="F150" s="26">
        <v>77</v>
      </c>
      <c r="G150" s="26">
        <v>77</v>
      </c>
      <c r="H150" s="26">
        <v>75</v>
      </c>
      <c r="I150" s="26">
        <v>73</v>
      </c>
      <c r="J150" s="26">
        <v>17</v>
      </c>
      <c r="K150" s="27">
        <v>0</v>
      </c>
      <c r="L150" s="38"/>
    </row>
    <row r="151" spans="1:21" x14ac:dyDescent="0.35">
      <c r="A151" s="25">
        <v>0.16</v>
      </c>
      <c r="B151" s="39">
        <f t="shared" si="83"/>
        <v>97.350993377483448</v>
      </c>
      <c r="C151" s="39">
        <f t="shared" si="84"/>
        <v>100</v>
      </c>
      <c r="D151" s="39">
        <f t="shared" si="85"/>
        <v>94.666666666666671</v>
      </c>
      <c r="E151" s="26">
        <f t="shared" ref="E151:E159" si="86">K151/J151*100</f>
        <v>0</v>
      </c>
      <c r="F151" s="26">
        <v>76</v>
      </c>
      <c r="G151" s="26">
        <v>76</v>
      </c>
      <c r="H151" s="26">
        <v>75</v>
      </c>
      <c r="I151" s="26">
        <v>71</v>
      </c>
      <c r="J151" s="26">
        <v>18</v>
      </c>
      <c r="K151" s="27">
        <v>0</v>
      </c>
      <c r="L151" s="38"/>
    </row>
    <row r="152" spans="1:21" x14ac:dyDescent="0.35">
      <c r="A152" s="25">
        <v>0.08</v>
      </c>
      <c r="B152" s="39">
        <f t="shared" si="83"/>
        <v>97.402597402597408</v>
      </c>
      <c r="C152" s="39">
        <f t="shared" si="84"/>
        <v>100</v>
      </c>
      <c r="D152" s="39">
        <f t="shared" si="85"/>
        <v>95.061728395061735</v>
      </c>
      <c r="E152" s="26">
        <f t="shared" si="86"/>
        <v>0</v>
      </c>
      <c r="F152" s="26">
        <v>73</v>
      </c>
      <c r="G152" s="26">
        <v>73</v>
      </c>
      <c r="H152" s="26">
        <v>81</v>
      </c>
      <c r="I152" s="26">
        <v>77</v>
      </c>
      <c r="J152" s="26">
        <v>15</v>
      </c>
      <c r="K152" s="27">
        <v>0</v>
      </c>
      <c r="L152" s="38"/>
    </row>
    <row r="153" spans="1:21" x14ac:dyDescent="0.35">
      <c r="A153" s="25">
        <v>0.04</v>
      </c>
      <c r="B153" s="39">
        <f t="shared" si="83"/>
        <v>98.026315789473685</v>
      </c>
      <c r="C153" s="39">
        <f t="shared" si="84"/>
        <v>100</v>
      </c>
      <c r="D153" s="39">
        <f t="shared" si="85"/>
        <v>96.296296296296291</v>
      </c>
      <c r="E153" s="26">
        <f t="shared" si="86"/>
        <v>0</v>
      </c>
      <c r="F153" s="26">
        <v>71</v>
      </c>
      <c r="G153" s="26">
        <v>71</v>
      </c>
      <c r="H153" s="26">
        <v>81</v>
      </c>
      <c r="I153" s="26">
        <v>78</v>
      </c>
      <c r="J153" s="26">
        <v>17</v>
      </c>
      <c r="K153" s="27">
        <v>0</v>
      </c>
      <c r="L153" s="38"/>
    </row>
    <row r="154" spans="1:21" x14ac:dyDescent="0.35">
      <c r="A154" s="25">
        <v>0.02</v>
      </c>
      <c r="B154" s="39">
        <f t="shared" si="83"/>
        <v>83.108108108108098</v>
      </c>
      <c r="C154" s="39">
        <f t="shared" si="84"/>
        <v>100</v>
      </c>
      <c r="D154" s="39">
        <f t="shared" si="85"/>
        <v>66.21621621621621</v>
      </c>
      <c r="E154" s="26">
        <f t="shared" si="86"/>
        <v>0</v>
      </c>
      <c r="F154" s="26">
        <v>74</v>
      </c>
      <c r="G154" s="26">
        <v>74</v>
      </c>
      <c r="H154" s="26">
        <v>74</v>
      </c>
      <c r="I154" s="26">
        <v>49</v>
      </c>
      <c r="J154" s="26">
        <v>21</v>
      </c>
      <c r="K154" s="27">
        <v>0</v>
      </c>
    </row>
    <row r="155" spans="1:21" x14ac:dyDescent="0.35">
      <c r="A155" s="25">
        <v>0.01</v>
      </c>
      <c r="B155" s="39">
        <f t="shared" si="83"/>
        <v>85.90604026845638</v>
      </c>
      <c r="C155" s="39">
        <f t="shared" si="84"/>
        <v>100</v>
      </c>
      <c r="D155" s="39">
        <f t="shared" si="85"/>
        <v>71.232876712328761</v>
      </c>
      <c r="E155" s="26">
        <f t="shared" si="86"/>
        <v>0</v>
      </c>
      <c r="F155" s="26">
        <v>76</v>
      </c>
      <c r="G155" s="26">
        <v>76</v>
      </c>
      <c r="H155" s="26">
        <v>73</v>
      </c>
      <c r="I155" s="26">
        <v>52</v>
      </c>
      <c r="J155" s="26">
        <v>20</v>
      </c>
      <c r="K155" s="27">
        <v>0</v>
      </c>
    </row>
    <row r="156" spans="1:21" x14ac:dyDescent="0.35">
      <c r="A156" s="25">
        <v>5.0000000000000001E-3</v>
      </c>
      <c r="B156" s="39">
        <f t="shared" si="83"/>
        <v>65.972222222222214</v>
      </c>
      <c r="C156" s="39">
        <f t="shared" si="84"/>
        <v>98.611111111111114</v>
      </c>
      <c r="D156" s="39">
        <f t="shared" si="85"/>
        <v>33.333333333333329</v>
      </c>
      <c r="E156" s="26">
        <f t="shared" si="86"/>
        <v>0</v>
      </c>
      <c r="F156" s="26">
        <v>72</v>
      </c>
      <c r="G156" s="26">
        <v>71</v>
      </c>
      <c r="H156" s="26">
        <v>72</v>
      </c>
      <c r="I156" s="26">
        <v>24</v>
      </c>
      <c r="J156" s="26">
        <v>16</v>
      </c>
      <c r="K156" s="27">
        <v>0</v>
      </c>
      <c r="L156" s="39">
        <f t="shared" ref="L156" si="87">(Q156+S156)/(P156+R156)*100</f>
        <v>56.209150326797385</v>
      </c>
      <c r="M156" s="39">
        <f t="shared" ref="M156" si="88">Q156/P156*100</f>
        <v>100</v>
      </c>
      <c r="N156" s="39">
        <f t="shared" ref="N156" si="89">S156/R156*100</f>
        <v>9.4594594594594597</v>
      </c>
      <c r="O156" s="26">
        <f t="shared" ref="O156" si="90">U156/T156*100</f>
        <v>0</v>
      </c>
      <c r="P156" s="26">
        <v>79</v>
      </c>
      <c r="Q156" s="26">
        <v>79</v>
      </c>
      <c r="R156" s="26">
        <v>74</v>
      </c>
      <c r="S156" s="26">
        <v>7</v>
      </c>
      <c r="T156" s="26">
        <v>16</v>
      </c>
      <c r="U156" s="26">
        <v>0</v>
      </c>
    </row>
    <row r="157" spans="1:21" x14ac:dyDescent="0.35">
      <c r="A157" s="25">
        <v>2.5000000000000001E-3</v>
      </c>
      <c r="B157" s="39">
        <f t="shared" si="83"/>
        <v>56.493506493506494</v>
      </c>
      <c r="C157" s="39">
        <f t="shared" si="84"/>
        <v>100</v>
      </c>
      <c r="D157" s="39">
        <f t="shared" si="85"/>
        <v>10.666666666666668</v>
      </c>
      <c r="E157" s="26">
        <f t="shared" si="86"/>
        <v>0</v>
      </c>
      <c r="F157" s="26">
        <v>79</v>
      </c>
      <c r="G157" s="26">
        <v>79</v>
      </c>
      <c r="H157" s="26">
        <v>75</v>
      </c>
      <c r="I157" s="26">
        <v>8</v>
      </c>
      <c r="J157" s="26">
        <v>15</v>
      </c>
      <c r="K157" s="27">
        <v>0</v>
      </c>
    </row>
    <row r="158" spans="1:21" x14ac:dyDescent="0.35">
      <c r="A158" s="25">
        <v>1.25E-3</v>
      </c>
      <c r="B158" s="39">
        <f t="shared" si="83"/>
        <v>60.416666666666664</v>
      </c>
      <c r="C158" s="39">
        <f t="shared" si="84"/>
        <v>98.611111111111114</v>
      </c>
      <c r="D158" s="39">
        <f t="shared" si="85"/>
        <v>22.222222222222221</v>
      </c>
      <c r="E158" s="26">
        <f t="shared" si="86"/>
        <v>0</v>
      </c>
      <c r="F158" s="26">
        <v>72</v>
      </c>
      <c r="G158" s="26">
        <v>71</v>
      </c>
      <c r="H158" s="26">
        <v>72</v>
      </c>
      <c r="I158" s="26">
        <v>16</v>
      </c>
      <c r="J158" s="26">
        <v>16</v>
      </c>
      <c r="K158" s="27">
        <v>0</v>
      </c>
      <c r="L158">
        <v>59.740259740259738</v>
      </c>
      <c r="M158">
        <v>98.71794871794873</v>
      </c>
      <c r="N158">
        <v>19.736842105263158</v>
      </c>
      <c r="O158">
        <v>0</v>
      </c>
      <c r="P158">
        <v>78</v>
      </c>
      <c r="Q158">
        <v>77</v>
      </c>
      <c r="R158">
        <v>76</v>
      </c>
      <c r="S158">
        <v>15</v>
      </c>
      <c r="T158">
        <v>15</v>
      </c>
      <c r="U158">
        <v>0</v>
      </c>
    </row>
    <row r="159" spans="1:21" ht="15" thickBot="1" x14ac:dyDescent="0.4">
      <c r="A159" s="31" t="s">
        <v>87</v>
      </c>
      <c r="B159" s="39">
        <f t="shared" si="83"/>
        <v>51.388888888888886</v>
      </c>
      <c r="C159" s="39">
        <f t="shared" si="84"/>
        <v>95.833333333333343</v>
      </c>
      <c r="D159" s="39">
        <f t="shared" si="85"/>
        <v>6.9444444444444446</v>
      </c>
      <c r="E159" s="26">
        <f t="shared" si="86"/>
        <v>0</v>
      </c>
      <c r="F159" s="32">
        <v>72</v>
      </c>
      <c r="G159" s="32">
        <v>69</v>
      </c>
      <c r="H159" s="32">
        <v>72</v>
      </c>
      <c r="I159" s="32">
        <v>5</v>
      </c>
      <c r="J159" s="32">
        <v>16</v>
      </c>
      <c r="K159" s="33">
        <v>0</v>
      </c>
      <c r="L159" s="38"/>
    </row>
    <row r="160" spans="1:21" ht="15" thickBot="1" x14ac:dyDescent="0.4">
      <c r="A160" s="30"/>
      <c r="L160" s="38"/>
    </row>
    <row r="161" spans="1:13" ht="19" thickBot="1" x14ac:dyDescent="0.5">
      <c r="A161" s="48" t="s">
        <v>71</v>
      </c>
      <c r="B161" s="49" t="s">
        <v>95</v>
      </c>
      <c r="C161" s="50"/>
      <c r="D161" s="50"/>
      <c r="E161" s="50"/>
      <c r="F161" s="50"/>
      <c r="G161" s="50"/>
      <c r="H161" s="50"/>
      <c r="I161" s="50"/>
      <c r="J161" s="50"/>
      <c r="K161" s="51"/>
      <c r="L161" s="38" t="s">
        <v>96</v>
      </c>
    </row>
    <row r="162" spans="1:13" ht="19" thickBot="1" x14ac:dyDescent="0.5">
      <c r="A162" s="20" t="s">
        <v>73</v>
      </c>
      <c r="B162" s="17"/>
      <c r="C162" s="18"/>
      <c r="D162" s="18"/>
      <c r="E162" s="18"/>
      <c r="F162" s="18"/>
      <c r="G162" s="18"/>
      <c r="H162" s="18"/>
      <c r="I162" s="18"/>
      <c r="J162" s="18"/>
      <c r="K162" s="19"/>
      <c r="L162" s="38"/>
    </row>
    <row r="163" spans="1:13" ht="29" x14ac:dyDescent="0.35">
      <c r="A163" s="21" t="s">
        <v>74</v>
      </c>
      <c r="B163" s="22" t="s">
        <v>75</v>
      </c>
      <c r="C163" s="22" t="s">
        <v>76</v>
      </c>
      <c r="D163" s="22" t="s">
        <v>77</v>
      </c>
      <c r="E163" s="22" t="s">
        <v>78</v>
      </c>
      <c r="F163" s="22" t="s">
        <v>79</v>
      </c>
      <c r="G163" s="22" t="s">
        <v>80</v>
      </c>
      <c r="H163" s="22" t="s">
        <v>81</v>
      </c>
      <c r="I163" s="22" t="s">
        <v>82</v>
      </c>
      <c r="J163" s="22" t="s">
        <v>83</v>
      </c>
      <c r="K163" s="23" t="s">
        <v>84</v>
      </c>
    </row>
    <row r="164" spans="1:13" x14ac:dyDescent="0.35">
      <c r="A164" s="30">
        <v>1E-4</v>
      </c>
      <c r="B164" s="26">
        <f>(G164+I164)/(F164+H164)*100</f>
        <v>96.710526315789465</v>
      </c>
      <c r="C164" s="26">
        <f>G164/F164*100</f>
        <v>100</v>
      </c>
      <c r="D164" s="26">
        <f>I164/H164*100</f>
        <v>93.670886075949369</v>
      </c>
      <c r="E164" s="26">
        <f>K164/J164*100</f>
        <v>0</v>
      </c>
      <c r="F164" s="26">
        <v>73</v>
      </c>
      <c r="G164" s="26">
        <v>73</v>
      </c>
      <c r="H164" s="26">
        <v>79</v>
      </c>
      <c r="I164" s="26">
        <v>74</v>
      </c>
      <c r="J164" s="26">
        <v>17</v>
      </c>
      <c r="K164" s="27">
        <v>0</v>
      </c>
      <c r="L164" s="28">
        <v>44887</v>
      </c>
      <c r="M164" t="s">
        <v>85</v>
      </c>
    </row>
    <row r="165" spans="1:13" ht="15" thickBot="1" x14ac:dyDescent="0.4">
      <c r="A165" s="29">
        <v>9.9999999999999995E-7</v>
      </c>
      <c r="B165" s="26">
        <f>(G165+I165)/(F165+H165)*100</f>
        <v>88.079470198675494</v>
      </c>
      <c r="C165" s="26">
        <f>G165/F165*100</f>
        <v>80.821917808219183</v>
      </c>
      <c r="D165" s="26">
        <f>I165/H165*100</f>
        <v>94.871794871794862</v>
      </c>
      <c r="E165" s="26" t="e">
        <f>K165/J165*100</f>
        <v>#DIV/0!</v>
      </c>
      <c r="F165" s="26">
        <v>73</v>
      </c>
      <c r="G165" s="26">
        <v>59</v>
      </c>
      <c r="H165" s="26">
        <v>78</v>
      </c>
      <c r="I165" s="26">
        <v>74</v>
      </c>
      <c r="K165" s="27"/>
      <c r="L165" s="28">
        <v>44888</v>
      </c>
      <c r="M165" t="s">
        <v>85</v>
      </c>
    </row>
    <row r="166" spans="1:13" x14ac:dyDescent="0.35">
      <c r="A166" s="30">
        <v>0.32</v>
      </c>
      <c r="B166" s="26">
        <f>(G166+I166)/(F166+H166)*100</f>
        <v>97.368421052631575</v>
      </c>
      <c r="C166" s="26">
        <f t="shared" ref="C166" si="91">G166/F166*100</f>
        <v>100</v>
      </c>
      <c r="D166" s="26">
        <f t="shared" ref="D166" si="92">I166/H166*100</f>
        <v>94.73684210526315</v>
      </c>
      <c r="E166" s="26">
        <f t="shared" ref="E166" si="93">K166/J166*100</f>
        <v>0</v>
      </c>
      <c r="F166" s="26">
        <v>76</v>
      </c>
      <c r="G166" s="26">
        <v>76</v>
      </c>
      <c r="H166" s="26">
        <v>76</v>
      </c>
      <c r="I166" s="26">
        <v>72</v>
      </c>
      <c r="J166" s="26">
        <v>17</v>
      </c>
      <c r="K166" s="27">
        <v>0</v>
      </c>
      <c r="L166" s="28">
        <v>44897</v>
      </c>
      <c r="M166" t="s">
        <v>86</v>
      </c>
    </row>
    <row r="167" spans="1:13" ht="15" thickBot="1" x14ac:dyDescent="0.4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8"/>
    </row>
    <row r="168" spans="1:13" ht="16" thickBot="1" x14ac:dyDescent="0.4">
      <c r="A168" s="34" t="s">
        <v>86</v>
      </c>
      <c r="K168" s="27"/>
      <c r="L168" s="38"/>
    </row>
    <row r="169" spans="1:13" x14ac:dyDescent="0.35">
      <c r="A169" s="35">
        <v>0.32</v>
      </c>
      <c r="B169" s="18" t="e">
        <f>(G169+I169+K169)/(F169+H169+J169)*100</f>
        <v>#DIV/0!</v>
      </c>
      <c r="C169" s="18" t="e">
        <f>G169/F169*100</f>
        <v>#DIV/0!</v>
      </c>
      <c r="D169" s="18" t="e">
        <f>I169/H169*100</f>
        <v>#DIV/0!</v>
      </c>
      <c r="E169" s="18" t="e">
        <f>K169/J169*100</f>
        <v>#DIV/0!</v>
      </c>
      <c r="F169" s="18"/>
      <c r="G169" s="18"/>
      <c r="H169" s="18"/>
      <c r="I169" s="18"/>
      <c r="J169" s="18"/>
      <c r="K169" s="19"/>
    </row>
    <row r="170" spans="1:13" x14ac:dyDescent="0.35">
      <c r="A170" s="25">
        <v>0.24</v>
      </c>
      <c r="B170" s="26" t="e">
        <f t="shared" ref="B170:B175" si="94">(G170+I170+K170)/(F170+H170+J170)*100</f>
        <v>#DIV/0!</v>
      </c>
      <c r="C170" s="26" t="e">
        <f t="shared" ref="C170:C175" si="95">G170/F170*100</f>
        <v>#DIV/0!</v>
      </c>
      <c r="D170" s="26" t="e">
        <f t="shared" ref="D170:D175" si="96">I170/H170*100</f>
        <v>#DIV/0!</v>
      </c>
      <c r="E170" s="26" t="e">
        <f>K170/J170*100</f>
        <v>#DIV/0!</v>
      </c>
      <c r="K170" s="27"/>
      <c r="L170" s="38"/>
    </row>
    <row r="171" spans="1:13" x14ac:dyDescent="0.35">
      <c r="A171" s="25">
        <v>0.16</v>
      </c>
      <c r="B171" s="26" t="e">
        <f t="shared" si="94"/>
        <v>#DIV/0!</v>
      </c>
      <c r="C171" s="26" t="e">
        <f t="shared" si="95"/>
        <v>#DIV/0!</v>
      </c>
      <c r="D171" s="26" t="e">
        <f t="shared" si="96"/>
        <v>#DIV/0!</v>
      </c>
      <c r="E171" s="26" t="e">
        <f t="shared" ref="E171:E175" si="97">K171/J171*100</f>
        <v>#DIV/0!</v>
      </c>
      <c r="K171" s="27"/>
      <c r="L171" s="38"/>
    </row>
    <row r="172" spans="1:13" x14ac:dyDescent="0.35">
      <c r="A172" s="25">
        <v>0.08</v>
      </c>
      <c r="B172" s="26" t="e">
        <f t="shared" si="94"/>
        <v>#DIV/0!</v>
      </c>
      <c r="C172" s="26" t="e">
        <f t="shared" si="95"/>
        <v>#DIV/0!</v>
      </c>
      <c r="D172" s="26" t="e">
        <f t="shared" si="96"/>
        <v>#DIV/0!</v>
      </c>
      <c r="E172" s="26" t="e">
        <f t="shared" si="97"/>
        <v>#DIV/0!</v>
      </c>
      <c r="K172" s="27"/>
      <c r="L172" s="38"/>
    </row>
    <row r="173" spans="1:13" x14ac:dyDescent="0.35">
      <c r="A173" s="25">
        <v>0.04</v>
      </c>
      <c r="B173" s="26" t="e">
        <f t="shared" si="94"/>
        <v>#DIV/0!</v>
      </c>
      <c r="C173" s="26" t="e">
        <f t="shared" si="95"/>
        <v>#DIV/0!</v>
      </c>
      <c r="D173" s="26" t="e">
        <f t="shared" si="96"/>
        <v>#DIV/0!</v>
      </c>
      <c r="E173" s="26" t="e">
        <f t="shared" si="97"/>
        <v>#DIV/0!</v>
      </c>
      <c r="K173" s="27"/>
      <c r="L173" s="38"/>
    </row>
    <row r="174" spans="1:13" x14ac:dyDescent="0.35">
      <c r="A174" s="25">
        <v>0.02</v>
      </c>
      <c r="B174" s="26" t="e">
        <f t="shared" si="94"/>
        <v>#DIV/0!</v>
      </c>
      <c r="C174" s="26" t="e">
        <f t="shared" si="95"/>
        <v>#DIV/0!</v>
      </c>
      <c r="D174" s="26" t="e">
        <f t="shared" si="96"/>
        <v>#DIV/0!</v>
      </c>
      <c r="E174" s="26" t="e">
        <f t="shared" si="97"/>
        <v>#DIV/0!</v>
      </c>
      <c r="K174" s="27"/>
    </row>
    <row r="175" spans="1:13" ht="15" thickBot="1" x14ac:dyDescent="0.4">
      <c r="A175" s="31">
        <v>0.01</v>
      </c>
      <c r="B175" s="32" t="e">
        <f t="shared" si="94"/>
        <v>#DIV/0!</v>
      </c>
      <c r="C175" s="32" t="e">
        <f t="shared" si="95"/>
        <v>#DIV/0!</v>
      </c>
      <c r="D175" s="32" t="e">
        <f t="shared" si="96"/>
        <v>#DIV/0!</v>
      </c>
      <c r="E175" s="32" t="e">
        <f t="shared" si="97"/>
        <v>#DIV/0!</v>
      </c>
      <c r="F175" s="32"/>
      <c r="G175" s="32"/>
      <c r="H175" s="32"/>
      <c r="I175" s="32"/>
      <c r="J175" s="32"/>
      <c r="K175" s="33"/>
    </row>
    <row r="176" spans="1:13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1:22" x14ac:dyDescent="0.35">
      <c r="A177" s="30"/>
    </row>
    <row r="178" spans="1:22" x14ac:dyDescent="0.35">
      <c r="A178" s="30"/>
    </row>
    <row r="179" spans="1:22" x14ac:dyDescent="0.35">
      <c r="A179" s="30"/>
    </row>
    <row r="180" spans="1:22" x14ac:dyDescent="0.35">
      <c r="A180" s="52" t="s">
        <v>97</v>
      </c>
      <c r="B180" s="52" t="s">
        <v>98</v>
      </c>
      <c r="C180" s="53" t="s">
        <v>99</v>
      </c>
      <c r="D180" s="53" t="s">
        <v>100</v>
      </c>
      <c r="E180" s="53" t="s">
        <v>101</v>
      </c>
      <c r="F180" s="53" t="s">
        <v>102</v>
      </c>
      <c r="G180" s="53" t="s">
        <v>103</v>
      </c>
      <c r="H180" s="53" t="s">
        <v>104</v>
      </c>
      <c r="I180" s="53" t="s">
        <v>105</v>
      </c>
      <c r="J180" s="53" t="s">
        <v>106</v>
      </c>
      <c r="K180" s="53"/>
      <c r="L180" s="52" t="s">
        <v>107</v>
      </c>
      <c r="M180" s="53" t="s">
        <v>108</v>
      </c>
      <c r="T180" t="s">
        <v>109</v>
      </c>
      <c r="U180" t="s">
        <v>110</v>
      </c>
      <c r="V180" t="s">
        <v>111</v>
      </c>
    </row>
    <row r="181" spans="1:22" x14ac:dyDescent="0.35">
      <c r="A181" s="54">
        <v>0.32</v>
      </c>
      <c r="B181">
        <v>32</v>
      </c>
      <c r="C181" s="40">
        <v>88.961038961038966</v>
      </c>
      <c r="D181" s="40">
        <v>94.73684210526315</v>
      </c>
      <c r="E181" s="40">
        <v>99.342105263157904</v>
      </c>
      <c r="F181" s="40">
        <v>98.701298701298697</v>
      </c>
      <c r="G181" s="40">
        <v>97.222222222222214</v>
      </c>
      <c r="H181" s="40">
        <v>100</v>
      </c>
      <c r="I181"/>
      <c r="J181" s="39">
        <v>100</v>
      </c>
      <c r="L181" s="39">
        <f>AVERAGE(C181:J181)</f>
        <v>96.994786750425845</v>
      </c>
      <c r="M181" s="5">
        <f>STDEV(C181:J181)/(SQRT(7))</f>
        <v>1.5132419081423394</v>
      </c>
      <c r="P181">
        <v>32</v>
      </c>
      <c r="Q181">
        <f>LOG10(P181)</f>
        <v>1.505149978319906</v>
      </c>
      <c r="S181">
        <v>1</v>
      </c>
      <c r="T181" s="55">
        <v>93.165999999999997</v>
      </c>
      <c r="U181" s="55">
        <v>-3.6480000000000001</v>
      </c>
      <c r="V181" s="55">
        <v>-0.19800000000000001</v>
      </c>
    </row>
    <row r="182" spans="1:22" x14ac:dyDescent="0.35">
      <c r="A182" s="54">
        <v>0.24</v>
      </c>
      <c r="B182">
        <v>24</v>
      </c>
      <c r="C182" s="40">
        <v>95.454545454545453</v>
      </c>
      <c r="D182" s="40">
        <v>92.715231788079464</v>
      </c>
      <c r="E182" s="40">
        <v>98.026315789473685</v>
      </c>
      <c r="F182" s="40">
        <v>98.68421052631578</v>
      </c>
      <c r="G182" s="40">
        <v>98.692810457516345</v>
      </c>
      <c r="H182" s="40">
        <v>100</v>
      </c>
      <c r="I182"/>
      <c r="J182" s="39">
        <v>98.68421052631578</v>
      </c>
      <c r="L182" s="39">
        <f t="shared" ref="L182:L189" si="98">AVERAGE(C182:J182)</f>
        <v>97.465332077463799</v>
      </c>
      <c r="M182" s="5">
        <f t="shared" ref="M182:M190" si="99">STDEV(C182:J182)/(SQRT(7))</f>
        <v>0.94898432327408577</v>
      </c>
      <c r="P182">
        <v>24</v>
      </c>
      <c r="Q182">
        <f t="shared" ref="Q182:Q190" si="100">LOG10(P182)</f>
        <v>1.3802112417116059</v>
      </c>
      <c r="S182">
        <v>2</v>
      </c>
      <c r="T182" s="55">
        <v>93.849000000000004</v>
      </c>
      <c r="U182" s="55">
        <v>-9.9640000000000004</v>
      </c>
      <c r="V182" s="55">
        <v>-0.29699999999999999</v>
      </c>
    </row>
    <row r="183" spans="1:22" x14ac:dyDescent="0.35">
      <c r="A183" s="54">
        <v>0.16</v>
      </c>
      <c r="B183">
        <v>16</v>
      </c>
      <c r="C183" s="40">
        <v>98.026315789473685</v>
      </c>
      <c r="D183" s="40">
        <v>98.039215686274503</v>
      </c>
      <c r="E183" s="40">
        <v>98.709677419354833</v>
      </c>
      <c r="F183" s="40">
        <v>97.41935483870968</v>
      </c>
      <c r="G183" s="40">
        <v>98.666666666666671</v>
      </c>
      <c r="H183" s="40">
        <v>98.026315789473685</v>
      </c>
      <c r="I183"/>
      <c r="J183" s="39">
        <v>97.350993377483448</v>
      </c>
      <c r="L183" s="39">
        <f>AVERAGE(C183:J183)</f>
        <v>98.03407708106235</v>
      </c>
      <c r="M183" s="5">
        <f t="shared" si="99"/>
        <v>0.20126025929554994</v>
      </c>
      <c r="P183">
        <v>16</v>
      </c>
      <c r="Q183">
        <f t="shared" si="100"/>
        <v>1.2041199826559248</v>
      </c>
      <c r="S183">
        <v>3</v>
      </c>
      <c r="T183" s="55">
        <v>95.546999999999997</v>
      </c>
      <c r="U183" s="55">
        <v>-6.2270000000000003</v>
      </c>
      <c r="V183" s="55">
        <v>-0.64600000000000002</v>
      </c>
    </row>
    <row r="184" spans="1:22" x14ac:dyDescent="0.35">
      <c r="A184" s="54">
        <v>0.08</v>
      </c>
      <c r="B184">
        <v>8</v>
      </c>
      <c r="C184" s="40">
        <v>90.909090909090907</v>
      </c>
      <c r="D184" s="40">
        <v>95.555555555555557</v>
      </c>
      <c r="E184" s="40">
        <v>94.73684210526315</v>
      </c>
      <c r="F184" s="40">
        <v>96.103896103896105</v>
      </c>
      <c r="G184" s="40">
        <v>91.503267973856211</v>
      </c>
      <c r="H184" s="40">
        <v>99.346405228758172</v>
      </c>
      <c r="I184"/>
      <c r="J184" s="39">
        <v>97.402597402597408</v>
      </c>
      <c r="L184" s="39">
        <f>AVERAGE(C184:J184)</f>
        <v>95.079665039859648</v>
      </c>
      <c r="M184" s="5">
        <f t="shared" si="99"/>
        <v>1.1461990994600122</v>
      </c>
      <c r="P184">
        <v>8</v>
      </c>
      <c r="Q184">
        <f t="shared" si="100"/>
        <v>0.90308998699194354</v>
      </c>
      <c r="S184">
        <v>4</v>
      </c>
      <c r="T184" s="55">
        <v>97.421999999999997</v>
      </c>
      <c r="U184" s="55">
        <v>-6.4550000000000001</v>
      </c>
      <c r="V184" s="55">
        <v>-9.5000000000000001E-2</v>
      </c>
    </row>
    <row r="185" spans="1:22" x14ac:dyDescent="0.35">
      <c r="A185" s="54">
        <v>0.04</v>
      </c>
      <c r="B185">
        <v>4</v>
      </c>
      <c r="C185" s="40">
        <v>90.849673202614383</v>
      </c>
      <c r="D185" s="40">
        <v>90.196078431372555</v>
      </c>
      <c r="E185" s="40">
        <v>96.621621621621628</v>
      </c>
      <c r="F185" s="40">
        <v>96.103896103896105</v>
      </c>
      <c r="G185" s="40">
        <v>97.350993377483448</v>
      </c>
      <c r="H185" s="40">
        <v>95.454545454545453</v>
      </c>
      <c r="I185"/>
      <c r="J185" s="39">
        <v>98.026315789473685</v>
      </c>
      <c r="L185" s="39">
        <f t="shared" si="98"/>
        <v>94.943303425858176</v>
      </c>
      <c r="M185" s="5">
        <f t="shared" si="99"/>
        <v>1.1854372855289033</v>
      </c>
      <c r="P185">
        <v>4</v>
      </c>
      <c r="Q185">
        <f t="shared" si="100"/>
        <v>0.6020599913279624</v>
      </c>
      <c r="S185">
        <v>5</v>
      </c>
      <c r="T185" s="55">
        <v>97.942999999999998</v>
      </c>
      <c r="U185" s="55">
        <v>-1.8660000000000001</v>
      </c>
      <c r="V185" s="55">
        <v>-0.20100000000000001</v>
      </c>
    </row>
    <row r="186" spans="1:22" x14ac:dyDescent="0.35">
      <c r="A186" s="54">
        <v>0.02</v>
      </c>
      <c r="B186">
        <v>2</v>
      </c>
      <c r="C186" s="40">
        <v>94.078947368421055</v>
      </c>
      <c r="D186" s="40">
        <v>90.196078431372555</v>
      </c>
      <c r="E186" s="40">
        <v>97.385620915032675</v>
      </c>
      <c r="F186" s="40">
        <v>97.385620915032675</v>
      </c>
      <c r="G186" s="40">
        <v>98.05194805194806</v>
      </c>
      <c r="H186" s="40">
        <v>89.677419354838705</v>
      </c>
      <c r="I186"/>
      <c r="J186" s="39">
        <v>83.108108108108098</v>
      </c>
      <c r="L186" s="39">
        <f t="shared" si="98"/>
        <v>92.840534734964834</v>
      </c>
      <c r="M186" s="5">
        <f t="shared" si="99"/>
        <v>2.0801023754360126</v>
      </c>
      <c r="P186">
        <v>2</v>
      </c>
      <c r="Q186">
        <f t="shared" si="100"/>
        <v>0.3010299956639812</v>
      </c>
      <c r="S186">
        <v>7</v>
      </c>
      <c r="T186" s="55">
        <v>98.403000000000006</v>
      </c>
      <c r="U186" s="55">
        <v>-1.905</v>
      </c>
      <c r="V186" s="55">
        <v>-0.27400000000000002</v>
      </c>
    </row>
    <row r="187" spans="1:22" x14ac:dyDescent="0.35">
      <c r="A187" s="54">
        <v>0.01</v>
      </c>
      <c r="B187">
        <v>1</v>
      </c>
      <c r="C187" s="40">
        <v>86.36363636363636</v>
      </c>
      <c r="D187" s="40">
        <v>95.454545454545453</v>
      </c>
      <c r="E187" s="40">
        <v>87.5</v>
      </c>
      <c r="F187" s="40">
        <v>88.079470198675494</v>
      </c>
      <c r="G187" s="40">
        <v>85.714285714285708</v>
      </c>
      <c r="H187" s="40">
        <v>91.44736842105263</v>
      </c>
      <c r="I187"/>
      <c r="J187" s="39">
        <v>85.90604026845638</v>
      </c>
      <c r="L187" s="39">
        <f t="shared" si="98"/>
        <v>88.637906631521716</v>
      </c>
      <c r="M187" s="5">
        <f t="shared" si="99"/>
        <v>1.3553182852915371</v>
      </c>
      <c r="P187">
        <v>1</v>
      </c>
      <c r="Q187">
        <f t="shared" si="100"/>
        <v>0</v>
      </c>
      <c r="S187">
        <v>9</v>
      </c>
      <c r="T187" s="55">
        <v>99.674999999999997</v>
      </c>
      <c r="U187" s="55">
        <v>-1.2689999999999999</v>
      </c>
      <c r="V187" s="55">
        <v>-0.13600000000000001</v>
      </c>
    </row>
    <row r="188" spans="1:22" x14ac:dyDescent="0.35">
      <c r="A188" s="54">
        <v>5.0000000000000001E-3</v>
      </c>
      <c r="B188">
        <v>0.5</v>
      </c>
      <c r="C188" s="40">
        <v>62.5</v>
      </c>
      <c r="D188" s="40">
        <v>70.833333333333343</v>
      </c>
      <c r="E188" s="40">
        <v>91.666666666666657</v>
      </c>
      <c r="F188" s="40">
        <v>52.083333333333336</v>
      </c>
      <c r="G188" s="40">
        <v>61.805555555555557</v>
      </c>
      <c r="H188" s="40">
        <v>70.833333333333343</v>
      </c>
      <c r="I188"/>
      <c r="J188" s="39">
        <v>65.972222222222214</v>
      </c>
      <c r="L188" s="39">
        <f t="shared" si="98"/>
        <v>67.956349206349202</v>
      </c>
      <c r="M188" s="5">
        <f t="shared" si="99"/>
        <v>4.6348232395362512</v>
      </c>
      <c r="P188">
        <v>0.5</v>
      </c>
      <c r="Q188">
        <f t="shared" si="100"/>
        <v>-0.3010299956639812</v>
      </c>
      <c r="S188" t="s">
        <v>112</v>
      </c>
      <c r="T188" s="55">
        <v>96.46</v>
      </c>
      <c r="U188" s="55">
        <v>-2.11</v>
      </c>
      <c r="V188" s="55">
        <v>-0.254</v>
      </c>
    </row>
    <row r="189" spans="1:22" x14ac:dyDescent="0.35">
      <c r="A189" s="54">
        <v>2.5000000000000001E-3</v>
      </c>
      <c r="B189">
        <v>0.25</v>
      </c>
      <c r="C189" s="40">
        <v>51.851851851851848</v>
      </c>
      <c r="D189" s="40">
        <v>52.083333333333336</v>
      </c>
      <c r="E189" s="40">
        <v>79.861111111111114</v>
      </c>
      <c r="F189" s="40">
        <v>50.694444444444443</v>
      </c>
      <c r="G189" s="40">
        <v>60.416666666666664</v>
      </c>
      <c r="H189" s="40">
        <v>61.111111111111114</v>
      </c>
      <c r="I189"/>
      <c r="J189" s="39">
        <v>56.493506493506494</v>
      </c>
      <c r="L189" s="39">
        <f t="shared" si="98"/>
        <v>58.93028928743216</v>
      </c>
      <c r="M189" s="5">
        <f t="shared" si="99"/>
        <v>3.829138709522431</v>
      </c>
      <c r="P189">
        <v>0.25</v>
      </c>
      <c r="Q189">
        <f t="shared" si="100"/>
        <v>-0.6020599913279624</v>
      </c>
    </row>
    <row r="190" spans="1:22" x14ac:dyDescent="0.35">
      <c r="A190" s="54">
        <v>1.25E-3</v>
      </c>
      <c r="B190">
        <v>0.125</v>
      </c>
      <c r="C190" s="40">
        <v>56.481481481481474</v>
      </c>
      <c r="D190" s="40">
        <v>55.555555555555557</v>
      </c>
      <c r="E190" s="40">
        <v>50</v>
      </c>
      <c r="F190" s="40">
        <v>48.611111111111107</v>
      </c>
      <c r="G190" s="40">
        <v>61.805555555555557</v>
      </c>
      <c r="H190" s="40">
        <v>50</v>
      </c>
      <c r="I190"/>
      <c r="J190" s="39">
        <v>60.416666666666664</v>
      </c>
      <c r="L190" s="39">
        <f>AVERAGE(C190:J190)</f>
        <v>54.695767195767196</v>
      </c>
      <c r="M190" s="5">
        <f t="shared" si="99"/>
        <v>2.0019591094795381</v>
      </c>
      <c r="P190">
        <v>0.125</v>
      </c>
      <c r="Q190">
        <f t="shared" si="100"/>
        <v>-0.90308998699194354</v>
      </c>
    </row>
    <row r="191" spans="1:22" x14ac:dyDescent="0.35">
      <c r="I191" s="40">
        <v>100</v>
      </c>
      <c r="J191" s="39"/>
    </row>
    <row r="192" spans="1:22" x14ac:dyDescent="0.35">
      <c r="A192"/>
      <c r="I192" s="40">
        <v>98.039215686274503</v>
      </c>
      <c r="L192" s="38"/>
    </row>
    <row r="193" spans="1:14" x14ac:dyDescent="0.35">
      <c r="A193" s="30"/>
      <c r="I193" s="40"/>
      <c r="L193" s="38"/>
    </row>
    <row r="194" spans="1:14" x14ac:dyDescent="0.35">
      <c r="A194" s="30"/>
      <c r="I194" s="40">
        <v>84.027777777777786</v>
      </c>
      <c r="L194" s="38"/>
    </row>
    <row r="195" spans="1:14" x14ac:dyDescent="0.35">
      <c r="A195" s="30"/>
      <c r="I195" s="40">
        <v>88.235294117647058</v>
      </c>
      <c r="L195" s="38"/>
    </row>
    <row r="196" spans="1:14" x14ac:dyDescent="0.35">
      <c r="A196" s="30"/>
      <c r="C196" s="39"/>
      <c r="D196" s="39"/>
      <c r="E196" s="39"/>
      <c r="F196" s="39"/>
      <c r="G196" s="39"/>
      <c r="H196" s="39"/>
      <c r="I196" s="40"/>
      <c r="J196"/>
      <c r="K196" s="39"/>
    </row>
    <row r="197" spans="1:14" x14ac:dyDescent="0.35">
      <c r="A197" s="30"/>
      <c r="I197" s="40"/>
    </row>
    <row r="198" spans="1:14" x14ac:dyDescent="0.35">
      <c r="A198" s="30"/>
      <c r="D198" s="40"/>
      <c r="E198" s="40"/>
      <c r="F198" s="40"/>
      <c r="G198" s="40"/>
      <c r="H198" s="40"/>
      <c r="I198" s="40">
        <v>70.138888888888886</v>
      </c>
      <c r="J198" s="40"/>
      <c r="K198" s="40"/>
      <c r="L198" s="40"/>
      <c r="M198" s="40"/>
    </row>
    <row r="199" spans="1:14" x14ac:dyDescent="0.35">
      <c r="D199" s="40"/>
      <c r="E199" s="40"/>
      <c r="F199" s="40"/>
      <c r="G199" s="40"/>
      <c r="H199" s="40"/>
      <c r="I199" s="40">
        <v>51.388888888888886</v>
      </c>
      <c r="J199" s="40"/>
      <c r="K199" s="40"/>
      <c r="L199" s="40"/>
      <c r="M199" s="40"/>
    </row>
    <row r="200" spans="1:14" x14ac:dyDescent="0.35">
      <c r="D200" s="40"/>
      <c r="E200" s="40"/>
      <c r="F200" s="40"/>
      <c r="G200" s="40"/>
      <c r="H200" s="40"/>
      <c r="I200" s="40">
        <v>50.694444444444443</v>
      </c>
      <c r="J200" s="40"/>
      <c r="K200" s="40"/>
      <c r="L200" s="40"/>
      <c r="M200" s="40"/>
    </row>
    <row r="201" spans="1:14" x14ac:dyDescent="0.35">
      <c r="D201" s="40"/>
      <c r="E201" s="40"/>
      <c r="F201" s="40"/>
      <c r="G201" s="40"/>
      <c r="H201" s="40"/>
      <c r="I201" s="40"/>
      <c r="J201" s="40"/>
      <c r="K201" s="40"/>
      <c r="L201" s="40"/>
      <c r="M201" s="40"/>
    </row>
    <row r="202" spans="1:14" ht="18.5" x14ac:dyDescent="0.45">
      <c r="A202" s="56"/>
      <c r="B202" s="56"/>
      <c r="D202" s="40"/>
      <c r="E202" s="40"/>
      <c r="F202" s="40"/>
      <c r="G202" s="40"/>
      <c r="H202" s="40"/>
      <c r="I202" s="40"/>
      <c r="J202" s="40"/>
      <c r="K202" s="40"/>
      <c r="L202" s="40"/>
      <c r="M202" s="40"/>
    </row>
    <row r="203" spans="1:14" x14ac:dyDescent="0.35">
      <c r="A203" s="41"/>
      <c r="B203" s="41"/>
      <c r="C203" s="41"/>
      <c r="D203" s="40"/>
      <c r="E203" s="40"/>
      <c r="F203" s="40"/>
      <c r="G203" s="40"/>
      <c r="H203" s="40"/>
      <c r="I203" s="40"/>
      <c r="J203" s="40"/>
      <c r="K203" s="40"/>
      <c r="L203" s="40"/>
      <c r="M203" s="40"/>
    </row>
    <row r="204" spans="1:14" ht="29" x14ac:dyDescent="0.35">
      <c r="A204" s="30" t="s">
        <v>113</v>
      </c>
    </row>
    <row r="205" spans="1:14" x14ac:dyDescent="0.35">
      <c r="A205">
        <v>1</v>
      </c>
      <c r="B205" s="57" t="s">
        <v>87</v>
      </c>
      <c r="C205" s="58">
        <f>(H205+J205)/(G205+I205)*100</f>
        <v>52.777777777777779</v>
      </c>
      <c r="D205" s="58">
        <f t="shared" ref="D205:D211" si="101">H205/G205*100</f>
        <v>98.611111111111114</v>
      </c>
      <c r="E205" s="58">
        <f t="shared" ref="E205:E211" si="102">J205/I205*100</f>
        <v>6.9444444444444446</v>
      </c>
      <c r="F205" s="59">
        <f t="shared" ref="F205:F211" si="103">L205/K205*100</f>
        <v>0</v>
      </c>
      <c r="G205" s="60">
        <v>72</v>
      </c>
      <c r="H205" s="60">
        <v>71</v>
      </c>
      <c r="I205" s="60">
        <v>72</v>
      </c>
      <c r="J205" s="60">
        <v>5</v>
      </c>
      <c r="K205" s="60">
        <v>16</v>
      </c>
      <c r="L205" s="60">
        <v>0</v>
      </c>
      <c r="M205" s="40"/>
      <c r="N205" s="40"/>
    </row>
    <row r="206" spans="1:14" x14ac:dyDescent="0.35">
      <c r="A206">
        <v>2</v>
      </c>
      <c r="B206" s="57" t="s">
        <v>87</v>
      </c>
      <c r="C206" s="58">
        <f t="shared" ref="C206:C211" si="104">(H206+J206)/(G206+I206)*100</f>
        <v>50</v>
      </c>
      <c r="D206" s="58">
        <f t="shared" si="101"/>
        <v>100</v>
      </c>
      <c r="E206" s="58">
        <f t="shared" si="102"/>
        <v>0</v>
      </c>
      <c r="F206" s="59">
        <f t="shared" si="103"/>
        <v>0</v>
      </c>
      <c r="G206" s="60">
        <v>72</v>
      </c>
      <c r="H206" s="60">
        <v>72</v>
      </c>
      <c r="I206" s="60">
        <v>72</v>
      </c>
      <c r="J206" s="60">
        <v>0</v>
      </c>
      <c r="K206" s="60">
        <v>16</v>
      </c>
      <c r="L206" s="60">
        <v>0</v>
      </c>
    </row>
    <row r="207" spans="1:14" x14ac:dyDescent="0.35">
      <c r="A207">
        <v>3</v>
      </c>
      <c r="B207" s="57" t="s">
        <v>87</v>
      </c>
      <c r="C207" s="58">
        <f t="shared" si="104"/>
        <v>56.25</v>
      </c>
      <c r="D207" s="58">
        <f t="shared" si="101"/>
        <v>95.833333333333343</v>
      </c>
      <c r="E207" s="58">
        <f t="shared" si="102"/>
        <v>16.666666666666664</v>
      </c>
      <c r="F207" s="59">
        <f t="shared" si="103"/>
        <v>6.25</v>
      </c>
      <c r="G207" s="60">
        <v>72</v>
      </c>
      <c r="H207" s="60">
        <v>69</v>
      </c>
      <c r="I207" s="60">
        <v>72</v>
      </c>
      <c r="J207" s="60">
        <v>12</v>
      </c>
      <c r="K207" s="60">
        <v>16</v>
      </c>
      <c r="L207" s="60">
        <v>1</v>
      </c>
    </row>
    <row r="208" spans="1:14" x14ac:dyDescent="0.35">
      <c r="A208">
        <v>4</v>
      </c>
      <c r="B208" s="57" t="s">
        <v>87</v>
      </c>
      <c r="C208" s="58">
        <f t="shared" si="104"/>
        <v>50</v>
      </c>
      <c r="D208" s="58">
        <f t="shared" si="101"/>
        <v>100</v>
      </c>
      <c r="E208" s="58">
        <f t="shared" si="102"/>
        <v>0</v>
      </c>
      <c r="F208" s="59">
        <f t="shared" si="103"/>
        <v>0</v>
      </c>
      <c r="G208" s="60">
        <v>72</v>
      </c>
      <c r="H208" s="60">
        <v>72</v>
      </c>
      <c r="I208" s="60">
        <v>72</v>
      </c>
      <c r="J208" s="60">
        <v>0</v>
      </c>
      <c r="K208" s="60">
        <v>16</v>
      </c>
      <c r="L208" s="60">
        <v>0</v>
      </c>
      <c r="M208" s="38"/>
    </row>
    <row r="209" spans="1:13" x14ac:dyDescent="0.35">
      <c r="A209">
        <v>5</v>
      </c>
      <c r="B209" s="57" t="s">
        <v>87</v>
      </c>
      <c r="C209" s="58">
        <f t="shared" si="104"/>
        <v>52.083333333333336</v>
      </c>
      <c r="D209" s="58">
        <f t="shared" si="101"/>
        <v>97.222222222222214</v>
      </c>
      <c r="E209" s="58">
        <f t="shared" si="102"/>
        <v>6.9444444444444446</v>
      </c>
      <c r="F209" s="60">
        <f t="shared" si="103"/>
        <v>6.25</v>
      </c>
      <c r="G209" s="60">
        <v>72</v>
      </c>
      <c r="H209" s="60">
        <v>70</v>
      </c>
      <c r="I209" s="60">
        <v>72</v>
      </c>
      <c r="J209" s="60">
        <v>5</v>
      </c>
      <c r="K209" s="60">
        <v>16</v>
      </c>
      <c r="L209" s="60">
        <v>1</v>
      </c>
      <c r="M209" s="38"/>
    </row>
    <row r="210" spans="1:13" x14ac:dyDescent="0.35">
      <c r="A210">
        <v>7</v>
      </c>
      <c r="B210" s="57" t="s">
        <v>87</v>
      </c>
      <c r="C210" s="58">
        <f t="shared" si="104"/>
        <v>50.694444444444443</v>
      </c>
      <c r="D210" s="58">
        <f t="shared" si="101"/>
        <v>100</v>
      </c>
      <c r="E210" s="58">
        <f t="shared" si="102"/>
        <v>1.3888888888888888</v>
      </c>
      <c r="F210" s="59">
        <f t="shared" si="103"/>
        <v>0</v>
      </c>
      <c r="G210" s="60">
        <v>72</v>
      </c>
      <c r="H210" s="60">
        <v>72</v>
      </c>
      <c r="I210" s="60">
        <v>72</v>
      </c>
      <c r="J210" s="60">
        <v>1</v>
      </c>
      <c r="K210" s="60">
        <v>16</v>
      </c>
      <c r="L210" s="60">
        <v>0</v>
      </c>
      <c r="M210" s="38"/>
    </row>
    <row r="211" spans="1:13" x14ac:dyDescent="0.35">
      <c r="A211">
        <v>9</v>
      </c>
      <c r="B211" s="57" t="s">
        <v>87</v>
      </c>
      <c r="C211" s="58">
        <f t="shared" si="104"/>
        <v>51.388888888888886</v>
      </c>
      <c r="D211" s="58">
        <f t="shared" si="101"/>
        <v>95.833333333333343</v>
      </c>
      <c r="E211" s="58">
        <f t="shared" si="102"/>
        <v>6.9444444444444446</v>
      </c>
      <c r="F211" s="60">
        <f t="shared" si="103"/>
        <v>0</v>
      </c>
      <c r="G211" s="60">
        <v>72</v>
      </c>
      <c r="H211" s="60">
        <v>69</v>
      </c>
      <c r="I211" s="60">
        <v>72</v>
      </c>
      <c r="J211" s="60">
        <v>5</v>
      </c>
      <c r="K211" s="60">
        <v>16</v>
      </c>
      <c r="L211" s="60">
        <v>0</v>
      </c>
      <c r="M211" s="38"/>
    </row>
    <row r="212" spans="1:13" x14ac:dyDescent="0.35">
      <c r="A212" s="30"/>
      <c r="B212" s="26" t="s">
        <v>114</v>
      </c>
      <c r="C212" s="39">
        <f>AVERAGE(C205:C211)</f>
        <v>51.88492063492064</v>
      </c>
      <c r="L212" s="38"/>
    </row>
    <row r="213" spans="1:13" x14ac:dyDescent="0.35">
      <c r="A213" s="30"/>
      <c r="B213" s="26" t="s">
        <v>22</v>
      </c>
      <c r="C213" s="26">
        <f>STDEV(C205:C211)/(SQRT(7))</f>
        <v>0.82605793629608448</v>
      </c>
      <c r="L213" s="38"/>
    </row>
    <row r="214" spans="1:13" x14ac:dyDescent="0.35">
      <c r="A214" s="30"/>
      <c r="L214" s="38"/>
    </row>
    <row r="215" spans="1:13" ht="29" x14ac:dyDescent="0.35">
      <c r="A215" s="30" t="s">
        <v>115</v>
      </c>
      <c r="L215" s="38"/>
    </row>
    <row r="216" spans="1:13" x14ac:dyDescent="0.35">
      <c r="A216">
        <v>1</v>
      </c>
      <c r="B216" s="57">
        <v>1E-4</v>
      </c>
      <c r="C216" s="60">
        <f t="shared" ref="C216:C222" si="105">(H216+J216)/(G216+I216)*100</f>
        <v>95.36423841059603</v>
      </c>
      <c r="D216" s="60">
        <f t="shared" ref="D216:D222" si="106">H216/G216*100</f>
        <v>100</v>
      </c>
      <c r="E216" s="60">
        <f t="shared" ref="E216:E222" si="107">J216/I216*100</f>
        <v>90.540540540540533</v>
      </c>
      <c r="F216" s="60">
        <f t="shared" ref="F216:F222" si="108">L216/K216*100</f>
        <v>0</v>
      </c>
      <c r="G216" s="60">
        <v>77</v>
      </c>
      <c r="H216" s="60">
        <v>77</v>
      </c>
      <c r="I216" s="60">
        <v>74</v>
      </c>
      <c r="J216" s="60">
        <v>67</v>
      </c>
      <c r="K216" s="60">
        <v>18</v>
      </c>
      <c r="L216" s="60">
        <v>0</v>
      </c>
    </row>
    <row r="217" spans="1:13" x14ac:dyDescent="0.35">
      <c r="A217">
        <v>2</v>
      </c>
      <c r="B217" s="57">
        <v>1E-4</v>
      </c>
      <c r="C217" s="60">
        <f t="shared" si="105"/>
        <v>96.753246753246756</v>
      </c>
      <c r="D217" s="60">
        <f t="shared" si="106"/>
        <v>98.648648648648646</v>
      </c>
      <c r="E217" s="60">
        <f t="shared" si="107"/>
        <v>95</v>
      </c>
      <c r="F217" s="60">
        <f t="shared" si="108"/>
        <v>6.25</v>
      </c>
      <c r="G217" s="60">
        <v>74</v>
      </c>
      <c r="H217" s="60">
        <v>73</v>
      </c>
      <c r="I217" s="60">
        <v>80</v>
      </c>
      <c r="J217" s="60">
        <v>76</v>
      </c>
      <c r="K217" s="60">
        <v>16</v>
      </c>
      <c r="L217" s="60">
        <v>1</v>
      </c>
    </row>
    <row r="218" spans="1:13" x14ac:dyDescent="0.35">
      <c r="A218">
        <v>3</v>
      </c>
      <c r="B218" s="57">
        <v>1E-4</v>
      </c>
      <c r="C218" s="60">
        <f t="shared" si="105"/>
        <v>97.931034482758619</v>
      </c>
      <c r="D218" s="60">
        <f t="shared" si="106"/>
        <v>100</v>
      </c>
      <c r="E218" s="60">
        <f t="shared" si="107"/>
        <v>95.774647887323937</v>
      </c>
      <c r="F218" s="60">
        <f t="shared" si="108"/>
        <v>0</v>
      </c>
      <c r="G218" s="60">
        <v>74</v>
      </c>
      <c r="H218" s="60">
        <v>74</v>
      </c>
      <c r="I218" s="60">
        <v>71</v>
      </c>
      <c r="J218" s="60">
        <v>68</v>
      </c>
      <c r="K218" s="60">
        <v>19</v>
      </c>
      <c r="L218" s="60">
        <v>0</v>
      </c>
    </row>
    <row r="219" spans="1:13" x14ac:dyDescent="0.35">
      <c r="A219">
        <v>4</v>
      </c>
      <c r="B219" s="57">
        <v>1E-4</v>
      </c>
      <c r="C219" s="60">
        <f t="shared" si="105"/>
        <v>98.026315789473685</v>
      </c>
      <c r="D219" s="60">
        <f t="shared" si="106"/>
        <v>100</v>
      </c>
      <c r="E219" s="60">
        <f t="shared" si="107"/>
        <v>96</v>
      </c>
      <c r="F219" s="60">
        <f t="shared" si="108"/>
        <v>0</v>
      </c>
      <c r="G219" s="60">
        <v>77</v>
      </c>
      <c r="H219" s="60">
        <v>77</v>
      </c>
      <c r="I219" s="60">
        <v>75</v>
      </c>
      <c r="J219" s="60">
        <v>72</v>
      </c>
      <c r="K219" s="60">
        <v>17</v>
      </c>
      <c r="L219" s="60">
        <v>0</v>
      </c>
    </row>
    <row r="220" spans="1:13" x14ac:dyDescent="0.35">
      <c r="A220">
        <v>5</v>
      </c>
      <c r="B220" s="57">
        <v>1E-4</v>
      </c>
      <c r="C220" s="60">
        <f t="shared" si="105"/>
        <v>100</v>
      </c>
      <c r="D220" s="60">
        <f t="shared" si="106"/>
        <v>100</v>
      </c>
      <c r="E220" s="60">
        <f t="shared" si="107"/>
        <v>100</v>
      </c>
      <c r="F220" s="60">
        <f t="shared" si="108"/>
        <v>0</v>
      </c>
      <c r="G220" s="60">
        <v>75</v>
      </c>
      <c r="H220" s="60">
        <v>75</v>
      </c>
      <c r="I220" s="60">
        <v>75</v>
      </c>
      <c r="J220" s="60">
        <v>75</v>
      </c>
      <c r="K220" s="60">
        <v>19</v>
      </c>
      <c r="L220" s="60">
        <v>0</v>
      </c>
    </row>
    <row r="221" spans="1:13" x14ac:dyDescent="0.35">
      <c r="A221">
        <v>7</v>
      </c>
      <c r="B221" s="57">
        <v>1E-4</v>
      </c>
      <c r="C221" s="60">
        <f t="shared" si="105"/>
        <v>99.337748344370851</v>
      </c>
      <c r="D221" s="60">
        <f t="shared" si="106"/>
        <v>100</v>
      </c>
      <c r="E221" s="60">
        <f t="shared" si="107"/>
        <v>98.630136986301366</v>
      </c>
      <c r="F221" s="60">
        <f t="shared" si="108"/>
        <v>0</v>
      </c>
      <c r="G221" s="60">
        <v>78</v>
      </c>
      <c r="H221" s="60">
        <v>78</v>
      </c>
      <c r="I221" s="60">
        <v>73</v>
      </c>
      <c r="J221" s="60">
        <v>72</v>
      </c>
      <c r="K221" s="60">
        <v>18</v>
      </c>
      <c r="L221" s="60">
        <v>0</v>
      </c>
    </row>
    <row r="222" spans="1:13" x14ac:dyDescent="0.35">
      <c r="A222">
        <v>9</v>
      </c>
      <c r="B222" s="57">
        <v>1E-4</v>
      </c>
      <c r="C222" s="60">
        <f t="shared" si="105"/>
        <v>99.346405228758172</v>
      </c>
      <c r="D222" s="60">
        <f t="shared" si="106"/>
        <v>100</v>
      </c>
      <c r="E222" s="60">
        <f t="shared" si="107"/>
        <v>98.701298701298697</v>
      </c>
      <c r="F222" s="60">
        <f t="shared" si="108"/>
        <v>0</v>
      </c>
      <c r="G222" s="60">
        <v>76</v>
      </c>
      <c r="H222" s="60">
        <v>76</v>
      </c>
      <c r="I222" s="60">
        <v>77</v>
      </c>
      <c r="J222" s="60">
        <v>76</v>
      </c>
      <c r="K222" s="60">
        <v>16</v>
      </c>
      <c r="L222" s="60">
        <v>0</v>
      </c>
    </row>
    <row r="223" spans="1:13" x14ac:dyDescent="0.35">
      <c r="A223"/>
      <c r="B223" s="30" t="s">
        <v>20</v>
      </c>
      <c r="C223" s="39">
        <f>AVERAGE(C216:C222)</f>
        <v>98.10842700131488</v>
      </c>
      <c r="L223" s="26"/>
    </row>
    <row r="224" spans="1:13" x14ac:dyDescent="0.35">
      <c r="A224"/>
      <c r="B224" s="30" t="s">
        <v>22</v>
      </c>
      <c r="C224" s="26">
        <f>STDEV(C216:C222)/(SQRT(7))</f>
        <v>0.61773712139755232</v>
      </c>
      <c r="L224" s="26"/>
    </row>
    <row r="225" spans="1:12" x14ac:dyDescent="0.35">
      <c r="A225" s="30"/>
    </row>
    <row r="226" spans="1:12" ht="29" x14ac:dyDescent="0.35">
      <c r="A226" s="30" t="s">
        <v>116</v>
      </c>
      <c r="L226" s="38"/>
    </row>
    <row r="227" spans="1:12" x14ac:dyDescent="0.35">
      <c r="A227">
        <v>1</v>
      </c>
      <c r="B227" s="57">
        <v>9.9999999999999995E-7</v>
      </c>
      <c r="C227" s="60">
        <f t="shared" ref="C227:C233" si="109">(H227+J227)/(G227+I227)*100</f>
        <v>96.026490066225165</v>
      </c>
      <c r="D227" s="60">
        <f t="shared" ref="D227:D233" si="110">H227/G227*100</f>
        <v>100</v>
      </c>
      <c r="E227" s="60">
        <f t="shared" ref="E227:E233" si="111">J227/I227*100</f>
        <v>91.666666666666657</v>
      </c>
      <c r="F227" s="60" t="e">
        <f>L227/K227*100</f>
        <v>#DIV/0!</v>
      </c>
      <c r="G227" s="60">
        <v>79</v>
      </c>
      <c r="H227" s="60">
        <v>79</v>
      </c>
      <c r="I227" s="60">
        <v>72</v>
      </c>
      <c r="J227" s="60">
        <v>66</v>
      </c>
      <c r="K227" s="60"/>
      <c r="L227" s="60"/>
    </row>
    <row r="228" spans="1:12" x14ac:dyDescent="0.35">
      <c r="A228">
        <v>2</v>
      </c>
      <c r="B228" s="57">
        <v>9.9999999999999995E-7</v>
      </c>
      <c r="C228" s="60">
        <f t="shared" si="109"/>
        <v>97.350993377483448</v>
      </c>
      <c r="D228" s="60">
        <f t="shared" si="110"/>
        <v>100</v>
      </c>
      <c r="E228" s="60">
        <f t="shared" si="111"/>
        <v>95.121951219512198</v>
      </c>
      <c r="F228" s="60" t="e">
        <f t="shared" ref="F228" si="112">L228/K228*100</f>
        <v>#DIV/0!</v>
      </c>
      <c r="G228" s="60">
        <v>69</v>
      </c>
      <c r="H228" s="60">
        <v>69</v>
      </c>
      <c r="I228" s="60">
        <v>82</v>
      </c>
      <c r="J228" s="60">
        <v>78</v>
      </c>
      <c r="K228" s="60"/>
      <c r="L228" s="60"/>
    </row>
    <row r="229" spans="1:12" x14ac:dyDescent="0.35">
      <c r="A229">
        <v>3</v>
      </c>
      <c r="B229" s="57">
        <v>9.9999999999999995E-7</v>
      </c>
      <c r="C229" s="60">
        <f t="shared" si="109"/>
        <v>99.346405228758172</v>
      </c>
      <c r="D229" s="60">
        <f t="shared" si="110"/>
        <v>100</v>
      </c>
      <c r="E229" s="60">
        <f t="shared" si="111"/>
        <v>98.630136986301366</v>
      </c>
      <c r="F229" s="60" t="e">
        <f>L229/K229*100</f>
        <v>#DIV/0!</v>
      </c>
      <c r="G229" s="60">
        <v>80</v>
      </c>
      <c r="H229" s="60">
        <v>80</v>
      </c>
      <c r="I229" s="60">
        <v>73</v>
      </c>
      <c r="J229" s="60">
        <v>72</v>
      </c>
      <c r="K229" s="60"/>
      <c r="L229" s="60"/>
    </row>
    <row r="230" spans="1:12" x14ac:dyDescent="0.35">
      <c r="A230">
        <v>4</v>
      </c>
      <c r="B230" s="57">
        <v>9.9999999999999995E-7</v>
      </c>
      <c r="C230" s="60">
        <f t="shared" si="109"/>
        <v>100</v>
      </c>
      <c r="D230" s="60">
        <f t="shared" si="110"/>
        <v>100</v>
      </c>
      <c r="E230" s="60">
        <f t="shared" si="111"/>
        <v>100</v>
      </c>
      <c r="F230" s="60" t="e">
        <f>L230/K230*100</f>
        <v>#DIV/0!</v>
      </c>
      <c r="G230" s="60">
        <v>79</v>
      </c>
      <c r="H230" s="60">
        <v>79</v>
      </c>
      <c r="I230" s="60">
        <v>70</v>
      </c>
      <c r="J230" s="60">
        <v>70</v>
      </c>
      <c r="K230" s="60"/>
      <c r="L230" s="60"/>
    </row>
    <row r="231" spans="1:12" x14ac:dyDescent="0.35">
      <c r="A231">
        <v>5</v>
      </c>
      <c r="B231" s="57">
        <v>9.9999999999999995E-7</v>
      </c>
      <c r="C231" s="60">
        <f t="shared" si="109"/>
        <v>98</v>
      </c>
      <c r="D231" s="60">
        <f t="shared" si="110"/>
        <v>100</v>
      </c>
      <c r="E231" s="60">
        <f t="shared" si="111"/>
        <v>96.05263157894737</v>
      </c>
      <c r="F231" s="60" t="e">
        <f>L231/K231*100</f>
        <v>#DIV/0!</v>
      </c>
      <c r="G231" s="61">
        <v>74</v>
      </c>
      <c r="H231" s="61">
        <v>74</v>
      </c>
      <c r="I231" s="60">
        <v>76</v>
      </c>
      <c r="J231" s="60">
        <v>73</v>
      </c>
      <c r="K231" s="60"/>
      <c r="L231" s="60"/>
    </row>
    <row r="232" spans="1:12" x14ac:dyDescent="0.35">
      <c r="A232">
        <v>7</v>
      </c>
      <c r="B232" s="57">
        <v>9.9999999999999995E-7</v>
      </c>
      <c r="C232" s="60">
        <f t="shared" si="109"/>
        <v>99.346405228758172</v>
      </c>
      <c r="D232" s="60">
        <f t="shared" si="110"/>
        <v>100</v>
      </c>
      <c r="E232" s="60">
        <f t="shared" si="111"/>
        <v>98.648648648648646</v>
      </c>
      <c r="F232" s="60" t="e">
        <f>L232/K232*100</f>
        <v>#DIV/0!</v>
      </c>
      <c r="G232" s="60">
        <v>79</v>
      </c>
      <c r="H232" s="60">
        <v>79</v>
      </c>
      <c r="I232" s="60">
        <v>74</v>
      </c>
      <c r="J232" s="60">
        <v>73</v>
      </c>
      <c r="K232" s="60"/>
      <c r="L232" s="60"/>
    </row>
    <row r="233" spans="1:12" x14ac:dyDescent="0.35">
      <c r="A233">
        <v>9</v>
      </c>
      <c r="B233" s="57">
        <v>9.9999999999999995E-7</v>
      </c>
      <c r="C233" s="60">
        <f t="shared" si="109"/>
        <v>98.692810457516345</v>
      </c>
      <c r="D233" s="60">
        <f t="shared" si="110"/>
        <v>98.734177215189874</v>
      </c>
      <c r="E233" s="60">
        <f t="shared" si="111"/>
        <v>98.648648648648646</v>
      </c>
      <c r="F233" s="60" t="e">
        <f>L233/K233*100</f>
        <v>#DIV/0!</v>
      </c>
      <c r="G233" s="60">
        <v>79</v>
      </c>
      <c r="H233" s="60">
        <v>78</v>
      </c>
      <c r="I233" s="60">
        <v>74</v>
      </c>
      <c r="J233" s="60">
        <v>73</v>
      </c>
      <c r="K233" s="60"/>
      <c r="L233" s="60"/>
    </row>
    <row r="234" spans="1:12" x14ac:dyDescent="0.35">
      <c r="A234" s="30"/>
      <c r="B234" s="26" t="s">
        <v>20</v>
      </c>
      <c r="C234" s="26">
        <f>AVERAGE(C227:C233)</f>
        <v>98.394729194105906</v>
      </c>
    </row>
    <row r="235" spans="1:12" x14ac:dyDescent="0.35">
      <c r="A235" s="30"/>
      <c r="B235" s="26" t="s">
        <v>22</v>
      </c>
      <c r="C235" s="26">
        <f>STDEV(C227:C233)/(SQRT(7))</f>
        <v>0.5194061056382554</v>
      </c>
    </row>
    <row r="236" spans="1:12" x14ac:dyDescent="0.35">
      <c r="A236" s="30"/>
    </row>
    <row r="237" spans="1:12" x14ac:dyDescent="0.35">
      <c r="A237" s="30"/>
    </row>
    <row r="238" spans="1:12" x14ac:dyDescent="0.35">
      <c r="A238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7716-F351-4016-A5D7-A6EB5343011C}">
  <dimension ref="A1:DU90"/>
  <sheetViews>
    <sheetView topLeftCell="K1" workbookViewId="0">
      <selection activeCell="L1" sqref="L1"/>
    </sheetView>
  </sheetViews>
  <sheetFormatPr defaultRowHeight="14.5" x14ac:dyDescent="0.35"/>
  <cols>
    <col min="2" max="2" width="12.08984375" customWidth="1"/>
    <col min="5" max="5" width="13.26953125" customWidth="1"/>
    <col min="6" max="6" width="13.54296875" customWidth="1"/>
    <col min="7" max="7" width="11.7265625" customWidth="1"/>
    <col min="8" max="8" width="25.36328125" customWidth="1"/>
    <col min="9" max="9" width="29.54296875" customWidth="1"/>
    <col min="10" max="10" width="36.36328125" customWidth="1"/>
    <col min="11" max="11" width="37.6328125" customWidth="1"/>
    <col min="12" max="12" width="47.90625" customWidth="1"/>
    <col min="13" max="13" width="26.6328125" customWidth="1"/>
    <col min="113" max="113" width="13.08984375" customWidth="1"/>
    <col min="116" max="116" width="17.90625" customWidth="1"/>
    <col min="117" max="117" width="17.54296875" customWidth="1"/>
    <col min="118" max="118" width="14.7265625" customWidth="1"/>
    <col min="119" max="119" width="28.453125" customWidth="1"/>
    <col min="120" max="120" width="25" customWidth="1"/>
    <col min="121" max="121" width="34.6328125" customWidth="1"/>
    <col min="122" max="122" width="37.81640625" customWidth="1"/>
    <col min="123" max="123" width="46.54296875" customWidth="1"/>
    <col min="124" max="124" width="17.90625" customWidth="1"/>
  </cols>
  <sheetData>
    <row r="1" spans="1:125" ht="15.5" x14ac:dyDescent="0.35">
      <c r="A1" s="62" t="s">
        <v>117</v>
      </c>
      <c r="B1" s="62" t="s">
        <v>2</v>
      </c>
      <c r="C1" s="62" t="s">
        <v>119</v>
      </c>
      <c r="D1" s="62" t="s">
        <v>56</v>
      </c>
      <c r="E1" s="62" t="s">
        <v>204</v>
      </c>
      <c r="F1" s="62" t="s">
        <v>205</v>
      </c>
      <c r="G1" s="62" t="s">
        <v>206</v>
      </c>
      <c r="H1" s="62" t="s">
        <v>207</v>
      </c>
      <c r="I1" s="62" t="s">
        <v>208</v>
      </c>
      <c r="J1" s="62" t="s">
        <v>209</v>
      </c>
      <c r="K1" s="62" t="s">
        <v>210</v>
      </c>
      <c r="L1" s="62" t="s">
        <v>211</v>
      </c>
      <c r="M1" s="63"/>
      <c r="DU1" s="62" t="s">
        <v>212</v>
      </c>
    </row>
    <row r="2" spans="1:125" ht="15.5" x14ac:dyDescent="0.35">
      <c r="A2" t="s">
        <v>125</v>
      </c>
      <c r="B2" s="62" t="s">
        <v>126</v>
      </c>
      <c r="C2" t="s">
        <v>65</v>
      </c>
      <c r="D2" t="s">
        <v>66</v>
      </c>
      <c r="E2">
        <v>34</v>
      </c>
      <c r="F2">
        <v>70</v>
      </c>
      <c r="G2">
        <v>66</v>
      </c>
      <c r="H2">
        <v>62</v>
      </c>
      <c r="I2">
        <v>66</v>
      </c>
      <c r="J2">
        <v>66</v>
      </c>
      <c r="K2" s="5">
        <v>66</v>
      </c>
      <c r="L2" s="5">
        <v>66</v>
      </c>
      <c r="M2" s="24"/>
    </row>
    <row r="3" spans="1:125" ht="15.5" x14ac:dyDescent="0.35">
      <c r="A3" t="s">
        <v>127</v>
      </c>
      <c r="B3" s="62" t="s">
        <v>128</v>
      </c>
      <c r="C3" t="s">
        <v>65</v>
      </c>
      <c r="D3" t="s">
        <v>67</v>
      </c>
      <c r="E3">
        <v>34</v>
      </c>
      <c r="F3">
        <v>48</v>
      </c>
      <c r="G3">
        <v>7</v>
      </c>
      <c r="H3">
        <v>30</v>
      </c>
      <c r="I3">
        <v>2</v>
      </c>
      <c r="J3">
        <v>6</v>
      </c>
      <c r="K3" s="5">
        <v>2</v>
      </c>
      <c r="L3" s="5">
        <v>6</v>
      </c>
      <c r="M3" s="24"/>
    </row>
    <row r="4" spans="1:125" ht="15.5" x14ac:dyDescent="0.35">
      <c r="A4" t="s">
        <v>129</v>
      </c>
      <c r="B4" s="62" t="s">
        <v>130</v>
      </c>
      <c r="C4" t="s">
        <v>65</v>
      </c>
      <c r="D4" t="s">
        <v>67</v>
      </c>
      <c r="E4">
        <v>34</v>
      </c>
      <c r="F4">
        <v>32</v>
      </c>
      <c r="G4">
        <v>2</v>
      </c>
      <c r="H4">
        <v>0</v>
      </c>
      <c r="I4">
        <v>0</v>
      </c>
      <c r="J4">
        <v>0</v>
      </c>
      <c r="K4" s="5">
        <v>0</v>
      </c>
      <c r="L4" s="5">
        <v>0</v>
      </c>
      <c r="M4" s="24"/>
    </row>
    <row r="5" spans="1:125" ht="15.5" x14ac:dyDescent="0.35">
      <c r="A5" t="s">
        <v>131</v>
      </c>
      <c r="B5" s="62" t="s">
        <v>132</v>
      </c>
      <c r="C5" t="s">
        <v>65</v>
      </c>
      <c r="D5" t="s">
        <v>67</v>
      </c>
      <c r="E5">
        <v>32</v>
      </c>
      <c r="F5">
        <v>38</v>
      </c>
      <c r="G5">
        <v>13</v>
      </c>
      <c r="H5">
        <v>29</v>
      </c>
      <c r="I5">
        <v>1</v>
      </c>
      <c r="J5">
        <v>12</v>
      </c>
      <c r="K5" s="5">
        <v>1.0625</v>
      </c>
      <c r="L5" s="5">
        <v>12.75</v>
      </c>
      <c r="M5" s="24"/>
    </row>
    <row r="6" spans="1:125" ht="15.5" x14ac:dyDescent="0.35">
      <c r="A6" t="s">
        <v>133</v>
      </c>
      <c r="B6" s="62" t="s">
        <v>134</v>
      </c>
      <c r="C6" t="s">
        <v>65</v>
      </c>
      <c r="D6" t="s">
        <v>67</v>
      </c>
      <c r="E6">
        <v>34</v>
      </c>
      <c r="F6">
        <v>61</v>
      </c>
      <c r="G6">
        <v>12</v>
      </c>
      <c r="H6">
        <v>45</v>
      </c>
      <c r="I6">
        <v>2</v>
      </c>
      <c r="J6">
        <v>7</v>
      </c>
      <c r="K6" s="5">
        <v>2</v>
      </c>
      <c r="L6" s="5">
        <v>7</v>
      </c>
      <c r="M6" s="24"/>
    </row>
    <row r="7" spans="1:125" ht="15.5" x14ac:dyDescent="0.35">
      <c r="A7" t="s">
        <v>135</v>
      </c>
      <c r="B7" s="62" t="s">
        <v>136</v>
      </c>
      <c r="C7" t="s">
        <v>65</v>
      </c>
      <c r="D7" t="s">
        <v>66</v>
      </c>
      <c r="E7">
        <v>31</v>
      </c>
      <c r="F7">
        <v>54</v>
      </c>
      <c r="G7">
        <v>47</v>
      </c>
      <c r="H7">
        <v>21</v>
      </c>
      <c r="I7">
        <v>46</v>
      </c>
      <c r="J7">
        <v>46</v>
      </c>
      <c r="K7" s="5">
        <v>50.451612903225808</v>
      </c>
      <c r="L7" s="5">
        <v>50.451612903225808</v>
      </c>
      <c r="M7" s="24"/>
    </row>
    <row r="8" spans="1:125" ht="15.5" x14ac:dyDescent="0.35">
      <c r="A8" t="s">
        <v>137</v>
      </c>
      <c r="B8" s="62" t="s">
        <v>138</v>
      </c>
      <c r="C8" t="s">
        <v>65</v>
      </c>
      <c r="D8" t="s">
        <v>66</v>
      </c>
      <c r="E8">
        <v>34</v>
      </c>
      <c r="F8">
        <v>67</v>
      </c>
      <c r="G8">
        <v>66</v>
      </c>
      <c r="H8">
        <v>53</v>
      </c>
      <c r="I8">
        <v>64</v>
      </c>
      <c r="J8">
        <v>64</v>
      </c>
      <c r="K8" s="5">
        <v>64</v>
      </c>
      <c r="L8" s="5">
        <v>64</v>
      </c>
      <c r="M8" s="24"/>
    </row>
    <row r="9" spans="1:125" ht="15.5" x14ac:dyDescent="0.35">
      <c r="A9" t="s">
        <v>139</v>
      </c>
      <c r="B9" s="62" t="s">
        <v>140</v>
      </c>
      <c r="C9" t="s">
        <v>65</v>
      </c>
      <c r="D9" t="s">
        <v>67</v>
      </c>
      <c r="E9">
        <v>11</v>
      </c>
      <c r="F9">
        <v>33</v>
      </c>
      <c r="G9">
        <v>0</v>
      </c>
      <c r="H9">
        <v>2</v>
      </c>
      <c r="I9">
        <v>0</v>
      </c>
      <c r="J9">
        <v>0</v>
      </c>
      <c r="K9" s="5">
        <v>0</v>
      </c>
      <c r="L9" s="5">
        <v>0</v>
      </c>
      <c r="M9" s="24"/>
    </row>
    <row r="10" spans="1:125" ht="15.5" x14ac:dyDescent="0.35">
      <c r="A10" t="s">
        <v>141</v>
      </c>
      <c r="B10" s="62" t="s">
        <v>142</v>
      </c>
      <c r="C10" t="s">
        <v>65</v>
      </c>
      <c r="D10" t="s">
        <v>66</v>
      </c>
      <c r="E10">
        <v>34</v>
      </c>
      <c r="F10">
        <v>63</v>
      </c>
      <c r="G10">
        <v>62</v>
      </c>
      <c r="H10">
        <v>52</v>
      </c>
      <c r="I10">
        <v>62</v>
      </c>
      <c r="J10">
        <v>62</v>
      </c>
      <c r="K10" s="5">
        <v>62</v>
      </c>
      <c r="L10" s="5">
        <v>62</v>
      </c>
      <c r="M10" s="24"/>
    </row>
    <row r="11" spans="1:125" ht="15.5" x14ac:dyDescent="0.35">
      <c r="A11" t="s">
        <v>143</v>
      </c>
      <c r="B11" s="62" t="s">
        <v>144</v>
      </c>
      <c r="C11" t="s">
        <v>65</v>
      </c>
      <c r="D11" t="s">
        <v>67</v>
      </c>
      <c r="E11">
        <v>21</v>
      </c>
      <c r="F11">
        <v>29</v>
      </c>
      <c r="G11">
        <v>3</v>
      </c>
      <c r="H11">
        <v>2</v>
      </c>
      <c r="I11">
        <v>2</v>
      </c>
      <c r="J11">
        <v>2</v>
      </c>
      <c r="K11" s="5">
        <v>3.2380952380952381</v>
      </c>
      <c r="L11" s="5">
        <v>3.2380952380952381</v>
      </c>
      <c r="M11" s="24"/>
    </row>
    <row r="12" spans="1:125" ht="15.5" x14ac:dyDescent="0.35">
      <c r="A12" t="s">
        <v>145</v>
      </c>
      <c r="B12" s="62" t="s">
        <v>146</v>
      </c>
      <c r="C12" t="s">
        <v>65</v>
      </c>
      <c r="D12" t="s">
        <v>67</v>
      </c>
      <c r="E12">
        <v>34</v>
      </c>
      <c r="F12">
        <v>62</v>
      </c>
      <c r="G12">
        <v>10</v>
      </c>
      <c r="H12">
        <v>39</v>
      </c>
      <c r="I12">
        <v>2</v>
      </c>
      <c r="J12">
        <v>8</v>
      </c>
      <c r="K12" s="5">
        <v>2</v>
      </c>
      <c r="L12" s="5">
        <v>8</v>
      </c>
      <c r="M12" s="24"/>
    </row>
    <row r="13" spans="1:125" ht="15.5" x14ac:dyDescent="0.35">
      <c r="A13" t="s">
        <v>148</v>
      </c>
      <c r="B13" s="62" t="s">
        <v>149</v>
      </c>
      <c r="C13" t="s">
        <v>65</v>
      </c>
      <c r="D13" t="s">
        <v>67</v>
      </c>
      <c r="E13">
        <v>34</v>
      </c>
      <c r="F13">
        <v>42</v>
      </c>
      <c r="G13">
        <v>4</v>
      </c>
      <c r="H13">
        <v>34</v>
      </c>
      <c r="I13">
        <v>0</v>
      </c>
      <c r="J13">
        <v>4</v>
      </c>
      <c r="K13" s="5">
        <v>0</v>
      </c>
      <c r="L13" s="5">
        <v>4</v>
      </c>
      <c r="M13" s="24"/>
    </row>
    <row r="14" spans="1:125" ht="15.5" x14ac:dyDescent="0.35">
      <c r="A14" t="s">
        <v>213</v>
      </c>
      <c r="B14" s="62" t="s">
        <v>151</v>
      </c>
      <c r="C14" t="s">
        <v>65</v>
      </c>
      <c r="D14" t="s">
        <v>66</v>
      </c>
      <c r="K14" s="5"/>
      <c r="L14" s="5"/>
      <c r="M14" s="24"/>
    </row>
    <row r="15" spans="1:125" ht="15.5" x14ac:dyDescent="0.35">
      <c r="A15" t="s">
        <v>152</v>
      </c>
      <c r="B15" s="62" t="s">
        <v>153</v>
      </c>
      <c r="C15" t="s">
        <v>65</v>
      </c>
      <c r="D15" t="s">
        <v>67</v>
      </c>
      <c r="E15">
        <v>34</v>
      </c>
      <c r="F15">
        <v>62</v>
      </c>
      <c r="G15">
        <v>11</v>
      </c>
      <c r="H15">
        <v>37</v>
      </c>
      <c r="I15">
        <v>0</v>
      </c>
      <c r="J15">
        <v>5</v>
      </c>
      <c r="K15" s="5">
        <v>0</v>
      </c>
      <c r="L15" s="5">
        <v>5</v>
      </c>
      <c r="M15" s="24"/>
    </row>
    <row r="16" spans="1:125" ht="15.5" x14ac:dyDescent="0.35">
      <c r="A16" t="s">
        <v>154</v>
      </c>
      <c r="B16" s="62" t="s">
        <v>155</v>
      </c>
      <c r="C16" t="s">
        <v>65</v>
      </c>
      <c r="D16" t="s">
        <v>66</v>
      </c>
      <c r="E16">
        <v>34</v>
      </c>
      <c r="F16">
        <v>59</v>
      </c>
      <c r="G16">
        <v>57</v>
      </c>
      <c r="H16">
        <v>51</v>
      </c>
      <c r="I16">
        <v>49</v>
      </c>
      <c r="J16">
        <v>57</v>
      </c>
      <c r="K16" s="5">
        <v>49</v>
      </c>
      <c r="L16" s="5">
        <v>57</v>
      </c>
      <c r="M16" s="24"/>
    </row>
    <row r="17" spans="1:13" ht="15.5" x14ac:dyDescent="0.35">
      <c r="A17" t="s">
        <v>156</v>
      </c>
      <c r="B17" s="62" t="s">
        <v>157</v>
      </c>
      <c r="C17" t="s">
        <v>65</v>
      </c>
      <c r="D17" t="s">
        <v>67</v>
      </c>
      <c r="E17">
        <v>34</v>
      </c>
      <c r="F17">
        <v>68</v>
      </c>
      <c r="G17">
        <v>10</v>
      </c>
      <c r="H17">
        <v>35</v>
      </c>
      <c r="I17">
        <v>0</v>
      </c>
      <c r="J17">
        <v>8</v>
      </c>
      <c r="K17" s="5">
        <v>0</v>
      </c>
      <c r="L17" s="5">
        <v>8</v>
      </c>
      <c r="M17" s="24"/>
    </row>
    <row r="18" spans="1:13" ht="15.5" x14ac:dyDescent="0.35">
      <c r="A18" t="s">
        <v>158</v>
      </c>
      <c r="B18" s="62" t="s">
        <v>159</v>
      </c>
      <c r="C18" t="s">
        <v>65</v>
      </c>
      <c r="D18" t="s">
        <v>66</v>
      </c>
      <c r="E18">
        <v>16</v>
      </c>
      <c r="F18">
        <v>39</v>
      </c>
      <c r="G18">
        <v>28</v>
      </c>
      <c r="H18">
        <v>13</v>
      </c>
      <c r="I18">
        <v>28</v>
      </c>
      <c r="J18">
        <v>28</v>
      </c>
      <c r="K18" s="5">
        <v>59.5</v>
      </c>
      <c r="L18" s="5">
        <v>59.5</v>
      </c>
      <c r="M18" s="24"/>
    </row>
    <row r="19" spans="1:13" ht="15.5" x14ac:dyDescent="0.35">
      <c r="A19" t="s">
        <v>160</v>
      </c>
      <c r="B19" s="62" t="s">
        <v>161</v>
      </c>
      <c r="C19" t="s">
        <v>65</v>
      </c>
      <c r="D19" t="s">
        <v>67</v>
      </c>
      <c r="E19">
        <v>34</v>
      </c>
      <c r="F19">
        <v>62</v>
      </c>
      <c r="G19">
        <v>11</v>
      </c>
      <c r="H19">
        <v>49</v>
      </c>
      <c r="I19">
        <v>2</v>
      </c>
      <c r="J19">
        <v>10</v>
      </c>
      <c r="K19" s="5">
        <v>2</v>
      </c>
      <c r="L19" s="5">
        <v>10</v>
      </c>
      <c r="M19" s="24"/>
    </row>
    <row r="20" spans="1:13" ht="15.5" x14ac:dyDescent="0.35">
      <c r="A20" t="s">
        <v>162</v>
      </c>
      <c r="B20" s="62" t="s">
        <v>163</v>
      </c>
      <c r="C20" t="s">
        <v>65</v>
      </c>
      <c r="D20" t="s">
        <v>67</v>
      </c>
      <c r="E20">
        <v>34</v>
      </c>
      <c r="F20">
        <v>55</v>
      </c>
      <c r="G20">
        <v>17</v>
      </c>
      <c r="H20">
        <v>12</v>
      </c>
      <c r="I20">
        <v>4</v>
      </c>
      <c r="J20">
        <v>7</v>
      </c>
      <c r="K20" s="5">
        <v>4</v>
      </c>
      <c r="L20" s="5">
        <v>7</v>
      </c>
      <c r="M20" s="24"/>
    </row>
    <row r="21" spans="1:13" ht="15.5" x14ac:dyDescent="0.35">
      <c r="A21" t="s">
        <v>164</v>
      </c>
      <c r="B21" s="62" t="s">
        <v>165</v>
      </c>
      <c r="C21" t="s">
        <v>65</v>
      </c>
      <c r="D21" t="s">
        <v>66</v>
      </c>
      <c r="E21">
        <v>2</v>
      </c>
      <c r="F21">
        <v>4</v>
      </c>
      <c r="G21">
        <v>3</v>
      </c>
      <c r="H21">
        <v>0</v>
      </c>
      <c r="I21">
        <v>3</v>
      </c>
      <c r="J21">
        <v>3</v>
      </c>
      <c r="K21" s="5">
        <v>51</v>
      </c>
      <c r="L21" s="5">
        <v>51</v>
      </c>
      <c r="M21" s="24"/>
    </row>
    <row r="22" spans="1:13" ht="15.5" x14ac:dyDescent="0.35">
      <c r="A22" t="s">
        <v>166</v>
      </c>
      <c r="B22" s="62" t="s">
        <v>167</v>
      </c>
      <c r="C22" t="s">
        <v>69</v>
      </c>
      <c r="D22" t="s">
        <v>67</v>
      </c>
      <c r="E22">
        <v>34</v>
      </c>
      <c r="F22">
        <v>38</v>
      </c>
      <c r="G22">
        <v>6</v>
      </c>
      <c r="H22">
        <v>32</v>
      </c>
      <c r="I22">
        <v>1</v>
      </c>
      <c r="J22">
        <v>5</v>
      </c>
      <c r="K22" s="5">
        <v>1</v>
      </c>
      <c r="L22" s="5">
        <v>5</v>
      </c>
      <c r="M22" s="24"/>
    </row>
    <row r="23" spans="1:13" ht="15.5" x14ac:dyDescent="0.35">
      <c r="A23" t="s">
        <v>168</v>
      </c>
      <c r="B23" s="62" t="s">
        <v>169</v>
      </c>
      <c r="C23" t="s">
        <v>69</v>
      </c>
      <c r="D23" t="s">
        <v>67</v>
      </c>
      <c r="E23">
        <v>34</v>
      </c>
      <c r="F23">
        <v>57</v>
      </c>
      <c r="G23">
        <v>22</v>
      </c>
      <c r="H23">
        <v>43</v>
      </c>
      <c r="I23">
        <v>12</v>
      </c>
      <c r="J23">
        <v>20</v>
      </c>
      <c r="K23" s="5">
        <v>12</v>
      </c>
      <c r="L23" s="5">
        <v>20</v>
      </c>
      <c r="M23" s="24"/>
    </row>
    <row r="24" spans="1:13" ht="15.5" x14ac:dyDescent="0.35">
      <c r="A24" t="s">
        <v>170</v>
      </c>
      <c r="B24" s="62" t="s">
        <v>171</v>
      </c>
      <c r="C24" t="s">
        <v>69</v>
      </c>
      <c r="D24" t="s">
        <v>66</v>
      </c>
      <c r="E24">
        <v>34</v>
      </c>
      <c r="F24">
        <v>64</v>
      </c>
      <c r="G24">
        <v>63</v>
      </c>
      <c r="H24">
        <v>58</v>
      </c>
      <c r="I24">
        <v>63</v>
      </c>
      <c r="J24">
        <v>63</v>
      </c>
      <c r="K24" s="5">
        <v>63</v>
      </c>
      <c r="L24" s="5">
        <v>63</v>
      </c>
      <c r="M24" s="24"/>
    </row>
    <row r="25" spans="1:13" ht="15.5" x14ac:dyDescent="0.35">
      <c r="A25" t="s">
        <v>172</v>
      </c>
      <c r="B25" s="62" t="s">
        <v>173</v>
      </c>
      <c r="C25" t="s">
        <v>69</v>
      </c>
      <c r="D25" t="s">
        <v>67</v>
      </c>
      <c r="E25">
        <v>12</v>
      </c>
      <c r="F25">
        <v>28</v>
      </c>
      <c r="G25">
        <v>3</v>
      </c>
      <c r="H25">
        <v>4</v>
      </c>
      <c r="I25">
        <v>0</v>
      </c>
      <c r="J25">
        <v>1</v>
      </c>
      <c r="K25" s="5">
        <v>0</v>
      </c>
      <c r="L25" s="5">
        <v>2.833333333333333</v>
      </c>
      <c r="M25" s="24"/>
    </row>
    <row r="26" spans="1:13" ht="15.5" x14ac:dyDescent="0.35">
      <c r="A26" t="s">
        <v>174</v>
      </c>
      <c r="B26" s="62" t="s">
        <v>175</v>
      </c>
      <c r="C26" t="s">
        <v>69</v>
      </c>
      <c r="D26" t="s">
        <v>67</v>
      </c>
      <c r="E26">
        <v>34</v>
      </c>
      <c r="F26">
        <v>58</v>
      </c>
      <c r="G26">
        <v>16</v>
      </c>
      <c r="H26">
        <v>34</v>
      </c>
      <c r="I26">
        <v>0</v>
      </c>
      <c r="J26">
        <v>12</v>
      </c>
      <c r="K26" s="5">
        <v>0</v>
      </c>
      <c r="L26" s="5">
        <v>12</v>
      </c>
      <c r="M26" s="24"/>
    </row>
    <row r="27" spans="1:13" ht="15.5" x14ac:dyDescent="0.35">
      <c r="A27" t="s">
        <v>176</v>
      </c>
      <c r="B27" s="62" t="s">
        <v>177</v>
      </c>
      <c r="C27" t="s">
        <v>69</v>
      </c>
      <c r="D27" t="s">
        <v>66</v>
      </c>
      <c r="E27">
        <v>34</v>
      </c>
      <c r="F27">
        <v>63</v>
      </c>
      <c r="G27">
        <v>60</v>
      </c>
      <c r="H27">
        <v>63</v>
      </c>
      <c r="I27">
        <v>60</v>
      </c>
      <c r="J27">
        <v>60</v>
      </c>
      <c r="K27" s="5">
        <v>60</v>
      </c>
      <c r="L27" s="5">
        <v>60</v>
      </c>
      <c r="M27" s="24"/>
    </row>
    <row r="28" spans="1:13" ht="15.5" x14ac:dyDescent="0.35">
      <c r="A28" t="s">
        <v>178</v>
      </c>
      <c r="B28" s="62" t="s">
        <v>179</v>
      </c>
      <c r="C28" t="s">
        <v>69</v>
      </c>
      <c r="D28" t="s">
        <v>66</v>
      </c>
      <c r="E28">
        <v>34</v>
      </c>
      <c r="F28">
        <v>54</v>
      </c>
      <c r="G28">
        <v>49</v>
      </c>
      <c r="H28">
        <v>52</v>
      </c>
      <c r="I28">
        <v>49</v>
      </c>
      <c r="J28">
        <v>49</v>
      </c>
      <c r="K28" s="5">
        <v>49</v>
      </c>
      <c r="L28" s="5">
        <v>49</v>
      </c>
      <c r="M28" s="24"/>
    </row>
    <row r="29" spans="1:13" ht="15.5" x14ac:dyDescent="0.35">
      <c r="A29" t="s">
        <v>180</v>
      </c>
      <c r="B29" s="62" t="s">
        <v>181</v>
      </c>
      <c r="C29" t="s">
        <v>69</v>
      </c>
      <c r="D29" t="s">
        <v>67</v>
      </c>
      <c r="E29">
        <v>31</v>
      </c>
      <c r="F29">
        <v>47</v>
      </c>
      <c r="G29">
        <v>4</v>
      </c>
      <c r="H29">
        <v>2</v>
      </c>
      <c r="I29">
        <v>3</v>
      </c>
      <c r="J29">
        <v>3</v>
      </c>
      <c r="K29" s="5">
        <v>3.290322580645161</v>
      </c>
      <c r="L29" s="5">
        <v>3.290322580645161</v>
      </c>
      <c r="M29" s="24"/>
    </row>
    <row r="30" spans="1:13" ht="15.5" x14ac:dyDescent="0.35">
      <c r="A30" t="s">
        <v>182</v>
      </c>
      <c r="B30" s="62" t="s">
        <v>183</v>
      </c>
      <c r="C30" t="s">
        <v>69</v>
      </c>
      <c r="D30" t="s">
        <v>67</v>
      </c>
      <c r="E30">
        <v>16</v>
      </c>
      <c r="F30">
        <v>28</v>
      </c>
      <c r="G30">
        <v>5</v>
      </c>
      <c r="H30">
        <v>2</v>
      </c>
      <c r="I30">
        <v>0</v>
      </c>
      <c r="J30">
        <v>0</v>
      </c>
      <c r="K30" s="5">
        <v>0</v>
      </c>
      <c r="L30" s="5">
        <v>0</v>
      </c>
      <c r="M30" s="24"/>
    </row>
    <row r="31" spans="1:13" ht="15.5" x14ac:dyDescent="0.35">
      <c r="A31" t="s">
        <v>184</v>
      </c>
      <c r="B31" s="62" t="s">
        <v>185</v>
      </c>
      <c r="C31" t="s">
        <v>69</v>
      </c>
      <c r="D31" t="s">
        <v>66</v>
      </c>
      <c r="E31">
        <v>34</v>
      </c>
      <c r="F31">
        <v>53</v>
      </c>
      <c r="G31">
        <v>52</v>
      </c>
      <c r="H31">
        <v>52</v>
      </c>
      <c r="I31">
        <v>52</v>
      </c>
      <c r="J31">
        <v>52</v>
      </c>
      <c r="K31" s="5">
        <v>52</v>
      </c>
      <c r="L31" s="5">
        <v>52</v>
      </c>
      <c r="M31" s="24"/>
    </row>
    <row r="32" spans="1:13" ht="15.5" x14ac:dyDescent="0.35">
      <c r="A32" t="s">
        <v>186</v>
      </c>
      <c r="B32" s="62" t="s">
        <v>187</v>
      </c>
      <c r="C32" t="s">
        <v>69</v>
      </c>
      <c r="D32" t="s">
        <v>66</v>
      </c>
      <c r="E32">
        <v>34</v>
      </c>
      <c r="F32">
        <v>63</v>
      </c>
      <c r="G32">
        <v>59</v>
      </c>
      <c r="H32">
        <v>61</v>
      </c>
      <c r="I32">
        <v>57</v>
      </c>
      <c r="J32">
        <v>58</v>
      </c>
      <c r="K32" s="5">
        <v>57</v>
      </c>
      <c r="L32" s="5">
        <v>58</v>
      </c>
      <c r="M32" s="24"/>
    </row>
    <row r="33" spans="1:13" ht="15.5" x14ac:dyDescent="0.35">
      <c r="A33" t="s">
        <v>188</v>
      </c>
      <c r="B33" s="62" t="s">
        <v>189</v>
      </c>
      <c r="C33" t="s">
        <v>69</v>
      </c>
      <c r="D33" t="s">
        <v>66</v>
      </c>
      <c r="E33">
        <v>34</v>
      </c>
      <c r="F33">
        <v>55</v>
      </c>
      <c r="G33">
        <v>52</v>
      </c>
      <c r="H33">
        <v>54</v>
      </c>
      <c r="I33">
        <v>52</v>
      </c>
      <c r="J33">
        <v>52</v>
      </c>
      <c r="K33" s="5">
        <v>52</v>
      </c>
      <c r="L33" s="5">
        <v>52</v>
      </c>
      <c r="M33" s="24"/>
    </row>
    <row r="34" spans="1:13" ht="15.5" x14ac:dyDescent="0.35">
      <c r="A34" t="s">
        <v>190</v>
      </c>
      <c r="B34" s="62" t="s">
        <v>191</v>
      </c>
      <c r="C34" t="s">
        <v>69</v>
      </c>
      <c r="D34" t="s">
        <v>67</v>
      </c>
      <c r="E34">
        <v>34</v>
      </c>
      <c r="F34">
        <v>60</v>
      </c>
      <c r="G34">
        <v>13</v>
      </c>
      <c r="H34">
        <v>27</v>
      </c>
      <c r="I34">
        <v>0</v>
      </c>
      <c r="J34">
        <v>5</v>
      </c>
      <c r="K34" s="5">
        <v>0</v>
      </c>
      <c r="L34" s="5">
        <v>5</v>
      </c>
      <c r="M34" s="24"/>
    </row>
    <row r="35" spans="1:13" ht="15.5" x14ac:dyDescent="0.35">
      <c r="A35" t="s">
        <v>192</v>
      </c>
      <c r="B35" s="62" t="s">
        <v>193</v>
      </c>
      <c r="C35" t="s">
        <v>69</v>
      </c>
      <c r="D35" t="s">
        <v>66</v>
      </c>
      <c r="E35">
        <v>34</v>
      </c>
      <c r="F35">
        <v>54</v>
      </c>
      <c r="G35">
        <v>52</v>
      </c>
      <c r="H35">
        <v>51</v>
      </c>
      <c r="I35">
        <v>52</v>
      </c>
      <c r="J35">
        <v>52</v>
      </c>
      <c r="K35" s="5">
        <v>52</v>
      </c>
      <c r="L35" s="5">
        <v>52</v>
      </c>
      <c r="M35" s="24"/>
    </row>
    <row r="36" spans="1:13" ht="15.5" x14ac:dyDescent="0.35">
      <c r="A36" t="s">
        <v>194</v>
      </c>
      <c r="B36" s="62" t="s">
        <v>195</v>
      </c>
      <c r="C36" t="s">
        <v>69</v>
      </c>
      <c r="D36" t="s">
        <v>66</v>
      </c>
      <c r="E36">
        <v>25</v>
      </c>
      <c r="F36">
        <v>36</v>
      </c>
      <c r="G36">
        <v>28</v>
      </c>
      <c r="H36">
        <v>20</v>
      </c>
      <c r="I36">
        <v>28</v>
      </c>
      <c r="J36">
        <v>28</v>
      </c>
      <c r="K36" s="5">
        <v>38.080000000000005</v>
      </c>
      <c r="L36" s="5">
        <v>38.080000000000005</v>
      </c>
      <c r="M36" s="24"/>
    </row>
    <row r="37" spans="1:13" ht="15.5" x14ac:dyDescent="0.35">
      <c r="A37" t="s">
        <v>197</v>
      </c>
      <c r="B37" s="62" t="s">
        <v>198</v>
      </c>
      <c r="C37" t="s">
        <v>69</v>
      </c>
      <c r="D37" t="s">
        <v>67</v>
      </c>
      <c r="E37">
        <v>9</v>
      </c>
      <c r="F37">
        <v>18</v>
      </c>
      <c r="G37">
        <v>0</v>
      </c>
      <c r="H37">
        <v>4</v>
      </c>
      <c r="I37">
        <v>0</v>
      </c>
      <c r="J37">
        <v>0</v>
      </c>
      <c r="K37" s="5">
        <v>0</v>
      </c>
      <c r="L37" s="5">
        <v>0</v>
      </c>
      <c r="M37" s="24"/>
    </row>
    <row r="38" spans="1:13" ht="15.5" x14ac:dyDescent="0.35">
      <c r="A38" t="s">
        <v>199</v>
      </c>
      <c r="B38" s="62" t="s">
        <v>200</v>
      </c>
      <c r="C38" t="s">
        <v>69</v>
      </c>
      <c r="D38" t="s">
        <v>67</v>
      </c>
      <c r="E38">
        <v>34</v>
      </c>
      <c r="F38">
        <v>58</v>
      </c>
      <c r="G38">
        <v>6</v>
      </c>
      <c r="H38">
        <v>29</v>
      </c>
      <c r="I38">
        <v>0</v>
      </c>
      <c r="J38">
        <v>6</v>
      </c>
      <c r="K38" s="5">
        <v>0</v>
      </c>
      <c r="L38" s="5">
        <v>6</v>
      </c>
      <c r="M38" s="24"/>
    </row>
    <row r="39" spans="1:13" ht="15.5" x14ac:dyDescent="0.35">
      <c r="A39" t="s">
        <v>201</v>
      </c>
      <c r="B39" s="62" t="s">
        <v>202</v>
      </c>
      <c r="C39" t="s">
        <v>69</v>
      </c>
      <c r="D39" t="s">
        <v>67</v>
      </c>
      <c r="E39">
        <v>34</v>
      </c>
      <c r="F39">
        <v>54</v>
      </c>
      <c r="G39">
        <v>4</v>
      </c>
      <c r="H39">
        <v>40</v>
      </c>
      <c r="I39">
        <v>1</v>
      </c>
      <c r="J39">
        <v>4</v>
      </c>
      <c r="K39" s="5">
        <v>1</v>
      </c>
      <c r="L39" s="5">
        <v>4</v>
      </c>
      <c r="M39" s="24"/>
    </row>
    <row r="43" spans="1:13" x14ac:dyDescent="0.35">
      <c r="A43" t="s">
        <v>125</v>
      </c>
      <c r="B43" t="s">
        <v>126</v>
      </c>
      <c r="C43" t="s">
        <v>65</v>
      </c>
      <c r="D43" t="s">
        <v>66</v>
      </c>
      <c r="E43">
        <v>34</v>
      </c>
      <c r="F43">
        <v>70</v>
      </c>
      <c r="G43">
        <v>66</v>
      </c>
      <c r="H43">
        <v>62</v>
      </c>
      <c r="I43">
        <v>66</v>
      </c>
      <c r="J43">
        <v>66</v>
      </c>
      <c r="K43">
        <v>66</v>
      </c>
      <c r="L43">
        <v>66</v>
      </c>
      <c r="M43" t="s">
        <v>66</v>
      </c>
    </row>
    <row r="44" spans="1:13" x14ac:dyDescent="0.35">
      <c r="A44" t="s">
        <v>135</v>
      </c>
      <c r="B44" t="s">
        <v>136</v>
      </c>
      <c r="C44" t="s">
        <v>65</v>
      </c>
      <c r="D44" t="s">
        <v>66</v>
      </c>
      <c r="E44">
        <v>31</v>
      </c>
      <c r="F44">
        <v>54</v>
      </c>
      <c r="G44">
        <v>47</v>
      </c>
      <c r="H44">
        <v>21</v>
      </c>
      <c r="I44">
        <v>46</v>
      </c>
      <c r="J44">
        <v>46</v>
      </c>
      <c r="K44">
        <v>50.451612903225808</v>
      </c>
      <c r="L44">
        <v>50.451612903225808</v>
      </c>
      <c r="M44" t="s">
        <v>66</v>
      </c>
    </row>
    <row r="45" spans="1:13" x14ac:dyDescent="0.35">
      <c r="A45" t="s">
        <v>137</v>
      </c>
      <c r="B45" t="s">
        <v>138</v>
      </c>
      <c r="C45" t="s">
        <v>65</v>
      </c>
      <c r="D45" t="s">
        <v>66</v>
      </c>
      <c r="E45">
        <v>34</v>
      </c>
      <c r="F45">
        <v>67</v>
      </c>
      <c r="G45">
        <v>66</v>
      </c>
      <c r="H45">
        <v>53</v>
      </c>
      <c r="I45">
        <v>64</v>
      </c>
      <c r="J45">
        <v>64</v>
      </c>
      <c r="K45">
        <v>64</v>
      </c>
      <c r="L45">
        <v>64</v>
      </c>
      <c r="M45" t="s">
        <v>66</v>
      </c>
    </row>
    <row r="46" spans="1:13" x14ac:dyDescent="0.35">
      <c r="A46" t="s">
        <v>141</v>
      </c>
      <c r="B46" t="s">
        <v>142</v>
      </c>
      <c r="C46" t="s">
        <v>65</v>
      </c>
      <c r="D46" t="s">
        <v>66</v>
      </c>
      <c r="E46">
        <v>34</v>
      </c>
      <c r="F46">
        <v>63</v>
      </c>
      <c r="G46">
        <v>62</v>
      </c>
      <c r="H46">
        <v>52</v>
      </c>
      <c r="I46">
        <v>62</v>
      </c>
      <c r="J46">
        <v>62</v>
      </c>
      <c r="K46">
        <v>62</v>
      </c>
      <c r="L46">
        <v>62</v>
      </c>
      <c r="M46" t="s">
        <v>66</v>
      </c>
    </row>
    <row r="47" spans="1:13" x14ac:dyDescent="0.35">
      <c r="A47" t="s">
        <v>154</v>
      </c>
      <c r="B47" t="s">
        <v>155</v>
      </c>
      <c r="C47" t="s">
        <v>65</v>
      </c>
      <c r="D47" t="s">
        <v>66</v>
      </c>
      <c r="E47">
        <v>34</v>
      </c>
      <c r="F47">
        <v>59</v>
      </c>
      <c r="G47">
        <v>57</v>
      </c>
      <c r="H47">
        <v>51</v>
      </c>
      <c r="I47">
        <v>49</v>
      </c>
      <c r="J47">
        <v>57</v>
      </c>
      <c r="K47">
        <v>49</v>
      </c>
      <c r="L47">
        <v>57</v>
      </c>
      <c r="M47" t="s">
        <v>66</v>
      </c>
    </row>
    <row r="48" spans="1:13" x14ac:dyDescent="0.35">
      <c r="A48" t="s">
        <v>158</v>
      </c>
      <c r="B48" t="s">
        <v>159</v>
      </c>
      <c r="C48" t="s">
        <v>65</v>
      </c>
      <c r="D48" t="s">
        <v>66</v>
      </c>
      <c r="E48">
        <v>16</v>
      </c>
      <c r="F48">
        <v>39</v>
      </c>
      <c r="G48">
        <v>28</v>
      </c>
      <c r="H48">
        <v>13</v>
      </c>
      <c r="I48">
        <v>28</v>
      </c>
      <c r="J48">
        <v>28</v>
      </c>
      <c r="K48">
        <v>59.5</v>
      </c>
      <c r="L48">
        <v>59.5</v>
      </c>
      <c r="M48" t="s">
        <v>66</v>
      </c>
    </row>
    <row r="49" spans="1:15" x14ac:dyDescent="0.35">
      <c r="A49" t="s">
        <v>164</v>
      </c>
      <c r="B49" t="s">
        <v>165</v>
      </c>
      <c r="C49" t="s">
        <v>65</v>
      </c>
      <c r="D49" t="s">
        <v>66</v>
      </c>
      <c r="E49">
        <v>2</v>
      </c>
      <c r="F49">
        <v>4</v>
      </c>
      <c r="G49">
        <v>3</v>
      </c>
      <c r="H49">
        <v>0</v>
      </c>
      <c r="I49">
        <v>3</v>
      </c>
      <c r="J49">
        <v>3</v>
      </c>
      <c r="K49">
        <v>51</v>
      </c>
      <c r="L49">
        <v>51</v>
      </c>
      <c r="M49" t="s">
        <v>66</v>
      </c>
      <c r="N49" t="s">
        <v>215</v>
      </c>
      <c r="O49" t="s">
        <v>216</v>
      </c>
    </row>
    <row r="50" spans="1:15" x14ac:dyDescent="0.35">
      <c r="K50">
        <f>AVERAGE(K43:K49)</f>
        <v>57.42165898617511</v>
      </c>
      <c r="L50">
        <f>AVERAGE(L43:L49)</f>
        <v>58.564516129032256</v>
      </c>
      <c r="M50" t="s">
        <v>107</v>
      </c>
      <c r="N50">
        <f>K50*0.5</f>
        <v>28.710829493087555</v>
      </c>
      <c r="O50">
        <f>L50*0.5</f>
        <v>29.282258064516128</v>
      </c>
    </row>
    <row r="51" spans="1:15" x14ac:dyDescent="0.35">
      <c r="K51">
        <f>STDEV(K43:K49)/(SQRT(7))</f>
        <v>2.6854404598591706</v>
      </c>
      <c r="L51">
        <f>STDEV(L43:L49)/(SQRT(7))</f>
        <v>2.3042269571541367</v>
      </c>
      <c r="M51" t="s">
        <v>108</v>
      </c>
    </row>
    <row r="53" spans="1:15" x14ac:dyDescent="0.35">
      <c r="A53" t="s">
        <v>127</v>
      </c>
      <c r="B53" t="s">
        <v>128</v>
      </c>
      <c r="C53" t="s">
        <v>65</v>
      </c>
      <c r="D53" t="s">
        <v>67</v>
      </c>
      <c r="E53">
        <v>34</v>
      </c>
      <c r="F53">
        <v>48</v>
      </c>
      <c r="G53">
        <v>7</v>
      </c>
      <c r="H53">
        <v>30</v>
      </c>
      <c r="I53">
        <v>2</v>
      </c>
      <c r="J53">
        <v>6</v>
      </c>
      <c r="K53">
        <v>2</v>
      </c>
      <c r="L53">
        <v>6</v>
      </c>
      <c r="M53" t="s">
        <v>67</v>
      </c>
    </row>
    <row r="54" spans="1:15" x14ac:dyDescent="0.35">
      <c r="A54" t="s">
        <v>129</v>
      </c>
      <c r="B54" t="s">
        <v>130</v>
      </c>
      <c r="C54" t="s">
        <v>65</v>
      </c>
      <c r="D54" t="s">
        <v>67</v>
      </c>
      <c r="E54">
        <v>34</v>
      </c>
      <c r="F54">
        <v>32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67</v>
      </c>
    </row>
    <row r="55" spans="1:15" x14ac:dyDescent="0.35">
      <c r="A55" t="s">
        <v>131</v>
      </c>
      <c r="B55" t="s">
        <v>132</v>
      </c>
      <c r="C55" t="s">
        <v>65</v>
      </c>
      <c r="D55" t="s">
        <v>67</v>
      </c>
      <c r="E55">
        <v>32</v>
      </c>
      <c r="F55">
        <v>38</v>
      </c>
      <c r="G55">
        <v>13</v>
      </c>
      <c r="H55">
        <v>29</v>
      </c>
      <c r="I55">
        <v>1</v>
      </c>
      <c r="J55">
        <v>12</v>
      </c>
      <c r="K55">
        <v>1.0625</v>
      </c>
      <c r="L55">
        <v>12.75</v>
      </c>
      <c r="M55" t="s">
        <v>67</v>
      </c>
    </row>
    <row r="56" spans="1:15" x14ac:dyDescent="0.35">
      <c r="A56" t="s">
        <v>133</v>
      </c>
      <c r="B56" t="s">
        <v>134</v>
      </c>
      <c r="C56" t="s">
        <v>65</v>
      </c>
      <c r="D56" t="s">
        <v>67</v>
      </c>
      <c r="E56">
        <v>34</v>
      </c>
      <c r="F56">
        <v>61</v>
      </c>
      <c r="G56">
        <v>12</v>
      </c>
      <c r="H56">
        <v>45</v>
      </c>
      <c r="I56">
        <v>2</v>
      </c>
      <c r="J56">
        <v>7</v>
      </c>
      <c r="K56">
        <v>2</v>
      </c>
      <c r="L56">
        <v>7</v>
      </c>
      <c r="M56" t="s">
        <v>67</v>
      </c>
    </row>
    <row r="57" spans="1:15" x14ac:dyDescent="0.35">
      <c r="A57" t="s">
        <v>139</v>
      </c>
      <c r="B57" t="s">
        <v>140</v>
      </c>
      <c r="C57" t="s">
        <v>65</v>
      </c>
      <c r="D57" t="s">
        <v>67</v>
      </c>
      <c r="E57">
        <v>11</v>
      </c>
      <c r="F57">
        <v>33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 t="s">
        <v>67</v>
      </c>
    </row>
    <row r="58" spans="1:15" x14ac:dyDescent="0.35">
      <c r="A58" t="s">
        <v>143</v>
      </c>
      <c r="B58" t="s">
        <v>144</v>
      </c>
      <c r="C58" t="s">
        <v>65</v>
      </c>
      <c r="D58" t="s">
        <v>67</v>
      </c>
      <c r="E58">
        <v>21</v>
      </c>
      <c r="F58">
        <v>29</v>
      </c>
      <c r="G58">
        <v>3</v>
      </c>
      <c r="H58">
        <v>2</v>
      </c>
      <c r="I58">
        <v>2</v>
      </c>
      <c r="J58">
        <v>2</v>
      </c>
      <c r="K58">
        <v>3.2380952380952381</v>
      </c>
      <c r="L58">
        <v>3.2380952380952381</v>
      </c>
      <c r="M58" t="s">
        <v>67</v>
      </c>
    </row>
    <row r="59" spans="1:15" x14ac:dyDescent="0.35">
      <c r="A59" t="s">
        <v>145</v>
      </c>
      <c r="B59" t="s">
        <v>146</v>
      </c>
      <c r="C59" t="s">
        <v>65</v>
      </c>
      <c r="D59" t="s">
        <v>67</v>
      </c>
      <c r="E59">
        <v>34</v>
      </c>
      <c r="F59">
        <v>62</v>
      </c>
      <c r="G59">
        <v>10</v>
      </c>
      <c r="H59">
        <v>39</v>
      </c>
      <c r="I59">
        <v>2</v>
      </c>
      <c r="J59">
        <v>8</v>
      </c>
      <c r="K59">
        <v>2</v>
      </c>
      <c r="L59">
        <v>8</v>
      </c>
      <c r="M59" t="s">
        <v>67</v>
      </c>
    </row>
    <row r="60" spans="1:15" x14ac:dyDescent="0.35">
      <c r="A60" t="s">
        <v>148</v>
      </c>
      <c r="B60" t="s">
        <v>149</v>
      </c>
      <c r="C60" t="s">
        <v>65</v>
      </c>
      <c r="D60" t="s">
        <v>67</v>
      </c>
      <c r="E60">
        <v>34</v>
      </c>
      <c r="F60">
        <v>42</v>
      </c>
      <c r="G60">
        <v>4</v>
      </c>
      <c r="H60">
        <v>34</v>
      </c>
      <c r="I60">
        <v>0</v>
      </c>
      <c r="J60">
        <v>4</v>
      </c>
      <c r="K60">
        <v>0</v>
      </c>
      <c r="L60">
        <v>4</v>
      </c>
      <c r="M60" t="s">
        <v>67</v>
      </c>
    </row>
    <row r="61" spans="1:15" x14ac:dyDescent="0.35">
      <c r="A61" t="s">
        <v>152</v>
      </c>
      <c r="B61" t="s">
        <v>153</v>
      </c>
      <c r="C61" t="s">
        <v>65</v>
      </c>
      <c r="D61" t="s">
        <v>67</v>
      </c>
      <c r="E61">
        <v>34</v>
      </c>
      <c r="F61">
        <v>62</v>
      </c>
      <c r="G61">
        <v>11</v>
      </c>
      <c r="H61">
        <v>37</v>
      </c>
      <c r="I61">
        <v>0</v>
      </c>
      <c r="J61">
        <v>5</v>
      </c>
      <c r="K61">
        <v>0</v>
      </c>
      <c r="L61">
        <v>5</v>
      </c>
      <c r="M61" t="s">
        <v>67</v>
      </c>
    </row>
    <row r="62" spans="1:15" x14ac:dyDescent="0.35">
      <c r="A62" t="s">
        <v>156</v>
      </c>
      <c r="B62" t="s">
        <v>157</v>
      </c>
      <c r="C62" t="s">
        <v>65</v>
      </c>
      <c r="D62" t="s">
        <v>67</v>
      </c>
      <c r="E62">
        <v>34</v>
      </c>
      <c r="F62">
        <v>68</v>
      </c>
      <c r="G62">
        <v>10</v>
      </c>
      <c r="H62">
        <v>35</v>
      </c>
      <c r="I62">
        <v>0</v>
      </c>
      <c r="J62">
        <v>8</v>
      </c>
      <c r="K62">
        <v>0</v>
      </c>
      <c r="L62">
        <v>8</v>
      </c>
      <c r="M62" t="s">
        <v>67</v>
      </c>
    </row>
    <row r="63" spans="1:15" x14ac:dyDescent="0.35">
      <c r="A63" t="s">
        <v>160</v>
      </c>
      <c r="B63" t="s">
        <v>161</v>
      </c>
      <c r="C63" t="s">
        <v>65</v>
      </c>
      <c r="D63" t="s">
        <v>67</v>
      </c>
      <c r="E63">
        <v>34</v>
      </c>
      <c r="F63">
        <v>62</v>
      </c>
      <c r="G63">
        <v>11</v>
      </c>
      <c r="H63">
        <v>49</v>
      </c>
      <c r="I63">
        <v>2</v>
      </c>
      <c r="J63">
        <v>10</v>
      </c>
      <c r="K63">
        <v>2</v>
      </c>
      <c r="L63">
        <v>10</v>
      </c>
      <c r="M63" t="s">
        <v>67</v>
      </c>
    </row>
    <row r="64" spans="1:15" x14ac:dyDescent="0.35">
      <c r="A64" t="s">
        <v>162</v>
      </c>
      <c r="B64" t="s">
        <v>163</v>
      </c>
      <c r="C64" t="s">
        <v>65</v>
      </c>
      <c r="D64" t="s">
        <v>67</v>
      </c>
      <c r="E64">
        <v>34</v>
      </c>
      <c r="F64">
        <v>55</v>
      </c>
      <c r="G64">
        <v>17</v>
      </c>
      <c r="H64">
        <v>12</v>
      </c>
      <c r="I64">
        <v>4</v>
      </c>
      <c r="J64">
        <v>7</v>
      </c>
      <c r="K64">
        <v>4</v>
      </c>
      <c r="L64">
        <v>7</v>
      </c>
      <c r="M64" t="s">
        <v>67</v>
      </c>
    </row>
    <row r="65" spans="1:15" x14ac:dyDescent="0.35">
      <c r="K65">
        <f>AVERAGE(K53:K64)</f>
        <v>1.3583829365079365</v>
      </c>
      <c r="L65">
        <f>AVERAGE(L53:L64)</f>
        <v>5.9156746031746037</v>
      </c>
      <c r="M65" t="s">
        <v>107</v>
      </c>
    </row>
    <row r="66" spans="1:15" x14ac:dyDescent="0.35">
      <c r="K66">
        <f>STDEV(K53:K64)/(SQRT(12))</f>
        <v>0.4033168973105915</v>
      </c>
      <c r="L66">
        <f>STDEV(L53:L64)/(SQRT(12))</f>
        <v>1.0874814127399195</v>
      </c>
      <c r="M66" t="s">
        <v>108</v>
      </c>
    </row>
    <row r="68" spans="1:15" x14ac:dyDescent="0.35">
      <c r="A68" t="s">
        <v>170</v>
      </c>
      <c r="B68" t="s">
        <v>171</v>
      </c>
      <c r="C68" t="s">
        <v>69</v>
      </c>
      <c r="D68" t="s">
        <v>66</v>
      </c>
      <c r="E68">
        <v>34</v>
      </c>
      <c r="F68">
        <v>64</v>
      </c>
      <c r="G68">
        <v>63</v>
      </c>
      <c r="H68">
        <v>58</v>
      </c>
      <c r="I68">
        <v>63</v>
      </c>
      <c r="J68">
        <v>63</v>
      </c>
      <c r="K68">
        <v>63</v>
      </c>
      <c r="L68">
        <v>63</v>
      </c>
      <c r="M68" t="s">
        <v>66</v>
      </c>
    </row>
    <row r="69" spans="1:15" x14ac:dyDescent="0.35">
      <c r="A69" t="s">
        <v>176</v>
      </c>
      <c r="B69" t="s">
        <v>177</v>
      </c>
      <c r="C69" t="s">
        <v>69</v>
      </c>
      <c r="D69" t="s">
        <v>66</v>
      </c>
      <c r="E69">
        <v>34</v>
      </c>
      <c r="F69">
        <v>63</v>
      </c>
      <c r="G69">
        <v>60</v>
      </c>
      <c r="H69">
        <v>63</v>
      </c>
      <c r="I69">
        <v>60</v>
      </c>
      <c r="J69">
        <v>60</v>
      </c>
      <c r="K69">
        <v>60</v>
      </c>
      <c r="L69">
        <v>60</v>
      </c>
      <c r="M69" t="s">
        <v>66</v>
      </c>
    </row>
    <row r="70" spans="1:15" x14ac:dyDescent="0.35">
      <c r="A70" t="s">
        <v>178</v>
      </c>
      <c r="B70" t="s">
        <v>179</v>
      </c>
      <c r="C70" t="s">
        <v>69</v>
      </c>
      <c r="D70" t="s">
        <v>66</v>
      </c>
      <c r="E70">
        <v>34</v>
      </c>
      <c r="F70">
        <v>54</v>
      </c>
      <c r="G70">
        <v>49</v>
      </c>
      <c r="H70">
        <v>52</v>
      </c>
      <c r="I70">
        <v>49</v>
      </c>
      <c r="J70">
        <v>49</v>
      </c>
      <c r="K70">
        <v>49</v>
      </c>
      <c r="L70">
        <v>49</v>
      </c>
      <c r="M70" t="s">
        <v>66</v>
      </c>
    </row>
    <row r="71" spans="1:15" x14ac:dyDescent="0.35">
      <c r="A71" t="s">
        <v>184</v>
      </c>
      <c r="B71" t="s">
        <v>185</v>
      </c>
      <c r="C71" t="s">
        <v>69</v>
      </c>
      <c r="D71" t="s">
        <v>66</v>
      </c>
      <c r="E71">
        <v>34</v>
      </c>
      <c r="F71">
        <v>53</v>
      </c>
      <c r="G71">
        <v>52</v>
      </c>
      <c r="H71">
        <v>52</v>
      </c>
      <c r="I71">
        <v>52</v>
      </c>
      <c r="J71">
        <v>52</v>
      </c>
      <c r="K71">
        <v>52</v>
      </c>
      <c r="L71">
        <v>52</v>
      </c>
      <c r="M71" t="s">
        <v>66</v>
      </c>
    </row>
    <row r="72" spans="1:15" x14ac:dyDescent="0.35">
      <c r="A72" t="s">
        <v>186</v>
      </c>
      <c r="B72" t="s">
        <v>187</v>
      </c>
      <c r="C72" t="s">
        <v>69</v>
      </c>
      <c r="D72" t="s">
        <v>66</v>
      </c>
      <c r="E72">
        <v>34</v>
      </c>
      <c r="F72">
        <v>63</v>
      </c>
      <c r="G72">
        <v>59</v>
      </c>
      <c r="H72">
        <v>61</v>
      </c>
      <c r="I72">
        <v>57</v>
      </c>
      <c r="J72">
        <v>58</v>
      </c>
      <c r="K72">
        <v>57</v>
      </c>
      <c r="L72">
        <v>58</v>
      </c>
      <c r="M72" t="s">
        <v>66</v>
      </c>
    </row>
    <row r="73" spans="1:15" x14ac:dyDescent="0.35">
      <c r="A73" t="s">
        <v>188</v>
      </c>
      <c r="B73" t="s">
        <v>189</v>
      </c>
      <c r="C73" t="s">
        <v>69</v>
      </c>
      <c r="D73" t="s">
        <v>66</v>
      </c>
      <c r="E73">
        <v>34</v>
      </c>
      <c r="F73">
        <v>55</v>
      </c>
      <c r="G73">
        <v>52</v>
      </c>
      <c r="H73">
        <v>54</v>
      </c>
      <c r="I73">
        <v>52</v>
      </c>
      <c r="J73">
        <v>52</v>
      </c>
      <c r="K73">
        <v>52</v>
      </c>
      <c r="L73">
        <v>52</v>
      </c>
      <c r="M73" t="s">
        <v>66</v>
      </c>
    </row>
    <row r="74" spans="1:15" x14ac:dyDescent="0.35">
      <c r="A74" t="s">
        <v>192</v>
      </c>
      <c r="B74" t="s">
        <v>193</v>
      </c>
      <c r="C74" t="s">
        <v>69</v>
      </c>
      <c r="D74" t="s">
        <v>66</v>
      </c>
      <c r="E74">
        <v>34</v>
      </c>
      <c r="F74">
        <v>54</v>
      </c>
      <c r="G74">
        <v>52</v>
      </c>
      <c r="H74">
        <v>51</v>
      </c>
      <c r="I74">
        <v>52</v>
      </c>
      <c r="J74">
        <v>52</v>
      </c>
      <c r="K74">
        <v>52</v>
      </c>
      <c r="L74">
        <v>52</v>
      </c>
      <c r="M74" t="s">
        <v>66</v>
      </c>
    </row>
    <row r="75" spans="1:15" x14ac:dyDescent="0.35">
      <c r="A75" t="s">
        <v>194</v>
      </c>
      <c r="B75" t="s">
        <v>195</v>
      </c>
      <c r="C75" t="s">
        <v>69</v>
      </c>
      <c r="D75" t="s">
        <v>66</v>
      </c>
      <c r="E75">
        <v>25</v>
      </c>
      <c r="F75">
        <v>36</v>
      </c>
      <c r="G75">
        <v>28</v>
      </c>
      <c r="H75">
        <v>20</v>
      </c>
      <c r="I75">
        <v>28</v>
      </c>
      <c r="J75">
        <v>28</v>
      </c>
      <c r="K75">
        <v>38.080000000000005</v>
      </c>
      <c r="L75">
        <v>38.080000000000005</v>
      </c>
      <c r="M75" t="s">
        <v>66</v>
      </c>
      <c r="N75" t="s">
        <v>215</v>
      </c>
      <c r="O75" t="s">
        <v>216</v>
      </c>
    </row>
    <row r="76" spans="1:15" x14ac:dyDescent="0.35">
      <c r="K76">
        <f>AVERAGE(K68:K75)</f>
        <v>52.884999999999998</v>
      </c>
      <c r="L76">
        <f>AVERAGE(L68:L75)</f>
        <v>53.01</v>
      </c>
      <c r="M76" t="s">
        <v>107</v>
      </c>
      <c r="N76">
        <f>K76*0.5</f>
        <v>26.442499999999999</v>
      </c>
      <c r="O76">
        <f>L76*0.5</f>
        <v>26.504999999999999</v>
      </c>
    </row>
    <row r="77" spans="1:15" x14ac:dyDescent="0.35">
      <c r="K77">
        <f>STDEV(K68:K75)/(SQRT(8))</f>
        <v>2.6942418758742388</v>
      </c>
      <c r="L77">
        <f>STDEV(L68:L75)/(SQRT(8))</f>
        <v>2.7242482580390166</v>
      </c>
      <c r="M77" t="s">
        <v>108</v>
      </c>
    </row>
    <row r="79" spans="1:15" x14ac:dyDescent="0.35">
      <c r="A79" t="s">
        <v>166</v>
      </c>
      <c r="B79" t="s">
        <v>167</v>
      </c>
      <c r="C79" t="s">
        <v>69</v>
      </c>
      <c r="D79" t="s">
        <v>67</v>
      </c>
      <c r="E79">
        <v>34</v>
      </c>
      <c r="F79">
        <v>38</v>
      </c>
      <c r="G79">
        <v>6</v>
      </c>
      <c r="H79">
        <v>32</v>
      </c>
      <c r="I79">
        <v>1</v>
      </c>
      <c r="J79">
        <v>5</v>
      </c>
      <c r="K79">
        <v>1</v>
      </c>
      <c r="L79">
        <v>5</v>
      </c>
      <c r="M79" t="s">
        <v>67</v>
      </c>
    </row>
    <row r="80" spans="1:15" x14ac:dyDescent="0.35">
      <c r="A80" t="s">
        <v>168</v>
      </c>
      <c r="B80" t="s">
        <v>169</v>
      </c>
      <c r="C80" t="s">
        <v>69</v>
      </c>
      <c r="D80" t="s">
        <v>67</v>
      </c>
      <c r="E80">
        <v>34</v>
      </c>
      <c r="F80">
        <v>57</v>
      </c>
      <c r="G80">
        <v>22</v>
      </c>
      <c r="H80">
        <v>43</v>
      </c>
      <c r="I80">
        <v>12</v>
      </c>
      <c r="J80">
        <v>20</v>
      </c>
      <c r="K80">
        <v>12</v>
      </c>
      <c r="L80">
        <v>20</v>
      </c>
      <c r="M80" t="s">
        <v>214</v>
      </c>
    </row>
    <row r="81" spans="1:13" x14ac:dyDescent="0.35">
      <c r="A81" t="s">
        <v>172</v>
      </c>
      <c r="B81" t="s">
        <v>173</v>
      </c>
      <c r="C81" t="s">
        <v>69</v>
      </c>
      <c r="D81" t="s">
        <v>67</v>
      </c>
      <c r="E81">
        <v>12</v>
      </c>
      <c r="F81">
        <v>28</v>
      </c>
      <c r="G81">
        <v>3</v>
      </c>
      <c r="H81">
        <v>4</v>
      </c>
      <c r="I81">
        <v>0</v>
      </c>
      <c r="J81">
        <v>1</v>
      </c>
      <c r="K81">
        <v>0</v>
      </c>
      <c r="L81">
        <v>2.833333333333333</v>
      </c>
      <c r="M81" t="s">
        <v>67</v>
      </c>
    </row>
    <row r="82" spans="1:13" x14ac:dyDescent="0.35">
      <c r="A82" t="s">
        <v>174</v>
      </c>
      <c r="B82" t="s">
        <v>175</v>
      </c>
      <c r="C82" t="s">
        <v>69</v>
      </c>
      <c r="D82" t="s">
        <v>67</v>
      </c>
      <c r="E82">
        <v>34</v>
      </c>
      <c r="F82">
        <v>58</v>
      </c>
      <c r="G82">
        <v>16</v>
      </c>
      <c r="H82">
        <v>34</v>
      </c>
      <c r="I82">
        <v>0</v>
      </c>
      <c r="J82">
        <v>12</v>
      </c>
      <c r="K82">
        <v>0</v>
      </c>
      <c r="L82">
        <v>12</v>
      </c>
      <c r="M82" t="s">
        <v>67</v>
      </c>
    </row>
    <row r="83" spans="1:13" x14ac:dyDescent="0.35">
      <c r="A83" t="s">
        <v>180</v>
      </c>
      <c r="B83" t="s">
        <v>181</v>
      </c>
      <c r="C83" t="s">
        <v>69</v>
      </c>
      <c r="D83" t="s">
        <v>67</v>
      </c>
      <c r="E83">
        <v>31</v>
      </c>
      <c r="F83">
        <v>47</v>
      </c>
      <c r="G83">
        <v>4</v>
      </c>
      <c r="H83">
        <v>2</v>
      </c>
      <c r="I83">
        <v>3</v>
      </c>
      <c r="J83">
        <v>3</v>
      </c>
      <c r="K83">
        <v>3.290322580645161</v>
      </c>
      <c r="L83">
        <v>3.290322580645161</v>
      </c>
      <c r="M83" t="s">
        <v>67</v>
      </c>
    </row>
    <row r="84" spans="1:13" x14ac:dyDescent="0.35">
      <c r="A84" t="s">
        <v>182</v>
      </c>
      <c r="B84" t="s">
        <v>183</v>
      </c>
      <c r="C84" t="s">
        <v>69</v>
      </c>
      <c r="D84" t="s">
        <v>67</v>
      </c>
      <c r="E84">
        <v>16</v>
      </c>
      <c r="F84">
        <v>28</v>
      </c>
      <c r="G84">
        <v>5</v>
      </c>
      <c r="H84">
        <v>2</v>
      </c>
      <c r="I84">
        <v>0</v>
      </c>
      <c r="J84">
        <v>0</v>
      </c>
      <c r="K84">
        <v>0</v>
      </c>
      <c r="L84">
        <v>0</v>
      </c>
      <c r="M84" t="s">
        <v>67</v>
      </c>
    </row>
    <row r="85" spans="1:13" x14ac:dyDescent="0.35">
      <c r="A85" t="s">
        <v>190</v>
      </c>
      <c r="B85" t="s">
        <v>191</v>
      </c>
      <c r="C85" t="s">
        <v>69</v>
      </c>
      <c r="D85" t="s">
        <v>67</v>
      </c>
      <c r="E85">
        <v>34</v>
      </c>
      <c r="F85">
        <v>60</v>
      </c>
      <c r="G85">
        <v>13</v>
      </c>
      <c r="H85">
        <v>27</v>
      </c>
      <c r="I85">
        <v>0</v>
      </c>
      <c r="J85">
        <v>5</v>
      </c>
      <c r="K85">
        <v>0</v>
      </c>
      <c r="L85">
        <v>5</v>
      </c>
      <c r="M85" t="s">
        <v>67</v>
      </c>
    </row>
    <row r="86" spans="1:13" x14ac:dyDescent="0.35">
      <c r="A86" t="s">
        <v>197</v>
      </c>
      <c r="B86" t="s">
        <v>198</v>
      </c>
      <c r="C86" t="s">
        <v>69</v>
      </c>
      <c r="D86" t="s">
        <v>67</v>
      </c>
      <c r="E86">
        <v>9</v>
      </c>
      <c r="F86">
        <v>18</v>
      </c>
      <c r="G86">
        <v>0</v>
      </c>
      <c r="H86">
        <v>4</v>
      </c>
      <c r="I86">
        <v>0</v>
      </c>
      <c r="J86">
        <v>0</v>
      </c>
      <c r="K86">
        <v>0</v>
      </c>
      <c r="L86">
        <v>0</v>
      </c>
      <c r="M86" t="s">
        <v>67</v>
      </c>
    </row>
    <row r="87" spans="1:13" x14ac:dyDescent="0.35">
      <c r="A87" t="s">
        <v>199</v>
      </c>
      <c r="B87" t="s">
        <v>200</v>
      </c>
      <c r="C87" t="s">
        <v>69</v>
      </c>
      <c r="D87" t="s">
        <v>67</v>
      </c>
      <c r="E87">
        <v>34</v>
      </c>
      <c r="F87">
        <v>58</v>
      </c>
      <c r="G87">
        <v>6</v>
      </c>
      <c r="H87">
        <v>29</v>
      </c>
      <c r="I87">
        <v>0</v>
      </c>
      <c r="J87">
        <v>6</v>
      </c>
      <c r="K87">
        <v>0</v>
      </c>
      <c r="L87">
        <v>6</v>
      </c>
      <c r="M87" t="s">
        <v>67</v>
      </c>
    </row>
    <row r="88" spans="1:13" x14ac:dyDescent="0.35">
      <c r="A88" t="s">
        <v>201</v>
      </c>
      <c r="B88" t="s">
        <v>202</v>
      </c>
      <c r="C88" t="s">
        <v>69</v>
      </c>
      <c r="D88" t="s">
        <v>67</v>
      </c>
      <c r="E88">
        <v>34</v>
      </c>
      <c r="F88">
        <v>54</v>
      </c>
      <c r="G88">
        <v>4</v>
      </c>
      <c r="H88">
        <v>40</v>
      </c>
      <c r="I88">
        <v>1</v>
      </c>
      <c r="J88">
        <v>4</v>
      </c>
      <c r="K88">
        <v>1</v>
      </c>
      <c r="L88">
        <v>4</v>
      </c>
      <c r="M88" t="s">
        <v>67</v>
      </c>
    </row>
    <row r="89" spans="1:13" x14ac:dyDescent="0.35">
      <c r="K89">
        <f>AVERAGE(K79:K88)</f>
        <v>1.7290322580645161</v>
      </c>
      <c r="L89">
        <f>AVERAGE(L79:L88)</f>
        <v>5.8123655913978487</v>
      </c>
      <c r="M89" t="s">
        <v>107</v>
      </c>
    </row>
    <row r="90" spans="1:13" x14ac:dyDescent="0.35">
      <c r="K90">
        <f>STDEV(K79:K88)/(SQRT(10))</f>
        <v>1.1875778205631953</v>
      </c>
      <c r="L90">
        <f>STDEV(L79:L88)/(SQRT(10))</f>
        <v>1.9061831052942322</v>
      </c>
      <c r="M9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9E2F-26C1-4AAD-8BC2-0CCFC02FE914}">
  <dimension ref="A1:Q50"/>
  <sheetViews>
    <sheetView workbookViewId="0">
      <selection sqref="A1:Q50"/>
    </sheetView>
  </sheetViews>
  <sheetFormatPr defaultRowHeight="14.5" x14ac:dyDescent="0.35"/>
  <sheetData>
    <row r="1" spans="1:17" x14ac:dyDescent="0.35">
      <c r="B1" s="1" t="s">
        <v>49</v>
      </c>
      <c r="C1" s="1">
        <v>0.01</v>
      </c>
      <c r="D1" s="1">
        <v>0.02</v>
      </c>
      <c r="E1" s="1">
        <v>0.08</v>
      </c>
      <c r="F1" s="1">
        <v>0.16</v>
      </c>
      <c r="G1" s="1">
        <v>0.24</v>
      </c>
      <c r="H1" s="1">
        <v>0.32</v>
      </c>
      <c r="K1" s="1" t="s">
        <v>3</v>
      </c>
      <c r="L1" s="1" t="s">
        <v>50</v>
      </c>
    </row>
    <row r="2" spans="1:17" x14ac:dyDescent="0.35">
      <c r="A2" s="1" t="s">
        <v>5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J2" s="1" t="s">
        <v>5</v>
      </c>
      <c r="K2" s="4" t="s">
        <v>6</v>
      </c>
      <c r="L2">
        <f t="shared" ref="L2:L39" si="0">SUM(B2:H2)</f>
        <v>42</v>
      </c>
      <c r="O2" t="s">
        <v>5</v>
      </c>
      <c r="P2" t="s">
        <v>6</v>
      </c>
      <c r="Q2" s="7">
        <v>42</v>
      </c>
    </row>
    <row r="3" spans="1:17" x14ac:dyDescent="0.35">
      <c r="A3" s="1" t="s">
        <v>7</v>
      </c>
      <c r="B3">
        <v>2</v>
      </c>
      <c r="C3">
        <v>3</v>
      </c>
      <c r="D3">
        <v>3</v>
      </c>
      <c r="E3">
        <v>3</v>
      </c>
      <c r="F3">
        <v>3</v>
      </c>
      <c r="G3">
        <v>3</v>
      </c>
      <c r="H3">
        <v>2</v>
      </c>
      <c r="J3" s="1" t="s">
        <v>7</v>
      </c>
      <c r="K3" s="6" t="s">
        <v>8</v>
      </c>
      <c r="L3">
        <f t="shared" si="0"/>
        <v>19</v>
      </c>
      <c r="O3" t="s">
        <v>9</v>
      </c>
      <c r="P3" t="s">
        <v>6</v>
      </c>
      <c r="Q3">
        <v>65</v>
      </c>
    </row>
    <row r="4" spans="1:17" x14ac:dyDescent="0.35">
      <c r="A4" s="1" t="s">
        <v>10</v>
      </c>
      <c r="B4">
        <v>2</v>
      </c>
      <c r="C4">
        <v>2</v>
      </c>
      <c r="D4">
        <v>3</v>
      </c>
      <c r="E4">
        <v>2</v>
      </c>
      <c r="F4">
        <v>3</v>
      </c>
      <c r="G4">
        <v>3</v>
      </c>
      <c r="H4">
        <v>2</v>
      </c>
      <c r="J4" s="1" t="s">
        <v>10</v>
      </c>
      <c r="K4" s="6" t="s">
        <v>8</v>
      </c>
      <c r="L4">
        <f t="shared" si="0"/>
        <v>17</v>
      </c>
      <c r="O4" t="s">
        <v>11</v>
      </c>
      <c r="P4" t="s">
        <v>6</v>
      </c>
      <c r="Q4">
        <v>53</v>
      </c>
    </row>
    <row r="5" spans="1:17" x14ac:dyDescent="0.35">
      <c r="A5" s="1" t="s">
        <v>12</v>
      </c>
      <c r="B5">
        <v>3</v>
      </c>
      <c r="C5">
        <v>3</v>
      </c>
      <c r="D5">
        <v>3</v>
      </c>
      <c r="E5">
        <v>4</v>
      </c>
      <c r="F5">
        <v>4</v>
      </c>
      <c r="G5">
        <v>3</v>
      </c>
      <c r="H5">
        <v>4</v>
      </c>
      <c r="J5" s="1" t="s">
        <v>12</v>
      </c>
      <c r="K5" s="6" t="s">
        <v>8</v>
      </c>
      <c r="L5">
        <f t="shared" si="0"/>
        <v>24</v>
      </c>
      <c r="O5" t="s">
        <v>13</v>
      </c>
      <c r="P5" t="s">
        <v>6</v>
      </c>
      <c r="Q5">
        <v>38</v>
      </c>
    </row>
    <row r="6" spans="1:17" x14ac:dyDescent="0.35">
      <c r="A6" s="1" t="s">
        <v>14</v>
      </c>
      <c r="B6">
        <v>5</v>
      </c>
      <c r="C6">
        <v>6</v>
      </c>
      <c r="D6">
        <v>5</v>
      </c>
      <c r="E6">
        <v>6</v>
      </c>
      <c r="F6">
        <v>6</v>
      </c>
      <c r="G6">
        <v>5</v>
      </c>
      <c r="H6">
        <v>5</v>
      </c>
      <c r="J6" s="1" t="s">
        <v>14</v>
      </c>
      <c r="K6" s="6" t="s">
        <v>8</v>
      </c>
      <c r="L6">
        <f t="shared" si="0"/>
        <v>38</v>
      </c>
      <c r="O6" t="s">
        <v>15</v>
      </c>
      <c r="P6" t="s">
        <v>6</v>
      </c>
      <c r="Q6">
        <v>41</v>
      </c>
    </row>
    <row r="7" spans="1:17" x14ac:dyDescent="0.35">
      <c r="A7" s="1" t="s">
        <v>9</v>
      </c>
      <c r="B7">
        <v>9</v>
      </c>
      <c r="C7">
        <v>9</v>
      </c>
      <c r="D7">
        <v>9</v>
      </c>
      <c r="E7">
        <v>10</v>
      </c>
      <c r="F7">
        <v>9</v>
      </c>
      <c r="G7">
        <v>9</v>
      </c>
      <c r="H7">
        <v>10</v>
      </c>
      <c r="J7" s="1" t="s">
        <v>9</v>
      </c>
      <c r="K7" s="4" t="s">
        <v>6</v>
      </c>
      <c r="L7">
        <f t="shared" si="0"/>
        <v>65</v>
      </c>
      <c r="O7" t="s">
        <v>16</v>
      </c>
      <c r="P7" t="s">
        <v>6</v>
      </c>
      <c r="Q7">
        <v>64</v>
      </c>
    </row>
    <row r="8" spans="1:17" x14ac:dyDescent="0.35">
      <c r="A8" s="1" t="s">
        <v>11</v>
      </c>
      <c r="B8">
        <v>7</v>
      </c>
      <c r="C8">
        <v>8</v>
      </c>
      <c r="D8">
        <v>7</v>
      </c>
      <c r="E8">
        <v>8</v>
      </c>
      <c r="F8">
        <v>7</v>
      </c>
      <c r="G8">
        <v>8</v>
      </c>
      <c r="H8">
        <v>8</v>
      </c>
      <c r="J8" s="1" t="s">
        <v>11</v>
      </c>
      <c r="K8" s="4" t="s">
        <v>6</v>
      </c>
      <c r="L8">
        <f t="shared" si="0"/>
        <v>53</v>
      </c>
      <c r="O8" t="s">
        <v>17</v>
      </c>
      <c r="P8" t="s">
        <v>6</v>
      </c>
      <c r="Q8">
        <v>30</v>
      </c>
    </row>
    <row r="9" spans="1:17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 s="1" t="s">
        <v>18</v>
      </c>
      <c r="K9" s="6" t="s">
        <v>8</v>
      </c>
      <c r="L9">
        <f t="shared" si="0"/>
        <v>7</v>
      </c>
      <c r="O9" t="s">
        <v>19</v>
      </c>
      <c r="P9" t="s">
        <v>6</v>
      </c>
      <c r="Q9">
        <v>27</v>
      </c>
    </row>
    <row r="10" spans="1:17" x14ac:dyDescent="0.35">
      <c r="A10" s="1" t="s">
        <v>13</v>
      </c>
      <c r="B10">
        <v>5</v>
      </c>
      <c r="C10">
        <v>6</v>
      </c>
      <c r="D10">
        <v>5</v>
      </c>
      <c r="E10">
        <v>6</v>
      </c>
      <c r="F10">
        <v>5</v>
      </c>
      <c r="G10">
        <v>6</v>
      </c>
      <c r="H10">
        <v>5</v>
      </c>
      <c r="J10" s="1" t="s">
        <v>13</v>
      </c>
      <c r="K10" s="4" t="s">
        <v>6</v>
      </c>
      <c r="L10">
        <f t="shared" si="0"/>
        <v>38</v>
      </c>
      <c r="O10" s="1" t="s">
        <v>20</v>
      </c>
      <c r="Q10">
        <f>AVERAGE(Q2:Q9)</f>
        <v>45</v>
      </c>
    </row>
    <row r="11" spans="1:17" x14ac:dyDescent="0.35">
      <c r="A11" s="1" t="s">
        <v>21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6</v>
      </c>
      <c r="J11" s="1" t="s">
        <v>21</v>
      </c>
      <c r="K11" s="6" t="s">
        <v>8</v>
      </c>
      <c r="L11">
        <f t="shared" si="0"/>
        <v>36</v>
      </c>
      <c r="O11" s="1" t="s">
        <v>22</v>
      </c>
      <c r="Q11" s="5">
        <f>STDEV(Q2:Q9)/(SQRT(8))</f>
        <v>5.0849919230164815</v>
      </c>
    </row>
    <row r="12" spans="1:17" x14ac:dyDescent="0.35">
      <c r="A12" s="1" t="s">
        <v>23</v>
      </c>
      <c r="B12">
        <v>5</v>
      </c>
      <c r="C12">
        <v>4</v>
      </c>
      <c r="D12">
        <v>5</v>
      </c>
      <c r="E12">
        <v>5</v>
      </c>
      <c r="F12">
        <v>5</v>
      </c>
      <c r="G12">
        <v>5</v>
      </c>
      <c r="H12">
        <v>5</v>
      </c>
      <c r="J12" s="1" t="s">
        <v>23</v>
      </c>
      <c r="K12" s="6" t="s">
        <v>8</v>
      </c>
      <c r="L12">
        <f t="shared" si="0"/>
        <v>34</v>
      </c>
    </row>
    <row r="13" spans="1:17" x14ac:dyDescent="0.35">
      <c r="A13" s="1" t="s">
        <v>24</v>
      </c>
      <c r="B13">
        <v>5</v>
      </c>
      <c r="C13">
        <v>5</v>
      </c>
      <c r="D13">
        <v>5</v>
      </c>
      <c r="E13">
        <v>4</v>
      </c>
      <c r="F13">
        <v>5</v>
      </c>
      <c r="G13">
        <v>5</v>
      </c>
      <c r="H13">
        <v>4</v>
      </c>
      <c r="J13" s="1" t="s">
        <v>24</v>
      </c>
      <c r="K13" s="6" t="s">
        <v>8</v>
      </c>
      <c r="L13">
        <f t="shared" si="0"/>
        <v>33</v>
      </c>
      <c r="O13" t="s">
        <v>7</v>
      </c>
      <c r="P13" t="s">
        <v>8</v>
      </c>
      <c r="Q13">
        <v>19</v>
      </c>
    </row>
    <row r="14" spans="1:17" x14ac:dyDescent="0.35">
      <c r="A14" s="1" t="s">
        <v>15</v>
      </c>
      <c r="B14">
        <v>5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J14" s="1" t="s">
        <v>15</v>
      </c>
      <c r="K14" s="4" t="s">
        <v>6</v>
      </c>
      <c r="L14">
        <f t="shared" si="0"/>
        <v>41</v>
      </c>
      <c r="O14" t="s">
        <v>10</v>
      </c>
      <c r="P14" t="s">
        <v>8</v>
      </c>
      <c r="Q14">
        <v>17</v>
      </c>
    </row>
    <row r="15" spans="1:17" x14ac:dyDescent="0.35">
      <c r="A15" s="1" t="s">
        <v>25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J15" s="1" t="s">
        <v>25</v>
      </c>
      <c r="K15" s="6" t="s">
        <v>8</v>
      </c>
      <c r="L15">
        <f t="shared" si="0"/>
        <v>49</v>
      </c>
      <c r="O15" t="s">
        <v>12</v>
      </c>
      <c r="P15" t="s">
        <v>8</v>
      </c>
      <c r="Q15">
        <v>24</v>
      </c>
    </row>
    <row r="16" spans="1:17" x14ac:dyDescent="0.35">
      <c r="A16" s="1" t="s">
        <v>16</v>
      </c>
      <c r="B16">
        <v>10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J16" s="1" t="s">
        <v>16</v>
      </c>
      <c r="K16" s="4" t="s">
        <v>6</v>
      </c>
      <c r="L16">
        <f t="shared" si="0"/>
        <v>64</v>
      </c>
      <c r="O16" t="s">
        <v>14</v>
      </c>
      <c r="P16" t="s">
        <v>8</v>
      </c>
      <c r="Q16">
        <v>38</v>
      </c>
    </row>
    <row r="17" spans="1:17" x14ac:dyDescent="0.35">
      <c r="A17" s="1" t="s">
        <v>26</v>
      </c>
      <c r="B17">
        <v>1</v>
      </c>
      <c r="C17">
        <v>1</v>
      </c>
      <c r="D17">
        <v>2</v>
      </c>
      <c r="E17">
        <v>1</v>
      </c>
      <c r="F17">
        <v>2</v>
      </c>
      <c r="G17">
        <v>1</v>
      </c>
      <c r="H17">
        <v>1</v>
      </c>
      <c r="J17" s="1" t="s">
        <v>26</v>
      </c>
      <c r="K17" s="6" t="s">
        <v>8</v>
      </c>
      <c r="L17">
        <f t="shared" si="0"/>
        <v>9</v>
      </c>
      <c r="O17" t="s">
        <v>18</v>
      </c>
      <c r="P17" t="s">
        <v>8</v>
      </c>
      <c r="Q17">
        <v>7</v>
      </c>
    </row>
    <row r="18" spans="1:17" x14ac:dyDescent="0.35">
      <c r="A18" s="1" t="s">
        <v>17</v>
      </c>
      <c r="B18">
        <v>4</v>
      </c>
      <c r="C18">
        <v>4</v>
      </c>
      <c r="D18">
        <v>4</v>
      </c>
      <c r="E18">
        <v>4</v>
      </c>
      <c r="F18">
        <v>5</v>
      </c>
      <c r="G18">
        <v>4</v>
      </c>
      <c r="H18">
        <v>5</v>
      </c>
      <c r="J18" s="1" t="s">
        <v>17</v>
      </c>
      <c r="K18" s="4" t="s">
        <v>6</v>
      </c>
      <c r="L18">
        <f t="shared" si="0"/>
        <v>30</v>
      </c>
      <c r="O18" t="s">
        <v>21</v>
      </c>
      <c r="P18" t="s">
        <v>8</v>
      </c>
      <c r="Q18">
        <v>36</v>
      </c>
    </row>
    <row r="19" spans="1:17" x14ac:dyDescent="0.35">
      <c r="A19" s="1" t="s">
        <v>27</v>
      </c>
      <c r="B19">
        <v>5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J19" s="1" t="s">
        <v>27</v>
      </c>
      <c r="K19" s="6" t="s">
        <v>8</v>
      </c>
      <c r="L19">
        <f t="shared" si="0"/>
        <v>41</v>
      </c>
      <c r="O19" t="s">
        <v>23</v>
      </c>
      <c r="P19" t="s">
        <v>8</v>
      </c>
      <c r="Q19">
        <v>34</v>
      </c>
    </row>
    <row r="20" spans="1:17" x14ac:dyDescent="0.35">
      <c r="A20" s="1" t="s">
        <v>28</v>
      </c>
      <c r="B20">
        <v>3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J20" s="1" t="s">
        <v>28</v>
      </c>
      <c r="K20" s="6" t="s">
        <v>8</v>
      </c>
      <c r="L20">
        <f t="shared" si="0"/>
        <v>27</v>
      </c>
      <c r="O20" t="s">
        <v>24</v>
      </c>
      <c r="P20" t="s">
        <v>8</v>
      </c>
      <c r="Q20">
        <v>33</v>
      </c>
    </row>
    <row r="21" spans="1:17" x14ac:dyDescent="0.35">
      <c r="A21" s="1" t="s">
        <v>19</v>
      </c>
      <c r="B21">
        <v>4</v>
      </c>
      <c r="C21">
        <v>4</v>
      </c>
      <c r="D21">
        <v>4</v>
      </c>
      <c r="E21">
        <v>4</v>
      </c>
      <c r="F21">
        <v>4</v>
      </c>
      <c r="G21">
        <v>3</v>
      </c>
      <c r="H21">
        <v>4</v>
      </c>
      <c r="J21" s="1" t="s">
        <v>19</v>
      </c>
      <c r="K21" s="4" t="s">
        <v>6</v>
      </c>
      <c r="L21">
        <f t="shared" si="0"/>
        <v>27</v>
      </c>
      <c r="O21" t="s">
        <v>25</v>
      </c>
      <c r="P21" t="s">
        <v>8</v>
      </c>
      <c r="Q21">
        <v>49</v>
      </c>
    </row>
    <row r="22" spans="1:17" x14ac:dyDescent="0.35">
      <c r="A22" s="1" t="s">
        <v>29</v>
      </c>
      <c r="B22">
        <v>2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J22" s="1" t="s">
        <v>29</v>
      </c>
      <c r="K22" s="6" t="s">
        <v>30</v>
      </c>
      <c r="L22">
        <f t="shared" si="0"/>
        <v>11</v>
      </c>
      <c r="O22" t="s">
        <v>26</v>
      </c>
      <c r="P22" t="s">
        <v>8</v>
      </c>
      <c r="Q22">
        <v>9</v>
      </c>
    </row>
    <row r="23" spans="1:17" x14ac:dyDescent="0.35">
      <c r="A23" s="1" t="s">
        <v>31</v>
      </c>
      <c r="B23">
        <v>2</v>
      </c>
      <c r="C23">
        <v>2</v>
      </c>
      <c r="D23">
        <v>3</v>
      </c>
      <c r="E23">
        <v>3</v>
      </c>
      <c r="F23">
        <v>3</v>
      </c>
      <c r="G23">
        <v>2</v>
      </c>
      <c r="H23">
        <v>2</v>
      </c>
      <c r="J23" s="1" t="s">
        <v>31</v>
      </c>
      <c r="K23" s="6" t="s">
        <v>30</v>
      </c>
      <c r="L23">
        <f t="shared" si="0"/>
        <v>17</v>
      </c>
      <c r="O23" t="s">
        <v>27</v>
      </c>
      <c r="P23" t="s">
        <v>8</v>
      </c>
      <c r="Q23">
        <v>41</v>
      </c>
    </row>
    <row r="24" spans="1:17" x14ac:dyDescent="0.35">
      <c r="A24" s="1" t="s">
        <v>32</v>
      </c>
      <c r="B24">
        <v>8</v>
      </c>
      <c r="C24">
        <v>8</v>
      </c>
      <c r="D24">
        <v>9</v>
      </c>
      <c r="E24">
        <v>8</v>
      </c>
      <c r="F24">
        <v>8</v>
      </c>
      <c r="G24">
        <v>8</v>
      </c>
      <c r="H24">
        <v>8</v>
      </c>
      <c r="J24" s="1" t="s">
        <v>32</v>
      </c>
      <c r="K24" s="4" t="s">
        <v>33</v>
      </c>
      <c r="L24">
        <f t="shared" si="0"/>
        <v>57</v>
      </c>
      <c r="O24" t="s">
        <v>28</v>
      </c>
      <c r="P24" t="s">
        <v>8</v>
      </c>
      <c r="Q24">
        <v>27</v>
      </c>
    </row>
    <row r="25" spans="1:17" x14ac:dyDescent="0.35">
      <c r="A25" s="1" t="s">
        <v>34</v>
      </c>
      <c r="B25">
        <v>2</v>
      </c>
      <c r="C25">
        <v>2</v>
      </c>
      <c r="D25">
        <v>2</v>
      </c>
      <c r="E25">
        <v>1</v>
      </c>
      <c r="F25">
        <v>2</v>
      </c>
      <c r="G25">
        <v>2</v>
      </c>
      <c r="H25">
        <v>1</v>
      </c>
      <c r="J25" s="1" t="s">
        <v>34</v>
      </c>
      <c r="K25" s="6" t="s">
        <v>30</v>
      </c>
      <c r="L25">
        <f t="shared" si="0"/>
        <v>12</v>
      </c>
      <c r="O25" s="1" t="s">
        <v>20</v>
      </c>
      <c r="Q25" s="5">
        <f>AVERAGE(Q13:Q24)</f>
        <v>27.833333333333332</v>
      </c>
    </row>
    <row r="26" spans="1:17" x14ac:dyDescent="0.35">
      <c r="A26" s="1" t="s">
        <v>35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2</v>
      </c>
      <c r="J26" s="1" t="s">
        <v>35</v>
      </c>
      <c r="K26" s="6" t="s">
        <v>30</v>
      </c>
      <c r="L26">
        <f t="shared" si="0"/>
        <v>20</v>
      </c>
      <c r="O26" s="1" t="s">
        <v>22</v>
      </c>
      <c r="Q26" s="5">
        <f>STDEV(Q13:Q24)/(SQRT(12))</f>
        <v>3.7494107281119264</v>
      </c>
    </row>
    <row r="27" spans="1:17" x14ac:dyDescent="0.35">
      <c r="A27" s="1" t="s">
        <v>36</v>
      </c>
      <c r="B27">
        <v>9</v>
      </c>
      <c r="C27">
        <v>9</v>
      </c>
      <c r="D27">
        <v>10</v>
      </c>
      <c r="E27">
        <v>9</v>
      </c>
      <c r="F27">
        <v>10</v>
      </c>
      <c r="G27">
        <v>10</v>
      </c>
      <c r="H27">
        <v>9</v>
      </c>
      <c r="J27" s="1" t="s">
        <v>36</v>
      </c>
      <c r="K27" s="4" t="s">
        <v>33</v>
      </c>
      <c r="L27">
        <f t="shared" si="0"/>
        <v>66</v>
      </c>
    </row>
    <row r="28" spans="1:17" x14ac:dyDescent="0.35">
      <c r="A28" s="1" t="s">
        <v>37</v>
      </c>
      <c r="B28">
        <v>7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J28" s="1" t="s">
        <v>37</v>
      </c>
      <c r="K28" s="4" t="s">
        <v>33</v>
      </c>
      <c r="L28">
        <f t="shared" si="0"/>
        <v>55</v>
      </c>
      <c r="O28" t="s">
        <v>32</v>
      </c>
      <c r="P28" t="s">
        <v>33</v>
      </c>
      <c r="Q28">
        <v>57</v>
      </c>
    </row>
    <row r="29" spans="1:17" x14ac:dyDescent="0.35">
      <c r="A29" s="1" t="s">
        <v>38</v>
      </c>
      <c r="B29">
        <v>8</v>
      </c>
      <c r="C29">
        <v>7</v>
      </c>
      <c r="D29">
        <v>8</v>
      </c>
      <c r="E29">
        <v>8</v>
      </c>
      <c r="F29">
        <v>8</v>
      </c>
      <c r="G29">
        <v>8</v>
      </c>
      <c r="H29">
        <v>8</v>
      </c>
      <c r="J29" s="1" t="s">
        <v>38</v>
      </c>
      <c r="K29" s="6" t="s">
        <v>30</v>
      </c>
      <c r="L29">
        <f t="shared" si="0"/>
        <v>55</v>
      </c>
      <c r="O29" t="s">
        <v>36</v>
      </c>
      <c r="P29" t="s">
        <v>33</v>
      </c>
      <c r="Q29">
        <v>66</v>
      </c>
    </row>
    <row r="30" spans="1:17" x14ac:dyDescent="0.35">
      <c r="A30" s="1" t="s">
        <v>39</v>
      </c>
      <c r="B30">
        <v>7</v>
      </c>
      <c r="C30">
        <v>6</v>
      </c>
      <c r="D30">
        <v>7</v>
      </c>
      <c r="E30">
        <v>7</v>
      </c>
      <c r="F30">
        <v>7</v>
      </c>
      <c r="G30">
        <v>7</v>
      </c>
      <c r="H30">
        <v>7</v>
      </c>
      <c r="J30" s="1" t="s">
        <v>39</v>
      </c>
      <c r="K30" s="6" t="s">
        <v>30</v>
      </c>
      <c r="L30">
        <f t="shared" si="0"/>
        <v>48</v>
      </c>
      <c r="O30" t="s">
        <v>37</v>
      </c>
      <c r="P30" t="s">
        <v>33</v>
      </c>
      <c r="Q30">
        <v>55</v>
      </c>
    </row>
    <row r="31" spans="1:17" x14ac:dyDescent="0.35">
      <c r="A31" s="1" t="s">
        <v>40</v>
      </c>
      <c r="B31">
        <v>8</v>
      </c>
      <c r="C31">
        <v>8</v>
      </c>
      <c r="D31">
        <v>8</v>
      </c>
      <c r="E31">
        <v>8</v>
      </c>
      <c r="F31">
        <v>9</v>
      </c>
      <c r="G31">
        <v>8</v>
      </c>
      <c r="H31">
        <v>8</v>
      </c>
      <c r="J31" s="1" t="s">
        <v>40</v>
      </c>
      <c r="K31" s="4" t="s">
        <v>33</v>
      </c>
      <c r="L31">
        <f t="shared" si="0"/>
        <v>57</v>
      </c>
      <c r="O31" t="s">
        <v>40</v>
      </c>
      <c r="P31" t="s">
        <v>33</v>
      </c>
      <c r="Q31">
        <v>57</v>
      </c>
    </row>
    <row r="32" spans="1:17" x14ac:dyDescent="0.35">
      <c r="A32" s="1" t="s">
        <v>41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J32" s="1" t="s">
        <v>41</v>
      </c>
      <c r="K32" s="4" t="s">
        <v>33</v>
      </c>
      <c r="L32">
        <f t="shared" si="0"/>
        <v>42</v>
      </c>
      <c r="O32" t="s">
        <v>41</v>
      </c>
      <c r="P32" t="s">
        <v>33</v>
      </c>
      <c r="Q32">
        <v>42</v>
      </c>
    </row>
    <row r="33" spans="1:17" x14ac:dyDescent="0.35">
      <c r="A33" s="1" t="s">
        <v>42</v>
      </c>
      <c r="B33">
        <v>1</v>
      </c>
      <c r="C33">
        <v>1</v>
      </c>
      <c r="D33">
        <v>2</v>
      </c>
      <c r="E33">
        <v>1</v>
      </c>
      <c r="F33">
        <v>2</v>
      </c>
      <c r="G33">
        <v>1</v>
      </c>
      <c r="H33">
        <v>1</v>
      </c>
      <c r="J33" s="1" t="s">
        <v>42</v>
      </c>
      <c r="K33" s="4" t="s">
        <v>33</v>
      </c>
      <c r="L33">
        <f t="shared" si="0"/>
        <v>9</v>
      </c>
      <c r="O33" t="s">
        <v>42</v>
      </c>
      <c r="P33" t="s">
        <v>33</v>
      </c>
      <c r="Q33">
        <v>9</v>
      </c>
    </row>
    <row r="34" spans="1:17" x14ac:dyDescent="0.35">
      <c r="A34" s="1" t="s">
        <v>43</v>
      </c>
      <c r="B34">
        <v>2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J34" s="1" t="s">
        <v>43</v>
      </c>
      <c r="K34" s="6" t="s">
        <v>30</v>
      </c>
      <c r="L34">
        <f t="shared" si="0"/>
        <v>12</v>
      </c>
      <c r="O34" t="s">
        <v>44</v>
      </c>
      <c r="P34" t="s">
        <v>33</v>
      </c>
      <c r="Q34">
        <v>37</v>
      </c>
    </row>
    <row r="35" spans="1:17" x14ac:dyDescent="0.35">
      <c r="A35" s="1" t="s">
        <v>44</v>
      </c>
      <c r="B35">
        <v>5</v>
      </c>
      <c r="C35">
        <v>5</v>
      </c>
      <c r="D35">
        <v>5</v>
      </c>
      <c r="E35">
        <v>6</v>
      </c>
      <c r="F35">
        <v>5</v>
      </c>
      <c r="G35">
        <v>6</v>
      </c>
      <c r="H35">
        <v>5</v>
      </c>
      <c r="J35" s="1" t="s">
        <v>44</v>
      </c>
      <c r="K35" s="4" t="s">
        <v>33</v>
      </c>
      <c r="L35">
        <f t="shared" si="0"/>
        <v>37</v>
      </c>
      <c r="O35" t="s">
        <v>45</v>
      </c>
      <c r="P35" t="s">
        <v>33</v>
      </c>
      <c r="Q35">
        <v>8</v>
      </c>
    </row>
    <row r="36" spans="1:17" x14ac:dyDescent="0.35">
      <c r="A36" s="1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J36" s="1" t="s">
        <v>45</v>
      </c>
      <c r="K36" s="4" t="s">
        <v>33</v>
      </c>
      <c r="L36">
        <f t="shared" si="0"/>
        <v>8</v>
      </c>
      <c r="O36" s="1" t="s">
        <v>20</v>
      </c>
      <c r="Q36" s="5">
        <f>AVERAGE(Q28:Q35)</f>
        <v>41.375</v>
      </c>
    </row>
    <row r="37" spans="1:17" x14ac:dyDescent="0.35">
      <c r="A37" s="1" t="s">
        <v>46</v>
      </c>
      <c r="B37">
        <v>4</v>
      </c>
      <c r="C37">
        <v>4</v>
      </c>
      <c r="D37">
        <v>5</v>
      </c>
      <c r="E37">
        <v>4</v>
      </c>
      <c r="F37">
        <v>4</v>
      </c>
      <c r="G37">
        <v>5</v>
      </c>
      <c r="H37">
        <v>5</v>
      </c>
      <c r="J37" s="1" t="s">
        <v>46</v>
      </c>
      <c r="K37" s="6" t="s">
        <v>30</v>
      </c>
      <c r="L37">
        <f t="shared" si="0"/>
        <v>31</v>
      </c>
      <c r="O37" s="1" t="s">
        <v>22</v>
      </c>
      <c r="Q37" s="5">
        <f>STDEV(Q28:Q35)/(SQRT(8))</f>
        <v>7.8625184533056212</v>
      </c>
    </row>
    <row r="38" spans="1:17" x14ac:dyDescent="0.35">
      <c r="A38" s="1" t="s">
        <v>47</v>
      </c>
      <c r="B38">
        <v>1</v>
      </c>
      <c r="C38">
        <v>1</v>
      </c>
      <c r="D38">
        <v>1</v>
      </c>
      <c r="E38">
        <v>2</v>
      </c>
      <c r="F38">
        <v>1</v>
      </c>
      <c r="G38">
        <v>2</v>
      </c>
      <c r="H38">
        <v>1</v>
      </c>
      <c r="J38" s="1" t="s">
        <v>47</v>
      </c>
      <c r="K38" s="6" t="s">
        <v>30</v>
      </c>
      <c r="L38">
        <f t="shared" si="0"/>
        <v>9</v>
      </c>
    </row>
    <row r="39" spans="1:17" x14ac:dyDescent="0.35">
      <c r="A39" s="1" t="s">
        <v>48</v>
      </c>
      <c r="B39">
        <v>7</v>
      </c>
      <c r="C39">
        <v>6</v>
      </c>
      <c r="D39">
        <v>6</v>
      </c>
      <c r="E39">
        <v>7</v>
      </c>
      <c r="F39">
        <v>7</v>
      </c>
      <c r="G39">
        <v>7</v>
      </c>
      <c r="H39">
        <v>7</v>
      </c>
      <c r="J39" s="1" t="s">
        <v>48</v>
      </c>
      <c r="K39" s="6" t="s">
        <v>30</v>
      </c>
      <c r="L39">
        <f t="shared" si="0"/>
        <v>47</v>
      </c>
      <c r="O39" t="s">
        <v>29</v>
      </c>
      <c r="P39" t="s">
        <v>30</v>
      </c>
      <c r="Q39">
        <v>11</v>
      </c>
    </row>
    <row r="40" spans="1:17" x14ac:dyDescent="0.35">
      <c r="O40" t="s">
        <v>31</v>
      </c>
      <c r="P40" t="s">
        <v>30</v>
      </c>
      <c r="Q40">
        <v>17</v>
      </c>
    </row>
    <row r="41" spans="1:17" x14ac:dyDescent="0.35">
      <c r="O41" t="s">
        <v>34</v>
      </c>
      <c r="P41" t="s">
        <v>30</v>
      </c>
      <c r="Q41">
        <v>12</v>
      </c>
    </row>
    <row r="42" spans="1:17" x14ac:dyDescent="0.35">
      <c r="O42" t="s">
        <v>35</v>
      </c>
      <c r="P42" t="s">
        <v>30</v>
      </c>
      <c r="Q42">
        <v>20</v>
      </c>
    </row>
    <row r="43" spans="1:17" x14ac:dyDescent="0.35">
      <c r="O43" t="s">
        <v>38</v>
      </c>
      <c r="P43" t="s">
        <v>30</v>
      </c>
      <c r="Q43">
        <v>55</v>
      </c>
    </row>
    <row r="44" spans="1:17" x14ac:dyDescent="0.35">
      <c r="O44" t="s">
        <v>39</v>
      </c>
      <c r="P44" t="s">
        <v>30</v>
      </c>
      <c r="Q44">
        <v>48</v>
      </c>
    </row>
    <row r="45" spans="1:17" x14ac:dyDescent="0.35">
      <c r="O45" t="s">
        <v>43</v>
      </c>
      <c r="P45" t="s">
        <v>30</v>
      </c>
      <c r="Q45">
        <v>12</v>
      </c>
    </row>
    <row r="46" spans="1:17" x14ac:dyDescent="0.35">
      <c r="O46" t="s">
        <v>46</v>
      </c>
      <c r="P46" t="s">
        <v>30</v>
      </c>
      <c r="Q46">
        <v>31</v>
      </c>
    </row>
    <row r="47" spans="1:17" x14ac:dyDescent="0.35">
      <c r="O47" t="s">
        <v>47</v>
      </c>
      <c r="P47" t="s">
        <v>30</v>
      </c>
      <c r="Q47">
        <v>9</v>
      </c>
    </row>
    <row r="48" spans="1:17" x14ac:dyDescent="0.35">
      <c r="O48" t="s">
        <v>48</v>
      </c>
      <c r="P48" t="s">
        <v>30</v>
      </c>
      <c r="Q48">
        <v>47</v>
      </c>
    </row>
    <row r="49" spans="15:17" x14ac:dyDescent="0.35">
      <c r="O49" s="1" t="s">
        <v>20</v>
      </c>
      <c r="Q49">
        <f>AVERAGE(Q39:Q48)</f>
        <v>26.2</v>
      </c>
    </row>
    <row r="50" spans="15:17" x14ac:dyDescent="0.35">
      <c r="O50" s="1" t="s">
        <v>22</v>
      </c>
      <c r="Q50" s="5">
        <f>STDEV(Q39:Q48)/(SQRT(10))</f>
        <v>5.5912630256698019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32BC-0467-45E0-93C7-4BEF874A29AC}">
  <dimension ref="A1:R92"/>
  <sheetViews>
    <sheetView tabSelected="1" topLeftCell="A13" workbookViewId="0">
      <selection activeCell="E20" sqref="E20"/>
    </sheetView>
  </sheetViews>
  <sheetFormatPr defaultRowHeight="14.5" x14ac:dyDescent="0.35"/>
  <cols>
    <col min="2" max="2" width="14.08984375" customWidth="1"/>
    <col min="3" max="3" width="13.08984375" customWidth="1"/>
    <col min="4" max="4" width="12.1796875" customWidth="1"/>
    <col min="5" max="5" width="22.81640625" customWidth="1"/>
    <col min="6" max="6" width="23.26953125" customWidth="1"/>
    <col min="8" max="8" width="32.1796875" customWidth="1"/>
  </cols>
  <sheetData>
    <row r="1" spans="1:9" s="24" customFormat="1" ht="15.5" x14ac:dyDescent="0.35">
      <c r="A1" s="63" t="s">
        <v>117</v>
      </c>
      <c r="B1" s="63" t="s">
        <v>118</v>
      </c>
      <c r="C1" s="63" t="s">
        <v>119</v>
      </c>
      <c r="D1" s="63" t="s">
        <v>56</v>
      </c>
      <c r="E1" s="63" t="s">
        <v>120</v>
      </c>
      <c r="F1" s="63" t="s">
        <v>121</v>
      </c>
      <c r="G1" s="63" t="s">
        <v>122</v>
      </c>
      <c r="H1" s="63" t="s">
        <v>123</v>
      </c>
      <c r="I1" s="63" t="s">
        <v>124</v>
      </c>
    </row>
    <row r="2" spans="1:9" ht="15.5" x14ac:dyDescent="0.35">
      <c r="A2" t="s">
        <v>125</v>
      </c>
      <c r="B2" s="62" t="s">
        <v>126</v>
      </c>
      <c r="C2" t="s">
        <v>65</v>
      </c>
      <c r="D2" t="s">
        <v>66</v>
      </c>
      <c r="E2">
        <v>270</v>
      </c>
      <c r="F2">
        <v>1</v>
      </c>
      <c r="G2">
        <v>19</v>
      </c>
      <c r="H2" s="5">
        <v>14.210526315789474</v>
      </c>
    </row>
    <row r="3" spans="1:9" ht="15.5" x14ac:dyDescent="0.35">
      <c r="A3" t="s">
        <v>127</v>
      </c>
      <c r="B3" s="62" t="s">
        <v>128</v>
      </c>
      <c r="C3" t="s">
        <v>65</v>
      </c>
      <c r="D3" t="s">
        <v>67</v>
      </c>
      <c r="E3">
        <v>165</v>
      </c>
      <c r="F3">
        <v>7</v>
      </c>
      <c r="G3">
        <v>19</v>
      </c>
      <c r="H3" s="5">
        <v>8.6842105263157894</v>
      </c>
    </row>
    <row r="4" spans="1:9" ht="15.5" x14ac:dyDescent="0.35">
      <c r="A4" t="s">
        <v>129</v>
      </c>
      <c r="B4" s="62" t="s">
        <v>130</v>
      </c>
      <c r="C4" t="s">
        <v>65</v>
      </c>
      <c r="D4" t="s">
        <v>67</v>
      </c>
      <c r="E4">
        <v>136</v>
      </c>
      <c r="F4">
        <v>8</v>
      </c>
      <c r="G4">
        <v>18</v>
      </c>
      <c r="H4" s="5">
        <v>7.5555555555555554</v>
      </c>
    </row>
    <row r="5" spans="1:9" ht="15.5" x14ac:dyDescent="0.35">
      <c r="A5" t="s">
        <v>131</v>
      </c>
      <c r="B5" s="62" t="s">
        <v>132</v>
      </c>
      <c r="C5" t="s">
        <v>65</v>
      </c>
      <c r="D5" t="s">
        <v>67</v>
      </c>
      <c r="E5">
        <v>99</v>
      </c>
      <c r="F5">
        <v>52</v>
      </c>
      <c r="G5">
        <v>19</v>
      </c>
      <c r="H5" s="5">
        <v>5.2105263157894735</v>
      </c>
    </row>
    <row r="6" spans="1:9" ht="15.5" x14ac:dyDescent="0.35">
      <c r="A6" t="s">
        <v>133</v>
      </c>
      <c r="B6" s="62" t="s">
        <v>134</v>
      </c>
      <c r="C6" t="s">
        <v>65</v>
      </c>
      <c r="D6" t="s">
        <v>67</v>
      </c>
      <c r="E6">
        <v>66</v>
      </c>
      <c r="F6">
        <v>26</v>
      </c>
      <c r="G6">
        <v>20</v>
      </c>
      <c r="H6" s="5">
        <v>3.3</v>
      </c>
    </row>
    <row r="7" spans="1:9" ht="15.5" x14ac:dyDescent="0.35">
      <c r="A7" t="s">
        <v>135</v>
      </c>
      <c r="B7" s="62" t="s">
        <v>136</v>
      </c>
      <c r="C7" t="s">
        <v>65</v>
      </c>
      <c r="D7" t="s">
        <v>66</v>
      </c>
      <c r="E7">
        <v>223</v>
      </c>
      <c r="F7">
        <v>7</v>
      </c>
      <c r="G7">
        <v>19</v>
      </c>
      <c r="H7" s="5">
        <v>11.736842105263158</v>
      </c>
    </row>
    <row r="8" spans="1:9" ht="15.5" x14ac:dyDescent="0.35">
      <c r="A8" t="s">
        <v>137</v>
      </c>
      <c r="B8" s="62" t="s">
        <v>138</v>
      </c>
      <c r="C8" t="s">
        <v>65</v>
      </c>
      <c r="D8" t="s">
        <v>66</v>
      </c>
      <c r="E8">
        <v>302</v>
      </c>
      <c r="F8">
        <v>3</v>
      </c>
      <c r="G8">
        <v>19</v>
      </c>
      <c r="H8" s="5">
        <v>15.894736842105264</v>
      </c>
    </row>
    <row r="9" spans="1:9" ht="15.5" x14ac:dyDescent="0.35">
      <c r="A9" t="s">
        <v>139</v>
      </c>
      <c r="B9" s="62" t="s">
        <v>140</v>
      </c>
      <c r="C9" t="s">
        <v>65</v>
      </c>
      <c r="D9" t="s">
        <v>67</v>
      </c>
      <c r="E9">
        <v>48</v>
      </c>
      <c r="F9">
        <v>7</v>
      </c>
      <c r="G9">
        <v>19</v>
      </c>
      <c r="H9" s="5">
        <v>2.5263157894736841</v>
      </c>
    </row>
    <row r="10" spans="1:9" ht="15.5" x14ac:dyDescent="0.35">
      <c r="A10" t="s">
        <v>141</v>
      </c>
      <c r="B10" s="62" t="s">
        <v>142</v>
      </c>
      <c r="C10" t="s">
        <v>65</v>
      </c>
      <c r="D10" t="s">
        <v>66</v>
      </c>
      <c r="E10">
        <v>335</v>
      </c>
      <c r="F10">
        <v>1</v>
      </c>
      <c r="G10">
        <v>20</v>
      </c>
      <c r="H10" s="5">
        <v>16.75</v>
      </c>
    </row>
    <row r="11" spans="1:9" ht="15.5" x14ac:dyDescent="0.35">
      <c r="A11" t="s">
        <v>143</v>
      </c>
      <c r="B11" s="62" t="s">
        <v>144</v>
      </c>
      <c r="C11" t="s">
        <v>65</v>
      </c>
      <c r="D11" t="s">
        <v>67</v>
      </c>
      <c r="E11">
        <v>13</v>
      </c>
      <c r="F11">
        <v>8</v>
      </c>
      <c r="G11">
        <v>13</v>
      </c>
      <c r="H11" s="5">
        <v>1</v>
      </c>
    </row>
    <row r="12" spans="1:9" ht="15.5" x14ac:dyDescent="0.35">
      <c r="A12" t="s">
        <v>145</v>
      </c>
      <c r="B12" s="62" t="s">
        <v>146</v>
      </c>
      <c r="C12" t="s">
        <v>65</v>
      </c>
      <c r="D12" t="s">
        <v>67</v>
      </c>
      <c r="E12">
        <v>97</v>
      </c>
      <c r="F12">
        <v>16</v>
      </c>
      <c r="G12">
        <v>17</v>
      </c>
      <c r="H12" s="5">
        <v>5.7058823529411766</v>
      </c>
      <c r="I12" t="s">
        <v>147</v>
      </c>
    </row>
    <row r="13" spans="1:9" ht="15.5" x14ac:dyDescent="0.35">
      <c r="A13" t="s">
        <v>148</v>
      </c>
      <c r="B13" s="62" t="s">
        <v>149</v>
      </c>
      <c r="C13" t="s">
        <v>65</v>
      </c>
      <c r="D13" t="s">
        <v>67</v>
      </c>
      <c r="E13">
        <v>94</v>
      </c>
      <c r="F13">
        <v>14</v>
      </c>
      <c r="G13">
        <v>20</v>
      </c>
      <c r="H13" s="5">
        <v>4.7</v>
      </c>
    </row>
    <row r="14" spans="1:9" ht="15.5" x14ac:dyDescent="0.35">
      <c r="A14" t="s">
        <v>150</v>
      </c>
      <c r="B14" s="62" t="s">
        <v>151</v>
      </c>
      <c r="C14" t="s">
        <v>65</v>
      </c>
      <c r="D14" t="s">
        <v>66</v>
      </c>
      <c r="E14">
        <v>225</v>
      </c>
      <c r="F14">
        <v>3</v>
      </c>
      <c r="G14">
        <v>17</v>
      </c>
      <c r="H14" s="5">
        <v>13.235294117647058</v>
      </c>
    </row>
    <row r="15" spans="1:9" ht="15.5" x14ac:dyDescent="0.35">
      <c r="A15" t="s">
        <v>152</v>
      </c>
      <c r="B15" s="62" t="s">
        <v>153</v>
      </c>
      <c r="C15" t="s">
        <v>65</v>
      </c>
      <c r="D15" t="s">
        <v>67</v>
      </c>
      <c r="E15">
        <v>41</v>
      </c>
      <c r="F15">
        <v>15</v>
      </c>
      <c r="G15">
        <v>18</v>
      </c>
      <c r="H15" s="5">
        <v>2.2777777777777777</v>
      </c>
    </row>
    <row r="16" spans="1:9" ht="15.5" x14ac:dyDescent="0.35">
      <c r="A16" t="s">
        <v>154</v>
      </c>
      <c r="B16" s="62" t="s">
        <v>155</v>
      </c>
      <c r="C16" t="s">
        <v>65</v>
      </c>
      <c r="D16" t="s">
        <v>66</v>
      </c>
      <c r="E16">
        <v>213</v>
      </c>
      <c r="F16">
        <v>2</v>
      </c>
      <c r="G16">
        <v>19</v>
      </c>
      <c r="H16" s="5">
        <v>11.210526315789474</v>
      </c>
    </row>
    <row r="17" spans="1:8" ht="15.5" x14ac:dyDescent="0.35">
      <c r="A17" t="s">
        <v>156</v>
      </c>
      <c r="B17" s="62" t="s">
        <v>157</v>
      </c>
      <c r="C17" t="s">
        <v>65</v>
      </c>
      <c r="D17" t="s">
        <v>67</v>
      </c>
      <c r="E17">
        <v>160</v>
      </c>
      <c r="F17">
        <v>22</v>
      </c>
      <c r="G17">
        <v>19</v>
      </c>
      <c r="H17" s="5">
        <v>8.4210526315789469</v>
      </c>
    </row>
    <row r="18" spans="1:8" ht="15.5" x14ac:dyDescent="0.35">
      <c r="A18" t="s">
        <v>158</v>
      </c>
      <c r="B18" s="62" t="s">
        <v>159</v>
      </c>
      <c r="C18" t="s">
        <v>65</v>
      </c>
      <c r="D18" t="s">
        <v>66</v>
      </c>
      <c r="E18">
        <v>320</v>
      </c>
      <c r="F18">
        <v>4</v>
      </c>
      <c r="G18">
        <v>21</v>
      </c>
      <c r="H18" s="5">
        <v>15.238095238095237</v>
      </c>
    </row>
    <row r="19" spans="1:8" ht="15.5" x14ac:dyDescent="0.35">
      <c r="A19" t="s">
        <v>160</v>
      </c>
      <c r="B19" s="62" t="s">
        <v>161</v>
      </c>
      <c r="C19" t="s">
        <v>65</v>
      </c>
      <c r="D19" t="s">
        <v>67</v>
      </c>
      <c r="E19">
        <v>127</v>
      </c>
      <c r="F19">
        <v>13</v>
      </c>
      <c r="G19">
        <v>19</v>
      </c>
      <c r="H19" s="5">
        <v>6.6842105263157894</v>
      </c>
    </row>
    <row r="20" spans="1:8" ht="15.5" x14ac:dyDescent="0.35">
      <c r="A20" t="s">
        <v>162</v>
      </c>
      <c r="B20" s="62" t="s">
        <v>163</v>
      </c>
      <c r="C20" t="s">
        <v>65</v>
      </c>
      <c r="D20" t="s">
        <v>67</v>
      </c>
      <c r="E20">
        <v>96</v>
      </c>
      <c r="F20">
        <v>28</v>
      </c>
      <c r="G20">
        <v>19</v>
      </c>
      <c r="H20" s="5">
        <v>5.0526315789473681</v>
      </c>
    </row>
    <row r="21" spans="1:8" ht="15.5" x14ac:dyDescent="0.35">
      <c r="A21" t="s">
        <v>164</v>
      </c>
      <c r="B21" s="62" t="s">
        <v>165</v>
      </c>
      <c r="C21" t="s">
        <v>65</v>
      </c>
      <c r="D21" t="s">
        <v>66</v>
      </c>
      <c r="E21">
        <v>127</v>
      </c>
      <c r="F21">
        <v>0</v>
      </c>
      <c r="G21">
        <v>9</v>
      </c>
      <c r="H21" s="5">
        <v>14.111111111111111</v>
      </c>
    </row>
    <row r="22" spans="1:8" ht="15.5" x14ac:dyDescent="0.35">
      <c r="A22" t="s">
        <v>166</v>
      </c>
      <c r="B22" s="62" t="s">
        <v>167</v>
      </c>
      <c r="C22" t="s">
        <v>69</v>
      </c>
      <c r="D22" t="s">
        <v>67</v>
      </c>
      <c r="E22">
        <v>122</v>
      </c>
      <c r="F22">
        <v>2</v>
      </c>
      <c r="G22">
        <v>16</v>
      </c>
      <c r="H22" s="5">
        <v>7.625</v>
      </c>
    </row>
    <row r="23" spans="1:8" ht="15.5" x14ac:dyDescent="0.35">
      <c r="A23" t="s">
        <v>168</v>
      </c>
      <c r="B23" s="62" t="s">
        <v>169</v>
      </c>
      <c r="C23" t="s">
        <v>69</v>
      </c>
      <c r="D23" t="s">
        <v>67</v>
      </c>
      <c r="E23">
        <v>74</v>
      </c>
      <c r="F23">
        <v>0</v>
      </c>
      <c r="G23">
        <v>17</v>
      </c>
      <c r="H23" s="5">
        <v>4.3529411764705879</v>
      </c>
    </row>
    <row r="24" spans="1:8" ht="15.5" x14ac:dyDescent="0.35">
      <c r="A24" t="s">
        <v>170</v>
      </c>
      <c r="B24" s="62" t="s">
        <v>171</v>
      </c>
      <c r="C24" t="s">
        <v>69</v>
      </c>
      <c r="D24" t="s">
        <v>66</v>
      </c>
      <c r="E24">
        <v>279</v>
      </c>
      <c r="F24">
        <v>12</v>
      </c>
      <c r="G24">
        <v>17</v>
      </c>
      <c r="H24" s="5">
        <v>16.411764705882351</v>
      </c>
    </row>
    <row r="25" spans="1:8" ht="15.5" x14ac:dyDescent="0.35">
      <c r="A25" t="s">
        <v>172</v>
      </c>
      <c r="B25" s="62" t="s">
        <v>173</v>
      </c>
      <c r="C25" t="s">
        <v>69</v>
      </c>
      <c r="D25" t="s">
        <v>67</v>
      </c>
      <c r="E25">
        <v>15</v>
      </c>
      <c r="F25">
        <v>34</v>
      </c>
      <c r="G25">
        <v>14</v>
      </c>
      <c r="H25" s="5">
        <v>1.0714285714285714</v>
      </c>
    </row>
    <row r="26" spans="1:8" ht="15.5" x14ac:dyDescent="0.35">
      <c r="A26" t="s">
        <v>174</v>
      </c>
      <c r="B26" s="62" t="s">
        <v>175</v>
      </c>
      <c r="C26" t="s">
        <v>69</v>
      </c>
      <c r="D26" t="s">
        <v>67</v>
      </c>
      <c r="E26">
        <v>23</v>
      </c>
      <c r="F26">
        <v>15</v>
      </c>
      <c r="G26">
        <v>17</v>
      </c>
      <c r="H26" s="5">
        <v>1.3529411764705883</v>
      </c>
    </row>
    <row r="27" spans="1:8" ht="15.5" x14ac:dyDescent="0.35">
      <c r="A27" t="s">
        <v>176</v>
      </c>
      <c r="B27" s="62" t="s">
        <v>177</v>
      </c>
      <c r="C27" t="s">
        <v>69</v>
      </c>
      <c r="D27" t="s">
        <v>66</v>
      </c>
      <c r="E27">
        <v>310</v>
      </c>
      <c r="F27">
        <v>5</v>
      </c>
      <c r="G27">
        <v>18</v>
      </c>
      <c r="H27" s="5">
        <v>17.222222222222221</v>
      </c>
    </row>
    <row r="28" spans="1:8" ht="15.5" x14ac:dyDescent="0.35">
      <c r="A28" t="s">
        <v>178</v>
      </c>
      <c r="B28" s="62" t="s">
        <v>179</v>
      </c>
      <c r="C28" t="s">
        <v>69</v>
      </c>
      <c r="D28" t="s">
        <v>66</v>
      </c>
      <c r="E28">
        <v>330</v>
      </c>
      <c r="F28">
        <v>2</v>
      </c>
      <c r="G28">
        <v>19</v>
      </c>
      <c r="H28" s="5">
        <v>17.368421052631579</v>
      </c>
    </row>
    <row r="29" spans="1:8" ht="15.5" x14ac:dyDescent="0.35">
      <c r="A29" t="s">
        <v>180</v>
      </c>
      <c r="B29" s="62" t="s">
        <v>181</v>
      </c>
      <c r="C29" t="s">
        <v>69</v>
      </c>
      <c r="D29" t="s">
        <v>67</v>
      </c>
      <c r="E29">
        <v>55</v>
      </c>
      <c r="F29">
        <v>10</v>
      </c>
      <c r="G29">
        <v>19</v>
      </c>
      <c r="H29" s="5">
        <v>2.8947368421052633</v>
      </c>
    </row>
    <row r="30" spans="1:8" ht="15.5" x14ac:dyDescent="0.35">
      <c r="A30" t="s">
        <v>182</v>
      </c>
      <c r="B30" s="62" t="s">
        <v>183</v>
      </c>
      <c r="C30" t="s">
        <v>69</v>
      </c>
      <c r="D30" t="s">
        <v>67</v>
      </c>
      <c r="E30">
        <v>39</v>
      </c>
      <c r="F30">
        <v>0</v>
      </c>
      <c r="G30">
        <v>10</v>
      </c>
      <c r="H30" s="5">
        <v>3.9</v>
      </c>
    </row>
    <row r="31" spans="1:8" ht="15.5" x14ac:dyDescent="0.35">
      <c r="A31" t="s">
        <v>184</v>
      </c>
      <c r="B31" s="62" t="s">
        <v>185</v>
      </c>
      <c r="C31" t="s">
        <v>69</v>
      </c>
      <c r="D31" t="s">
        <v>66</v>
      </c>
      <c r="E31">
        <v>260</v>
      </c>
      <c r="F31">
        <v>4</v>
      </c>
      <c r="G31">
        <v>16</v>
      </c>
      <c r="H31" s="5">
        <v>16.25</v>
      </c>
    </row>
    <row r="32" spans="1:8" ht="15.5" x14ac:dyDescent="0.35">
      <c r="A32" t="s">
        <v>186</v>
      </c>
      <c r="B32" s="62" t="s">
        <v>187</v>
      </c>
      <c r="C32" t="s">
        <v>69</v>
      </c>
      <c r="D32" t="s">
        <v>66</v>
      </c>
      <c r="E32">
        <v>297</v>
      </c>
      <c r="F32">
        <v>4</v>
      </c>
      <c r="G32">
        <v>18</v>
      </c>
      <c r="H32" s="5">
        <v>16.5</v>
      </c>
    </row>
    <row r="33" spans="1:18" ht="15.5" x14ac:dyDescent="0.35">
      <c r="A33" t="s">
        <v>188</v>
      </c>
      <c r="B33" s="62" t="s">
        <v>189</v>
      </c>
      <c r="C33" t="s">
        <v>69</v>
      </c>
      <c r="D33" t="s">
        <v>66</v>
      </c>
      <c r="E33">
        <v>234</v>
      </c>
      <c r="F33">
        <v>1</v>
      </c>
      <c r="G33">
        <v>12</v>
      </c>
      <c r="H33" s="5">
        <v>19.5</v>
      </c>
    </row>
    <row r="34" spans="1:18" ht="15.5" x14ac:dyDescent="0.35">
      <c r="A34" t="s">
        <v>190</v>
      </c>
      <c r="B34" s="62" t="s">
        <v>191</v>
      </c>
      <c r="C34" t="s">
        <v>69</v>
      </c>
      <c r="D34" t="s">
        <v>67</v>
      </c>
      <c r="E34">
        <v>175</v>
      </c>
      <c r="F34">
        <v>6</v>
      </c>
      <c r="G34">
        <v>21</v>
      </c>
      <c r="H34" s="5">
        <v>8.3333333333333339</v>
      </c>
      <c r="I34" t="s">
        <v>147</v>
      </c>
    </row>
    <row r="35" spans="1:18" ht="15.5" x14ac:dyDescent="0.35">
      <c r="A35" t="s">
        <v>192</v>
      </c>
      <c r="B35" s="62" t="s">
        <v>193</v>
      </c>
      <c r="C35" t="s">
        <v>69</v>
      </c>
      <c r="D35" t="s">
        <v>66</v>
      </c>
      <c r="E35">
        <v>282</v>
      </c>
      <c r="F35">
        <v>8</v>
      </c>
      <c r="G35">
        <v>20</v>
      </c>
      <c r="H35" s="5">
        <v>14.1</v>
      </c>
    </row>
    <row r="36" spans="1:18" ht="15.5" x14ac:dyDescent="0.35">
      <c r="A36" t="s">
        <v>194</v>
      </c>
      <c r="B36" s="62" t="s">
        <v>195</v>
      </c>
      <c r="C36" t="s">
        <v>69</v>
      </c>
      <c r="D36" t="s">
        <v>66</v>
      </c>
      <c r="E36">
        <v>223</v>
      </c>
      <c r="F36">
        <v>3</v>
      </c>
      <c r="G36">
        <v>18</v>
      </c>
      <c r="H36" s="5">
        <v>12.388888888888889</v>
      </c>
      <c r="I36" t="s">
        <v>196</v>
      </c>
    </row>
    <row r="37" spans="1:18" ht="15.5" x14ac:dyDescent="0.35">
      <c r="A37" t="s">
        <v>197</v>
      </c>
      <c r="B37" s="62" t="s">
        <v>198</v>
      </c>
      <c r="C37" t="s">
        <v>69</v>
      </c>
      <c r="D37" t="s">
        <v>67</v>
      </c>
      <c r="E37">
        <v>42</v>
      </c>
      <c r="F37">
        <v>8</v>
      </c>
      <c r="G37">
        <v>11</v>
      </c>
      <c r="H37" s="5">
        <v>3.8181818181818183</v>
      </c>
    </row>
    <row r="38" spans="1:18" ht="15.5" x14ac:dyDescent="0.35">
      <c r="A38" t="s">
        <v>199</v>
      </c>
      <c r="B38" s="62" t="s">
        <v>200</v>
      </c>
      <c r="C38" t="s">
        <v>69</v>
      </c>
      <c r="D38" t="s">
        <v>67</v>
      </c>
      <c r="E38">
        <v>67</v>
      </c>
      <c r="F38">
        <v>17</v>
      </c>
      <c r="G38">
        <v>17</v>
      </c>
      <c r="H38" s="5">
        <v>3.9411764705882355</v>
      </c>
    </row>
    <row r="39" spans="1:18" ht="15.5" x14ac:dyDescent="0.35">
      <c r="A39" t="s">
        <v>201</v>
      </c>
      <c r="B39" s="62" t="s">
        <v>202</v>
      </c>
      <c r="C39" t="s">
        <v>69</v>
      </c>
      <c r="D39" t="s">
        <v>67</v>
      </c>
      <c r="E39">
        <v>96</v>
      </c>
      <c r="F39">
        <v>6</v>
      </c>
      <c r="G39">
        <v>17</v>
      </c>
      <c r="H39" s="5">
        <v>5.6470588235294121</v>
      </c>
    </row>
    <row r="43" spans="1:18" ht="15.5" x14ac:dyDescent="0.35">
      <c r="A43" s="62" t="s">
        <v>117</v>
      </c>
      <c r="B43" s="62" t="s">
        <v>118</v>
      </c>
      <c r="C43" s="62" t="s">
        <v>119</v>
      </c>
      <c r="D43" s="62" t="s">
        <v>56</v>
      </c>
      <c r="E43" s="62" t="s">
        <v>120</v>
      </c>
      <c r="F43" s="62" t="s">
        <v>121</v>
      </c>
      <c r="G43" s="62" t="s">
        <v>122</v>
      </c>
      <c r="H43" s="62" t="s">
        <v>123</v>
      </c>
      <c r="I43" s="62" t="s">
        <v>124</v>
      </c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35">
      <c r="A44" t="s">
        <v>125</v>
      </c>
      <c r="B44" t="s">
        <v>126</v>
      </c>
      <c r="C44" t="s">
        <v>65</v>
      </c>
      <c r="D44" t="s">
        <v>66</v>
      </c>
      <c r="E44">
        <v>270</v>
      </c>
      <c r="F44">
        <v>1</v>
      </c>
      <c r="G44">
        <v>19</v>
      </c>
      <c r="H44">
        <v>14.210526315789474</v>
      </c>
    </row>
    <row r="45" spans="1:18" x14ac:dyDescent="0.35">
      <c r="A45" t="s">
        <v>135</v>
      </c>
      <c r="B45" t="s">
        <v>136</v>
      </c>
      <c r="C45" t="s">
        <v>65</v>
      </c>
      <c r="D45" t="s">
        <v>66</v>
      </c>
      <c r="E45">
        <v>223</v>
      </c>
      <c r="F45">
        <v>7</v>
      </c>
      <c r="G45">
        <v>19</v>
      </c>
      <c r="H45">
        <v>11.736842105263158</v>
      </c>
    </row>
    <row r="46" spans="1:18" x14ac:dyDescent="0.35">
      <c r="A46" t="s">
        <v>137</v>
      </c>
      <c r="B46" t="s">
        <v>138</v>
      </c>
      <c r="C46" t="s">
        <v>65</v>
      </c>
      <c r="D46" t="s">
        <v>66</v>
      </c>
      <c r="E46">
        <v>302</v>
      </c>
      <c r="F46">
        <v>3</v>
      </c>
      <c r="G46">
        <v>19</v>
      </c>
      <c r="H46">
        <v>15.894736842105264</v>
      </c>
    </row>
    <row r="47" spans="1:18" x14ac:dyDescent="0.35">
      <c r="A47" t="s">
        <v>141</v>
      </c>
      <c r="B47" t="s">
        <v>142</v>
      </c>
      <c r="C47" t="s">
        <v>65</v>
      </c>
      <c r="D47" t="s">
        <v>66</v>
      </c>
      <c r="E47">
        <v>335</v>
      </c>
      <c r="F47">
        <v>1</v>
      </c>
      <c r="G47">
        <v>20</v>
      </c>
      <c r="H47">
        <v>16.75</v>
      </c>
    </row>
    <row r="48" spans="1:18" x14ac:dyDescent="0.35">
      <c r="A48" t="s">
        <v>150</v>
      </c>
      <c r="B48" t="s">
        <v>151</v>
      </c>
      <c r="C48" t="s">
        <v>65</v>
      </c>
      <c r="D48" t="s">
        <v>66</v>
      </c>
      <c r="E48">
        <v>225</v>
      </c>
      <c r="F48">
        <v>3</v>
      </c>
      <c r="G48">
        <v>17</v>
      </c>
      <c r="H48">
        <v>13.235294117647058</v>
      </c>
    </row>
    <row r="49" spans="1:18" x14ac:dyDescent="0.35">
      <c r="A49" t="s">
        <v>154</v>
      </c>
      <c r="B49" t="s">
        <v>155</v>
      </c>
      <c r="C49" t="s">
        <v>65</v>
      </c>
      <c r="D49" t="s">
        <v>66</v>
      </c>
      <c r="E49">
        <v>213</v>
      </c>
      <c r="F49">
        <v>2</v>
      </c>
      <c r="G49">
        <v>19</v>
      </c>
      <c r="H49">
        <v>11.210526315789474</v>
      </c>
    </row>
    <row r="50" spans="1:18" x14ac:dyDescent="0.35">
      <c r="A50" t="s">
        <v>158</v>
      </c>
      <c r="B50" t="s">
        <v>159</v>
      </c>
      <c r="C50" t="s">
        <v>65</v>
      </c>
      <c r="D50" t="s">
        <v>66</v>
      </c>
      <c r="E50">
        <v>320</v>
      </c>
      <c r="F50">
        <v>4</v>
      </c>
      <c r="G50">
        <v>21</v>
      </c>
      <c r="H50">
        <v>15.238095238095237</v>
      </c>
    </row>
    <row r="51" spans="1:18" x14ac:dyDescent="0.35">
      <c r="A51" t="s">
        <v>164</v>
      </c>
      <c r="B51" t="s">
        <v>165</v>
      </c>
      <c r="C51" t="s">
        <v>65</v>
      </c>
      <c r="D51" t="s">
        <v>66</v>
      </c>
      <c r="E51">
        <v>127</v>
      </c>
      <c r="F51">
        <v>0</v>
      </c>
      <c r="G51">
        <v>9</v>
      </c>
      <c r="H51">
        <v>14.111111111111111</v>
      </c>
    </row>
    <row r="52" spans="1:18" x14ac:dyDescent="0.35">
      <c r="H52">
        <f>AVERAGE(H44:H51)</f>
        <v>14.048391505725098</v>
      </c>
      <c r="I52" t="s">
        <v>107</v>
      </c>
      <c r="J52">
        <f>H52*0.5</f>
        <v>7.0241957528625489</v>
      </c>
    </row>
    <row r="53" spans="1:18" x14ac:dyDescent="0.35">
      <c r="H53">
        <f>STDEV(H44:H51)/(SQRT(8))</f>
        <v>0.68414653301165351</v>
      </c>
      <c r="I53" t="s">
        <v>108</v>
      </c>
    </row>
    <row r="55" spans="1:18" ht="15.5" x14ac:dyDescent="0.35">
      <c r="A55" s="12" t="s">
        <v>127</v>
      </c>
      <c r="B55" s="12" t="s">
        <v>128</v>
      </c>
      <c r="C55" s="12" t="s">
        <v>65</v>
      </c>
      <c r="D55" s="12" t="s">
        <v>67</v>
      </c>
      <c r="E55" s="12">
        <v>165</v>
      </c>
      <c r="F55" s="12">
        <v>7</v>
      </c>
      <c r="G55" s="12">
        <v>19</v>
      </c>
      <c r="H55" s="12">
        <v>8.6842105263157894</v>
      </c>
      <c r="K55" s="62" t="s">
        <v>203</v>
      </c>
    </row>
    <row r="56" spans="1:18" x14ac:dyDescent="0.35">
      <c r="A56" s="12" t="s">
        <v>129</v>
      </c>
      <c r="B56" s="12" t="s">
        <v>130</v>
      </c>
      <c r="C56" s="12" t="s">
        <v>65</v>
      </c>
      <c r="D56" s="12" t="s">
        <v>67</v>
      </c>
      <c r="E56" s="12">
        <v>136</v>
      </c>
      <c r="F56" s="12">
        <v>8</v>
      </c>
      <c r="G56" s="12">
        <v>18</v>
      </c>
      <c r="H56" s="11">
        <v>7.5555555555555554</v>
      </c>
      <c r="K56" t="s">
        <v>131</v>
      </c>
      <c r="L56" t="s">
        <v>132</v>
      </c>
      <c r="M56" t="s">
        <v>65</v>
      </c>
      <c r="N56" t="s">
        <v>67</v>
      </c>
      <c r="O56">
        <v>99</v>
      </c>
      <c r="P56">
        <v>52</v>
      </c>
      <c r="Q56">
        <v>19</v>
      </c>
      <c r="R56" s="5">
        <v>5.2105263157894735</v>
      </c>
    </row>
    <row r="57" spans="1:18" x14ac:dyDescent="0.35">
      <c r="A57" t="s">
        <v>131</v>
      </c>
      <c r="B57" t="s">
        <v>132</v>
      </c>
      <c r="C57" t="s">
        <v>65</v>
      </c>
      <c r="D57" t="s">
        <v>67</v>
      </c>
      <c r="E57">
        <v>99</v>
      </c>
      <c r="F57">
        <v>52</v>
      </c>
      <c r="G57">
        <v>19</v>
      </c>
      <c r="H57" s="5">
        <v>5.2105263157894735</v>
      </c>
      <c r="K57" t="s">
        <v>133</v>
      </c>
      <c r="L57" t="s">
        <v>134</v>
      </c>
      <c r="M57" t="s">
        <v>65</v>
      </c>
      <c r="N57" t="s">
        <v>67</v>
      </c>
      <c r="O57">
        <v>66</v>
      </c>
      <c r="P57">
        <v>26</v>
      </c>
      <c r="Q57">
        <v>20</v>
      </c>
      <c r="R57" s="5">
        <v>3.3</v>
      </c>
    </row>
    <row r="58" spans="1:18" x14ac:dyDescent="0.35">
      <c r="A58" t="s">
        <v>133</v>
      </c>
      <c r="B58" t="s">
        <v>134</v>
      </c>
      <c r="C58" t="s">
        <v>65</v>
      </c>
      <c r="D58" t="s">
        <v>67</v>
      </c>
      <c r="E58">
        <v>66</v>
      </c>
      <c r="F58">
        <v>26</v>
      </c>
      <c r="G58">
        <v>20</v>
      </c>
      <c r="H58" s="5">
        <v>3.3</v>
      </c>
      <c r="K58" t="s">
        <v>139</v>
      </c>
      <c r="L58" t="s">
        <v>140</v>
      </c>
      <c r="M58" t="s">
        <v>65</v>
      </c>
      <c r="N58" t="s">
        <v>67</v>
      </c>
      <c r="O58">
        <v>48</v>
      </c>
      <c r="P58">
        <v>7</v>
      </c>
      <c r="Q58">
        <v>19</v>
      </c>
      <c r="R58" s="5">
        <v>2.5263157894736841</v>
      </c>
    </row>
    <row r="59" spans="1:18" x14ac:dyDescent="0.35">
      <c r="A59" t="s">
        <v>139</v>
      </c>
      <c r="B59" t="s">
        <v>140</v>
      </c>
      <c r="C59" t="s">
        <v>65</v>
      </c>
      <c r="D59" t="s">
        <v>67</v>
      </c>
      <c r="E59">
        <v>48</v>
      </c>
      <c r="F59">
        <v>7</v>
      </c>
      <c r="G59">
        <v>19</v>
      </c>
      <c r="H59" s="5">
        <v>2.5263157894736841</v>
      </c>
      <c r="K59" t="s">
        <v>143</v>
      </c>
      <c r="L59" t="s">
        <v>144</v>
      </c>
      <c r="M59" t="s">
        <v>65</v>
      </c>
      <c r="N59" t="s">
        <v>67</v>
      </c>
      <c r="O59">
        <v>13</v>
      </c>
      <c r="P59">
        <v>8</v>
      </c>
      <c r="Q59">
        <v>13</v>
      </c>
      <c r="R59" s="5">
        <v>1</v>
      </c>
    </row>
    <row r="60" spans="1:18" x14ac:dyDescent="0.35">
      <c r="A60" t="s">
        <v>143</v>
      </c>
      <c r="B60" t="s">
        <v>144</v>
      </c>
      <c r="C60" t="s">
        <v>65</v>
      </c>
      <c r="D60" t="s">
        <v>67</v>
      </c>
      <c r="E60">
        <v>13</v>
      </c>
      <c r="F60">
        <v>8</v>
      </c>
      <c r="G60">
        <v>13</v>
      </c>
      <c r="H60" s="5">
        <v>1</v>
      </c>
      <c r="K60" t="s">
        <v>145</v>
      </c>
      <c r="L60" t="s">
        <v>146</v>
      </c>
      <c r="M60" t="s">
        <v>65</v>
      </c>
      <c r="N60" t="s">
        <v>67</v>
      </c>
      <c r="O60">
        <v>97</v>
      </c>
      <c r="P60">
        <v>16</v>
      </c>
      <c r="Q60">
        <v>17</v>
      </c>
      <c r="R60" s="5">
        <v>5.7058823529411766</v>
      </c>
    </row>
    <row r="61" spans="1:18" x14ac:dyDescent="0.35">
      <c r="A61" t="s">
        <v>145</v>
      </c>
      <c r="B61" t="s">
        <v>146</v>
      </c>
      <c r="C61" t="s">
        <v>65</v>
      </c>
      <c r="D61" t="s">
        <v>67</v>
      </c>
      <c r="E61">
        <v>97</v>
      </c>
      <c r="F61">
        <v>16</v>
      </c>
      <c r="G61">
        <v>17</v>
      </c>
      <c r="H61" s="5">
        <v>5.7058823529411766</v>
      </c>
      <c r="K61" t="s">
        <v>148</v>
      </c>
      <c r="L61" t="s">
        <v>149</v>
      </c>
      <c r="M61" t="s">
        <v>65</v>
      </c>
      <c r="N61" t="s">
        <v>67</v>
      </c>
      <c r="O61">
        <v>94</v>
      </c>
      <c r="P61">
        <v>14</v>
      </c>
      <c r="Q61">
        <v>20</v>
      </c>
      <c r="R61" s="5">
        <v>4.7</v>
      </c>
    </row>
    <row r="62" spans="1:18" x14ac:dyDescent="0.35">
      <c r="A62" t="s">
        <v>148</v>
      </c>
      <c r="B62" t="s">
        <v>149</v>
      </c>
      <c r="C62" t="s">
        <v>65</v>
      </c>
      <c r="D62" t="s">
        <v>67</v>
      </c>
      <c r="E62">
        <v>94</v>
      </c>
      <c r="F62">
        <v>14</v>
      </c>
      <c r="G62">
        <v>20</v>
      </c>
      <c r="H62" s="5">
        <v>4.7</v>
      </c>
      <c r="K62" t="s">
        <v>152</v>
      </c>
      <c r="L62" t="s">
        <v>153</v>
      </c>
      <c r="M62" t="s">
        <v>65</v>
      </c>
      <c r="N62" t="s">
        <v>67</v>
      </c>
      <c r="O62">
        <v>41</v>
      </c>
      <c r="P62">
        <v>15</v>
      </c>
      <c r="Q62">
        <v>18</v>
      </c>
      <c r="R62" s="5">
        <v>2.2777777777777777</v>
      </c>
    </row>
    <row r="63" spans="1:18" x14ac:dyDescent="0.35">
      <c r="A63" t="s">
        <v>152</v>
      </c>
      <c r="B63" t="s">
        <v>153</v>
      </c>
      <c r="C63" t="s">
        <v>65</v>
      </c>
      <c r="D63" t="s">
        <v>67</v>
      </c>
      <c r="E63">
        <v>41</v>
      </c>
      <c r="F63">
        <v>15</v>
      </c>
      <c r="G63">
        <v>18</v>
      </c>
      <c r="H63" s="5">
        <v>2.2777777777777777</v>
      </c>
      <c r="K63" t="s">
        <v>160</v>
      </c>
      <c r="L63" t="s">
        <v>161</v>
      </c>
      <c r="M63" t="s">
        <v>65</v>
      </c>
      <c r="N63" t="s">
        <v>67</v>
      </c>
      <c r="O63">
        <v>127</v>
      </c>
      <c r="P63">
        <v>13</v>
      </c>
      <c r="Q63">
        <v>19</v>
      </c>
      <c r="R63" s="5">
        <v>6.6842105263157894</v>
      </c>
    </row>
    <row r="64" spans="1:18" x14ac:dyDescent="0.35">
      <c r="A64" s="12" t="s">
        <v>156</v>
      </c>
      <c r="B64" s="12" t="s">
        <v>157</v>
      </c>
      <c r="C64" s="12" t="s">
        <v>65</v>
      </c>
      <c r="D64" s="12" t="s">
        <v>67</v>
      </c>
      <c r="E64" s="12">
        <v>160</v>
      </c>
      <c r="F64" s="12">
        <v>22</v>
      </c>
      <c r="G64" s="12">
        <v>19</v>
      </c>
      <c r="H64" s="11">
        <v>8.4210526315789469</v>
      </c>
      <c r="K64" t="s">
        <v>162</v>
      </c>
      <c r="L64" t="s">
        <v>163</v>
      </c>
      <c r="M64" t="s">
        <v>65</v>
      </c>
      <c r="N64" t="s">
        <v>67</v>
      </c>
      <c r="O64">
        <v>96</v>
      </c>
      <c r="P64">
        <v>28</v>
      </c>
      <c r="Q64">
        <v>19</v>
      </c>
      <c r="R64" s="5">
        <v>5.0526315789473681</v>
      </c>
    </row>
    <row r="65" spans="1:18" x14ac:dyDescent="0.35">
      <c r="A65" t="s">
        <v>160</v>
      </c>
      <c r="B65" t="s">
        <v>161</v>
      </c>
      <c r="C65" t="s">
        <v>65</v>
      </c>
      <c r="D65" t="s">
        <v>67</v>
      </c>
      <c r="E65">
        <v>127</v>
      </c>
      <c r="F65">
        <v>13</v>
      </c>
      <c r="G65">
        <v>19</v>
      </c>
      <c r="H65" s="5">
        <v>6.6842105263157894</v>
      </c>
      <c r="R65" s="5">
        <f>AVERAGE(R56:R64)</f>
        <v>4.0508160379161415</v>
      </c>
    </row>
    <row r="66" spans="1:18" x14ac:dyDescent="0.35">
      <c r="A66" t="s">
        <v>162</v>
      </c>
      <c r="B66" t="s">
        <v>163</v>
      </c>
      <c r="C66" t="s">
        <v>65</v>
      </c>
      <c r="D66" t="s">
        <v>67</v>
      </c>
      <c r="E66">
        <v>96</v>
      </c>
      <c r="F66">
        <v>28</v>
      </c>
      <c r="G66">
        <v>19</v>
      </c>
      <c r="H66" s="5">
        <v>5.0526315789473681</v>
      </c>
      <c r="R66">
        <f>STDEV(R56:R64)/(SQRT(9))</f>
        <v>0.621188176686441</v>
      </c>
    </row>
    <row r="67" spans="1:18" x14ac:dyDescent="0.35">
      <c r="H67" s="5">
        <f>AVERAGE(H55:H66)</f>
        <v>5.0931802545579634</v>
      </c>
      <c r="I67" t="s">
        <v>107</v>
      </c>
    </row>
    <row r="68" spans="1:18" x14ac:dyDescent="0.35">
      <c r="H68" s="5">
        <f>STDEV(H55:H66)/(SQRT(12))</f>
        <v>0.71560112257989006</v>
      </c>
      <c r="I68" t="s">
        <v>108</v>
      </c>
    </row>
    <row r="69" spans="1:18" x14ac:dyDescent="0.35">
      <c r="H69" s="5"/>
    </row>
    <row r="70" spans="1:18" x14ac:dyDescent="0.35">
      <c r="A70" t="s">
        <v>170</v>
      </c>
      <c r="B70" t="s">
        <v>171</v>
      </c>
      <c r="C70" t="s">
        <v>69</v>
      </c>
      <c r="D70" t="s">
        <v>66</v>
      </c>
      <c r="E70">
        <v>279</v>
      </c>
      <c r="F70">
        <v>12</v>
      </c>
      <c r="G70">
        <v>17</v>
      </c>
      <c r="H70" s="5">
        <v>16.411764705882351</v>
      </c>
    </row>
    <row r="71" spans="1:18" x14ac:dyDescent="0.35">
      <c r="A71" t="s">
        <v>176</v>
      </c>
      <c r="B71" t="s">
        <v>177</v>
      </c>
      <c r="C71" t="s">
        <v>69</v>
      </c>
      <c r="D71" t="s">
        <v>66</v>
      </c>
      <c r="E71">
        <v>310</v>
      </c>
      <c r="F71">
        <v>5</v>
      </c>
      <c r="G71">
        <v>18</v>
      </c>
      <c r="H71" s="5">
        <v>17.222222222222221</v>
      </c>
    </row>
    <row r="72" spans="1:18" x14ac:dyDescent="0.35">
      <c r="A72" t="s">
        <v>178</v>
      </c>
      <c r="B72" t="s">
        <v>179</v>
      </c>
      <c r="C72" t="s">
        <v>69</v>
      </c>
      <c r="D72" t="s">
        <v>66</v>
      </c>
      <c r="E72">
        <v>330</v>
      </c>
      <c r="F72">
        <v>2</v>
      </c>
      <c r="G72">
        <v>19</v>
      </c>
      <c r="H72" s="5">
        <v>17.368421052631579</v>
      </c>
    </row>
    <row r="73" spans="1:18" x14ac:dyDescent="0.35">
      <c r="A73" t="s">
        <v>184</v>
      </c>
      <c r="B73" t="s">
        <v>185</v>
      </c>
      <c r="C73" t="s">
        <v>69</v>
      </c>
      <c r="D73" t="s">
        <v>66</v>
      </c>
      <c r="E73">
        <v>260</v>
      </c>
      <c r="F73">
        <v>4</v>
      </c>
      <c r="G73">
        <v>16</v>
      </c>
      <c r="H73" s="5">
        <v>16.25</v>
      </c>
    </row>
    <row r="74" spans="1:18" x14ac:dyDescent="0.35">
      <c r="A74" t="s">
        <v>186</v>
      </c>
      <c r="B74" t="s">
        <v>187</v>
      </c>
      <c r="C74" t="s">
        <v>69</v>
      </c>
      <c r="D74" t="s">
        <v>66</v>
      </c>
      <c r="E74">
        <v>297</v>
      </c>
      <c r="F74">
        <v>4</v>
      </c>
      <c r="G74">
        <v>18</v>
      </c>
      <c r="H74" s="5">
        <v>16.5</v>
      </c>
    </row>
    <row r="75" spans="1:18" x14ac:dyDescent="0.35">
      <c r="A75" t="s">
        <v>188</v>
      </c>
      <c r="B75" t="s">
        <v>189</v>
      </c>
      <c r="C75" t="s">
        <v>69</v>
      </c>
      <c r="D75" t="s">
        <v>66</v>
      </c>
      <c r="E75">
        <v>234</v>
      </c>
      <c r="F75">
        <v>1</v>
      </c>
      <c r="G75">
        <v>12</v>
      </c>
      <c r="H75" s="5">
        <v>19.5</v>
      </c>
    </row>
    <row r="76" spans="1:18" x14ac:dyDescent="0.35">
      <c r="A76" t="s">
        <v>192</v>
      </c>
      <c r="B76" t="s">
        <v>193</v>
      </c>
      <c r="C76" t="s">
        <v>69</v>
      </c>
      <c r="D76" t="s">
        <v>66</v>
      </c>
      <c r="E76">
        <v>282</v>
      </c>
      <c r="F76">
        <v>8</v>
      </c>
      <c r="G76">
        <v>20</v>
      </c>
      <c r="H76" s="5">
        <v>14.1</v>
      </c>
    </row>
    <row r="77" spans="1:18" x14ac:dyDescent="0.35">
      <c r="A77" t="s">
        <v>194</v>
      </c>
      <c r="B77" t="s">
        <v>195</v>
      </c>
      <c r="C77" t="s">
        <v>69</v>
      </c>
      <c r="D77" t="s">
        <v>66</v>
      </c>
      <c r="E77">
        <v>223</v>
      </c>
      <c r="F77">
        <v>3</v>
      </c>
      <c r="G77">
        <v>18</v>
      </c>
      <c r="H77" s="5">
        <v>12.388888888888889</v>
      </c>
    </row>
    <row r="78" spans="1:18" x14ac:dyDescent="0.35">
      <c r="H78" s="5">
        <f>AVERAGE(H70:H77)</f>
        <v>16.217662108703131</v>
      </c>
      <c r="I78" t="s">
        <v>107</v>
      </c>
      <c r="J78">
        <f>H78*0.5</f>
        <v>8.1088310543515654</v>
      </c>
    </row>
    <row r="79" spans="1:18" x14ac:dyDescent="0.35">
      <c r="H79" s="5">
        <f>STDEV(H70:H77)/(SQRT(8))</f>
        <v>0.76028146361184168</v>
      </c>
      <c r="I79" t="s">
        <v>108</v>
      </c>
    </row>
    <row r="80" spans="1:18" ht="15.5" x14ac:dyDescent="0.35">
      <c r="H80" s="5"/>
      <c r="K80" s="62" t="s">
        <v>203</v>
      </c>
    </row>
    <row r="81" spans="1:18" x14ac:dyDescent="0.35">
      <c r="A81" t="s">
        <v>166</v>
      </c>
      <c r="B81" t="s">
        <v>167</v>
      </c>
      <c r="C81" t="s">
        <v>69</v>
      </c>
      <c r="D81" t="s">
        <v>67</v>
      </c>
      <c r="E81">
        <v>122</v>
      </c>
      <c r="F81">
        <v>2</v>
      </c>
      <c r="G81">
        <v>16</v>
      </c>
      <c r="H81" s="5">
        <v>7.625</v>
      </c>
      <c r="K81" t="s">
        <v>166</v>
      </c>
      <c r="L81" t="s">
        <v>167</v>
      </c>
      <c r="M81" t="s">
        <v>69</v>
      </c>
      <c r="N81" t="s">
        <v>67</v>
      </c>
      <c r="O81">
        <v>122</v>
      </c>
      <c r="P81">
        <v>2</v>
      </c>
      <c r="Q81">
        <v>16</v>
      </c>
      <c r="R81" s="5">
        <v>7.625</v>
      </c>
    </row>
    <row r="82" spans="1:18" x14ac:dyDescent="0.35">
      <c r="A82" t="s">
        <v>168</v>
      </c>
      <c r="B82" t="s">
        <v>169</v>
      </c>
      <c r="C82" t="s">
        <v>69</v>
      </c>
      <c r="D82" t="s">
        <v>67</v>
      </c>
      <c r="E82">
        <v>74</v>
      </c>
      <c r="F82">
        <v>0</v>
      </c>
      <c r="G82">
        <v>17</v>
      </c>
      <c r="H82" s="5">
        <v>4.3529411764705879</v>
      </c>
      <c r="K82" t="s">
        <v>168</v>
      </c>
      <c r="L82" t="s">
        <v>169</v>
      </c>
      <c r="M82" t="s">
        <v>69</v>
      </c>
      <c r="N82" t="s">
        <v>67</v>
      </c>
      <c r="O82">
        <v>74</v>
      </c>
      <c r="P82">
        <v>0</v>
      </c>
      <c r="Q82">
        <v>17</v>
      </c>
      <c r="R82" s="5">
        <v>4.3529411764705879</v>
      </c>
    </row>
    <row r="83" spans="1:18" x14ac:dyDescent="0.35">
      <c r="A83" t="s">
        <v>172</v>
      </c>
      <c r="B83" t="s">
        <v>173</v>
      </c>
      <c r="C83" t="s">
        <v>69</v>
      </c>
      <c r="D83" t="s">
        <v>67</v>
      </c>
      <c r="E83">
        <v>15</v>
      </c>
      <c r="F83">
        <v>34</v>
      </c>
      <c r="G83">
        <v>14</v>
      </c>
      <c r="H83" s="5">
        <v>1.0714285714285714</v>
      </c>
      <c r="K83" t="s">
        <v>172</v>
      </c>
      <c r="L83" t="s">
        <v>173</v>
      </c>
      <c r="M83" t="s">
        <v>69</v>
      </c>
      <c r="N83" t="s">
        <v>67</v>
      </c>
      <c r="O83">
        <v>15</v>
      </c>
      <c r="P83">
        <v>34</v>
      </c>
      <c r="Q83">
        <v>14</v>
      </c>
      <c r="R83" s="5">
        <v>1.0714285714285714</v>
      </c>
    </row>
    <row r="84" spans="1:18" x14ac:dyDescent="0.35">
      <c r="A84" t="s">
        <v>174</v>
      </c>
      <c r="B84" t="s">
        <v>175</v>
      </c>
      <c r="C84" t="s">
        <v>69</v>
      </c>
      <c r="D84" t="s">
        <v>67</v>
      </c>
      <c r="E84">
        <v>23</v>
      </c>
      <c r="F84">
        <v>15</v>
      </c>
      <c r="G84">
        <v>17</v>
      </c>
      <c r="H84" s="5">
        <v>1.3529411764705883</v>
      </c>
      <c r="K84" t="s">
        <v>174</v>
      </c>
      <c r="L84" t="s">
        <v>175</v>
      </c>
      <c r="M84" t="s">
        <v>69</v>
      </c>
      <c r="N84" t="s">
        <v>67</v>
      </c>
      <c r="O84">
        <v>23</v>
      </c>
      <c r="P84">
        <v>15</v>
      </c>
      <c r="Q84">
        <v>17</v>
      </c>
      <c r="R84" s="5">
        <v>1.3529411764705883</v>
      </c>
    </row>
    <row r="85" spans="1:18" x14ac:dyDescent="0.35">
      <c r="A85" t="s">
        <v>180</v>
      </c>
      <c r="B85" t="s">
        <v>181</v>
      </c>
      <c r="C85" t="s">
        <v>69</v>
      </c>
      <c r="D85" t="s">
        <v>67</v>
      </c>
      <c r="E85">
        <v>55</v>
      </c>
      <c r="F85">
        <v>10</v>
      </c>
      <c r="G85">
        <v>19</v>
      </c>
      <c r="H85" s="5">
        <v>2.8947368421052633</v>
      </c>
      <c r="K85" t="s">
        <v>180</v>
      </c>
      <c r="L85" t="s">
        <v>181</v>
      </c>
      <c r="M85" t="s">
        <v>69</v>
      </c>
      <c r="N85" t="s">
        <v>67</v>
      </c>
      <c r="O85">
        <v>55</v>
      </c>
      <c r="P85">
        <v>10</v>
      </c>
      <c r="Q85">
        <v>19</v>
      </c>
      <c r="R85" s="5">
        <v>2.8947368421052633</v>
      </c>
    </row>
    <row r="86" spans="1:18" x14ac:dyDescent="0.35">
      <c r="A86" t="s">
        <v>182</v>
      </c>
      <c r="B86" t="s">
        <v>183</v>
      </c>
      <c r="C86" t="s">
        <v>69</v>
      </c>
      <c r="D86" t="s">
        <v>67</v>
      </c>
      <c r="E86">
        <v>39</v>
      </c>
      <c r="F86">
        <v>0</v>
      </c>
      <c r="G86">
        <v>10</v>
      </c>
      <c r="H86" s="5">
        <v>3.9</v>
      </c>
      <c r="K86" t="s">
        <v>182</v>
      </c>
      <c r="L86" t="s">
        <v>183</v>
      </c>
      <c r="M86" t="s">
        <v>69</v>
      </c>
      <c r="N86" t="s">
        <v>67</v>
      </c>
      <c r="O86">
        <v>39</v>
      </c>
      <c r="P86">
        <v>0</v>
      </c>
      <c r="Q86">
        <v>10</v>
      </c>
      <c r="R86" s="5">
        <v>3.9</v>
      </c>
    </row>
    <row r="87" spans="1:18" x14ac:dyDescent="0.35">
      <c r="A87" s="12" t="s">
        <v>190</v>
      </c>
      <c r="B87" s="12" t="s">
        <v>191</v>
      </c>
      <c r="C87" s="12" t="s">
        <v>69</v>
      </c>
      <c r="D87" s="12" t="s">
        <v>67</v>
      </c>
      <c r="E87" s="12">
        <v>175</v>
      </c>
      <c r="F87" s="12">
        <v>6</v>
      </c>
      <c r="G87" s="12">
        <v>21</v>
      </c>
      <c r="H87" s="11">
        <v>8.3333333333333339</v>
      </c>
      <c r="K87" t="s">
        <v>197</v>
      </c>
      <c r="L87" t="s">
        <v>198</v>
      </c>
      <c r="M87" t="s">
        <v>69</v>
      </c>
      <c r="N87" t="s">
        <v>67</v>
      </c>
      <c r="O87">
        <v>42</v>
      </c>
      <c r="P87">
        <v>8</v>
      </c>
      <c r="Q87">
        <v>11</v>
      </c>
      <c r="R87" s="5">
        <v>3.8181818181818183</v>
      </c>
    </row>
    <row r="88" spans="1:18" x14ac:dyDescent="0.35">
      <c r="A88" t="s">
        <v>197</v>
      </c>
      <c r="B88" t="s">
        <v>198</v>
      </c>
      <c r="C88" t="s">
        <v>69</v>
      </c>
      <c r="D88" t="s">
        <v>67</v>
      </c>
      <c r="E88">
        <v>42</v>
      </c>
      <c r="F88">
        <v>8</v>
      </c>
      <c r="G88">
        <v>11</v>
      </c>
      <c r="H88" s="5">
        <v>3.8181818181818183</v>
      </c>
      <c r="K88" t="s">
        <v>199</v>
      </c>
      <c r="L88" t="s">
        <v>200</v>
      </c>
      <c r="M88" t="s">
        <v>69</v>
      </c>
      <c r="N88" t="s">
        <v>67</v>
      </c>
      <c r="O88">
        <v>67</v>
      </c>
      <c r="P88">
        <v>17</v>
      </c>
      <c r="Q88">
        <v>17</v>
      </c>
      <c r="R88" s="5">
        <v>3.9411764705882355</v>
      </c>
    </row>
    <row r="89" spans="1:18" x14ac:dyDescent="0.35">
      <c r="A89" t="s">
        <v>199</v>
      </c>
      <c r="B89" t="s">
        <v>200</v>
      </c>
      <c r="C89" t="s">
        <v>69</v>
      </c>
      <c r="D89" t="s">
        <v>67</v>
      </c>
      <c r="E89">
        <v>67</v>
      </c>
      <c r="F89">
        <v>17</v>
      </c>
      <c r="G89">
        <v>17</v>
      </c>
      <c r="H89" s="5">
        <v>3.9411764705882355</v>
      </c>
      <c r="K89" t="s">
        <v>201</v>
      </c>
      <c r="L89" t="s">
        <v>202</v>
      </c>
      <c r="M89" t="s">
        <v>69</v>
      </c>
      <c r="N89" t="s">
        <v>67</v>
      </c>
      <c r="O89">
        <v>96</v>
      </c>
      <c r="P89">
        <v>6</v>
      </c>
      <c r="Q89">
        <v>17</v>
      </c>
      <c r="R89" s="5">
        <v>5.6470588235294121</v>
      </c>
    </row>
    <row r="90" spans="1:18" x14ac:dyDescent="0.35">
      <c r="A90" t="s">
        <v>201</v>
      </c>
      <c r="B90" t="s">
        <v>202</v>
      </c>
      <c r="C90" t="s">
        <v>69</v>
      </c>
      <c r="D90" t="s">
        <v>67</v>
      </c>
      <c r="E90">
        <v>96</v>
      </c>
      <c r="F90">
        <v>6</v>
      </c>
      <c r="G90">
        <v>17</v>
      </c>
      <c r="H90" s="5">
        <v>5.6470588235294121</v>
      </c>
      <c r="R90" s="5">
        <f>AVERAGE(R81:R89)</f>
        <v>3.8448294309749418</v>
      </c>
    </row>
    <row r="91" spans="1:18" x14ac:dyDescent="0.35">
      <c r="H91" s="5">
        <f>AVERAGE(H81:H90)</f>
        <v>4.2936798212107812</v>
      </c>
      <c r="I91" t="s">
        <v>107</v>
      </c>
      <c r="R91">
        <f>STDEV(R81:R89)/(SQRT(9))</f>
        <v>0.67302044945107864</v>
      </c>
    </row>
    <row r="92" spans="1:18" x14ac:dyDescent="0.35">
      <c r="H92" s="5">
        <f>STDEV(H81:H90)/(SQRT(10))</f>
        <v>0.75088740375527019</v>
      </c>
      <c r="I9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2BFE-7AF1-402A-A2DA-BB23D7809B10}">
  <dimension ref="A1:AA50"/>
  <sheetViews>
    <sheetView topLeftCell="A19" workbookViewId="0">
      <selection sqref="A1:AA50"/>
    </sheetView>
  </sheetViews>
  <sheetFormatPr defaultRowHeight="14.5" x14ac:dyDescent="0.35"/>
  <sheetData>
    <row r="1" spans="1:27" x14ac:dyDescent="0.35">
      <c r="B1" s="1" t="s">
        <v>0</v>
      </c>
      <c r="K1" s="1" t="s">
        <v>1</v>
      </c>
      <c r="AA1" t="s">
        <v>51</v>
      </c>
    </row>
    <row r="2" spans="1:27" x14ac:dyDescent="0.35">
      <c r="A2" s="1" t="s">
        <v>2</v>
      </c>
      <c r="B2" s="1" t="s">
        <v>3</v>
      </c>
      <c r="C2" s="1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R2" s="1" t="s">
        <v>5</v>
      </c>
      <c r="S2" s="4" t="s">
        <v>6</v>
      </c>
      <c r="T2" s="5">
        <v>-0.70000000000000018</v>
      </c>
      <c r="U2" s="5">
        <v>10.199999999999999</v>
      </c>
      <c r="V2" s="5">
        <v>27.599999999999998</v>
      </c>
      <c r="W2" s="5">
        <v>53.4</v>
      </c>
      <c r="X2" s="5">
        <v>63.8</v>
      </c>
      <c r="Y2" s="5">
        <v>63.5</v>
      </c>
      <c r="AA2" s="8">
        <v>6.7</v>
      </c>
    </row>
    <row r="3" spans="1:27" x14ac:dyDescent="0.35">
      <c r="A3" s="1" t="s">
        <v>5</v>
      </c>
      <c r="B3" s="4" t="s">
        <v>6</v>
      </c>
      <c r="C3" s="5">
        <v>6.7</v>
      </c>
      <c r="D3" s="5">
        <v>6</v>
      </c>
      <c r="E3" s="5">
        <v>16.899999999999999</v>
      </c>
      <c r="F3" s="5">
        <v>34.299999999999997</v>
      </c>
      <c r="G3" s="5">
        <v>60.1</v>
      </c>
      <c r="H3" s="5">
        <v>70.5</v>
      </c>
      <c r="I3" s="5">
        <v>70.2</v>
      </c>
      <c r="K3" s="5">
        <f>D3-$C3</f>
        <v>-0.70000000000000018</v>
      </c>
      <c r="L3" s="5">
        <f>E3-$C3</f>
        <v>10.199999999999999</v>
      </c>
      <c r="M3" s="5">
        <f t="shared" ref="M3:P18" si="0">F3-$C3</f>
        <v>27.599999999999998</v>
      </c>
      <c r="N3" s="5">
        <f t="shared" si="0"/>
        <v>53.4</v>
      </c>
      <c r="O3" s="5">
        <f t="shared" si="0"/>
        <v>63.8</v>
      </c>
      <c r="P3" s="5">
        <f t="shared" si="0"/>
        <v>63.5</v>
      </c>
      <c r="R3" s="1" t="s">
        <v>9</v>
      </c>
      <c r="S3" s="4" t="s">
        <v>6</v>
      </c>
      <c r="T3" s="5">
        <v>6.7678571428571432</v>
      </c>
      <c r="U3" s="5">
        <v>1.2678571428571432</v>
      </c>
      <c r="V3" s="5">
        <v>54.267857142857146</v>
      </c>
      <c r="W3" s="5">
        <v>73.142857142857139</v>
      </c>
      <c r="X3" s="5">
        <v>66</v>
      </c>
      <c r="Y3" s="5">
        <v>72.642857142857139</v>
      </c>
      <c r="AA3" s="8">
        <v>7.8571428571428568</v>
      </c>
    </row>
    <row r="4" spans="1:27" x14ac:dyDescent="0.35">
      <c r="A4" s="1" t="s">
        <v>7</v>
      </c>
      <c r="B4" s="6" t="s">
        <v>8</v>
      </c>
      <c r="C4" s="5">
        <v>5</v>
      </c>
      <c r="D4" s="5">
        <v>12.833333333333334</v>
      </c>
      <c r="E4" s="5">
        <v>13.428571428571429</v>
      </c>
      <c r="F4" s="5">
        <v>30.833333333333332</v>
      </c>
      <c r="G4" s="5">
        <v>33.142857142857146</v>
      </c>
      <c r="H4" s="5">
        <v>50.428571428571431</v>
      </c>
      <c r="I4" s="5">
        <v>49</v>
      </c>
      <c r="K4" s="5">
        <f t="shared" ref="K4:P40" si="1">D4-$C4</f>
        <v>7.8333333333333339</v>
      </c>
      <c r="L4" s="5">
        <f t="shared" si="1"/>
        <v>8.4285714285714288</v>
      </c>
      <c r="M4" s="5">
        <f t="shared" si="0"/>
        <v>25.833333333333332</v>
      </c>
      <c r="N4" s="5">
        <f t="shared" si="0"/>
        <v>28.142857142857146</v>
      </c>
      <c r="O4" s="5">
        <f t="shared" si="0"/>
        <v>45.428571428571431</v>
      </c>
      <c r="P4" s="5">
        <f t="shared" si="0"/>
        <v>44</v>
      </c>
      <c r="R4" s="1" t="s">
        <v>11</v>
      </c>
      <c r="S4" s="4" t="s">
        <v>6</v>
      </c>
      <c r="T4" s="5">
        <v>-1.875</v>
      </c>
      <c r="U4" s="5">
        <v>14.638888888888889</v>
      </c>
      <c r="V4" s="5">
        <v>51.305555555555557</v>
      </c>
      <c r="W4" s="5">
        <v>62.625</v>
      </c>
      <c r="X4" s="5">
        <v>66.25</v>
      </c>
      <c r="Y4" s="5">
        <v>66.861111111111114</v>
      </c>
      <c r="AA4" s="8">
        <v>9.25</v>
      </c>
    </row>
    <row r="5" spans="1:27" x14ac:dyDescent="0.35">
      <c r="A5" s="1" t="s">
        <v>10</v>
      </c>
      <c r="B5" s="6" t="s">
        <v>8</v>
      </c>
      <c r="C5" s="5">
        <v>7</v>
      </c>
      <c r="D5" s="5">
        <v>1</v>
      </c>
      <c r="E5" s="5">
        <v>8</v>
      </c>
      <c r="F5" s="5">
        <v>2</v>
      </c>
      <c r="G5" s="5">
        <v>2</v>
      </c>
      <c r="H5" s="5">
        <v>1</v>
      </c>
      <c r="I5" s="5">
        <v>7</v>
      </c>
      <c r="K5" s="5">
        <f t="shared" si="1"/>
        <v>-6</v>
      </c>
      <c r="L5" s="5">
        <f t="shared" si="1"/>
        <v>1</v>
      </c>
      <c r="M5" s="5">
        <f t="shared" si="0"/>
        <v>-5</v>
      </c>
      <c r="N5" s="5">
        <f t="shared" si="0"/>
        <v>-5</v>
      </c>
      <c r="O5" s="5">
        <f t="shared" si="0"/>
        <v>-6</v>
      </c>
      <c r="P5" s="5">
        <f t="shared" si="0"/>
        <v>0</v>
      </c>
      <c r="R5" s="1" t="s">
        <v>13</v>
      </c>
      <c r="S5" s="4" t="s">
        <v>6</v>
      </c>
      <c r="T5" s="5">
        <v>-0.77777777777777857</v>
      </c>
      <c r="U5" s="5">
        <v>-4.1944444444444446</v>
      </c>
      <c r="V5" s="5">
        <v>36.805555555555557</v>
      </c>
      <c r="W5" s="5">
        <v>53.111111111111114</v>
      </c>
      <c r="X5" s="5">
        <v>71.430555555555557</v>
      </c>
      <c r="Y5" s="5">
        <v>68.555555555555557</v>
      </c>
      <c r="AA5" s="8">
        <v>10.444444444444445</v>
      </c>
    </row>
    <row r="6" spans="1:27" x14ac:dyDescent="0.35">
      <c r="A6" s="9" t="s">
        <v>12</v>
      </c>
      <c r="B6" s="10" t="s">
        <v>8</v>
      </c>
      <c r="C6" s="11">
        <v>2</v>
      </c>
      <c r="D6" s="11">
        <v>3</v>
      </c>
      <c r="E6" s="11">
        <v>0</v>
      </c>
      <c r="F6" s="11">
        <v>12</v>
      </c>
      <c r="G6" s="11">
        <v>0</v>
      </c>
      <c r="H6" s="11">
        <v>0</v>
      </c>
      <c r="I6" s="11">
        <v>11</v>
      </c>
      <c r="J6" s="12"/>
      <c r="K6" s="11">
        <f t="shared" si="1"/>
        <v>1</v>
      </c>
      <c r="L6" s="11">
        <f t="shared" si="1"/>
        <v>-2</v>
      </c>
      <c r="M6" s="11">
        <f t="shared" si="0"/>
        <v>10</v>
      </c>
      <c r="N6" s="11">
        <f t="shared" si="0"/>
        <v>-2</v>
      </c>
      <c r="O6" s="11">
        <f t="shared" si="0"/>
        <v>-2</v>
      </c>
      <c r="P6" s="11">
        <f t="shared" si="0"/>
        <v>9</v>
      </c>
      <c r="R6" s="1" t="s">
        <v>15</v>
      </c>
      <c r="S6" s="4" t="s">
        <v>6</v>
      </c>
      <c r="T6" s="5">
        <v>12.500000000000002</v>
      </c>
      <c r="U6" s="5">
        <v>2.5000000000000004</v>
      </c>
      <c r="V6" s="5">
        <v>45</v>
      </c>
      <c r="W6" s="5">
        <v>69.047619047619037</v>
      </c>
      <c r="X6" s="5">
        <v>72.333333333333329</v>
      </c>
      <c r="Y6" s="5">
        <v>73.833333333333329</v>
      </c>
      <c r="AA6" s="8">
        <v>3.6666666666666665</v>
      </c>
    </row>
    <row r="7" spans="1:27" x14ac:dyDescent="0.35">
      <c r="A7" s="1" t="s">
        <v>14</v>
      </c>
      <c r="B7" s="6" t="s">
        <v>8</v>
      </c>
      <c r="C7" s="5">
        <v>6.6</v>
      </c>
      <c r="D7" s="5">
        <v>8.4</v>
      </c>
      <c r="E7" s="5">
        <v>14</v>
      </c>
      <c r="F7" s="5">
        <v>39</v>
      </c>
      <c r="G7" s="5">
        <v>31.4</v>
      </c>
      <c r="H7" s="5">
        <v>64</v>
      </c>
      <c r="I7" s="5">
        <v>58.8</v>
      </c>
      <c r="K7" s="5">
        <f t="shared" si="1"/>
        <v>1.8000000000000007</v>
      </c>
      <c r="L7" s="5">
        <f t="shared" si="1"/>
        <v>7.4</v>
      </c>
      <c r="M7" s="5">
        <f t="shared" si="0"/>
        <v>32.4</v>
      </c>
      <c r="N7" s="5">
        <f t="shared" si="0"/>
        <v>24.799999999999997</v>
      </c>
      <c r="O7" s="5">
        <f t="shared" si="0"/>
        <v>57.4</v>
      </c>
      <c r="P7" s="5">
        <f t="shared" si="0"/>
        <v>52.199999999999996</v>
      </c>
      <c r="R7" s="1" t="s">
        <v>16</v>
      </c>
      <c r="S7" s="4" t="s">
        <v>6</v>
      </c>
      <c r="T7" s="5">
        <v>8</v>
      </c>
      <c r="U7" s="5">
        <v>0.5</v>
      </c>
      <c r="V7" s="5">
        <v>16.357142857142858</v>
      </c>
      <c r="W7" s="5">
        <v>44.833333333333336</v>
      </c>
      <c r="X7" s="5">
        <v>69.357142857142861</v>
      </c>
      <c r="Y7" s="5">
        <v>69.5</v>
      </c>
      <c r="AA7" s="8">
        <v>4.5</v>
      </c>
    </row>
    <row r="8" spans="1:27" x14ac:dyDescent="0.35">
      <c r="A8" s="1" t="s">
        <v>9</v>
      </c>
      <c r="B8" s="4" t="s">
        <v>6</v>
      </c>
      <c r="C8" s="5">
        <v>7.8571428571428568</v>
      </c>
      <c r="D8" s="5">
        <v>14.625</v>
      </c>
      <c r="E8" s="5">
        <v>9.125</v>
      </c>
      <c r="F8" s="5">
        <v>62.125</v>
      </c>
      <c r="G8" s="5">
        <v>81</v>
      </c>
      <c r="H8" s="5">
        <v>73.857142857142861</v>
      </c>
      <c r="I8" s="5">
        <v>80.5</v>
      </c>
      <c r="K8" s="5">
        <f t="shared" si="1"/>
        <v>6.7678571428571432</v>
      </c>
      <c r="L8" s="5">
        <f t="shared" si="1"/>
        <v>1.2678571428571432</v>
      </c>
      <c r="M8" s="5">
        <f t="shared" si="0"/>
        <v>54.267857142857146</v>
      </c>
      <c r="N8" s="5">
        <f t="shared" si="0"/>
        <v>73.142857142857139</v>
      </c>
      <c r="O8" s="5">
        <f t="shared" si="0"/>
        <v>66</v>
      </c>
      <c r="P8" s="5">
        <f t="shared" si="0"/>
        <v>72.642857142857139</v>
      </c>
      <c r="R8" s="1" t="s">
        <v>17</v>
      </c>
      <c r="S8" s="4" t="s">
        <v>6</v>
      </c>
      <c r="T8" s="5">
        <v>1.4444444444444446</v>
      </c>
      <c r="U8" s="5">
        <v>9.1944444444444446</v>
      </c>
      <c r="V8" s="5">
        <v>37</v>
      </c>
      <c r="W8" s="5">
        <v>47.888888888888886</v>
      </c>
      <c r="X8" s="5">
        <v>72.333333333333329</v>
      </c>
      <c r="Y8" s="5">
        <v>72</v>
      </c>
      <c r="AA8" s="8">
        <v>8.5555555555555554</v>
      </c>
    </row>
    <row r="9" spans="1:27" x14ac:dyDescent="0.35">
      <c r="A9" s="1" t="s">
        <v>11</v>
      </c>
      <c r="B9" s="4" t="s">
        <v>6</v>
      </c>
      <c r="C9" s="5">
        <v>9.25</v>
      </c>
      <c r="D9" s="5">
        <v>7.375</v>
      </c>
      <c r="E9" s="5">
        <v>23.888888888888889</v>
      </c>
      <c r="F9" s="5">
        <v>60.555555555555557</v>
      </c>
      <c r="G9" s="5">
        <v>71.875</v>
      </c>
      <c r="H9" s="5">
        <v>75.5</v>
      </c>
      <c r="I9" s="5">
        <v>76.111111111111114</v>
      </c>
      <c r="K9" s="5">
        <f t="shared" si="1"/>
        <v>-1.875</v>
      </c>
      <c r="L9" s="5">
        <f t="shared" si="1"/>
        <v>14.638888888888889</v>
      </c>
      <c r="M9" s="5">
        <f t="shared" si="0"/>
        <v>51.305555555555557</v>
      </c>
      <c r="N9" s="5">
        <f t="shared" si="0"/>
        <v>62.625</v>
      </c>
      <c r="O9" s="5">
        <f t="shared" si="0"/>
        <v>66.25</v>
      </c>
      <c r="P9" s="5">
        <f t="shared" si="0"/>
        <v>66.861111111111114</v>
      </c>
      <c r="R9" s="1" t="s">
        <v>19</v>
      </c>
      <c r="S9" s="4" t="s">
        <v>6</v>
      </c>
      <c r="T9" s="5">
        <v>0</v>
      </c>
      <c r="U9" s="5">
        <v>-1.1428571428571423</v>
      </c>
      <c r="V9" s="5">
        <v>18.428571428571427</v>
      </c>
      <c r="W9" s="5">
        <v>58.285714285714292</v>
      </c>
      <c r="X9" s="5">
        <v>64.976190476190467</v>
      </c>
      <c r="Y9" s="5">
        <v>69</v>
      </c>
      <c r="AA9" s="8">
        <v>4.8571428571428568</v>
      </c>
    </row>
    <row r="10" spans="1:27" x14ac:dyDescent="0.35">
      <c r="A10" s="1" t="s">
        <v>18</v>
      </c>
      <c r="B10" s="6" t="s">
        <v>8</v>
      </c>
      <c r="C10" s="5">
        <v>17.75</v>
      </c>
      <c r="D10" s="5">
        <v>16.142857142857142</v>
      </c>
      <c r="E10" s="5">
        <v>26.571428571428573</v>
      </c>
      <c r="F10" s="5">
        <v>32.571428571428569</v>
      </c>
      <c r="G10" s="5">
        <v>61.571428571428569</v>
      </c>
      <c r="H10" s="5">
        <v>58.714285714285715</v>
      </c>
      <c r="I10" s="5">
        <v>65.875</v>
      </c>
      <c r="K10" s="5">
        <f t="shared" si="1"/>
        <v>-1.6071428571428577</v>
      </c>
      <c r="L10" s="5">
        <f t="shared" si="1"/>
        <v>8.821428571428573</v>
      </c>
      <c r="M10" s="5">
        <f t="shared" si="0"/>
        <v>14.821428571428569</v>
      </c>
      <c r="N10" s="5">
        <f t="shared" si="0"/>
        <v>43.821428571428569</v>
      </c>
      <c r="O10" s="5">
        <f t="shared" si="0"/>
        <v>40.964285714285715</v>
      </c>
      <c r="P10" s="5">
        <f t="shared" si="0"/>
        <v>48.125</v>
      </c>
      <c r="R10" s="1" t="s">
        <v>20</v>
      </c>
      <c r="T10" s="5">
        <f>AVERAGE(T2:T9)</f>
        <v>3.1699404761904759</v>
      </c>
      <c r="U10" s="5">
        <f t="shared" ref="U10:Y10" si="2">AVERAGE(U2:U9)</f>
        <v>4.1204861111111111</v>
      </c>
      <c r="V10" s="5">
        <f t="shared" si="2"/>
        <v>35.845585317460319</v>
      </c>
      <c r="W10" s="5">
        <f t="shared" si="2"/>
        <v>57.791815476190472</v>
      </c>
      <c r="X10" s="5">
        <f t="shared" si="2"/>
        <v>68.310069444444437</v>
      </c>
      <c r="Y10" s="5">
        <f t="shared" si="2"/>
        <v>69.486607142857139</v>
      </c>
      <c r="AA10" s="5">
        <f t="shared" ref="AA10" si="3">AVERAGE(AA2:AA9)</f>
        <v>6.9788690476190469</v>
      </c>
    </row>
    <row r="11" spans="1:27" x14ac:dyDescent="0.35">
      <c r="A11" s="1" t="s">
        <v>13</v>
      </c>
      <c r="B11" s="4" t="s">
        <v>6</v>
      </c>
      <c r="C11" s="5">
        <v>10.444444444444445</v>
      </c>
      <c r="D11" s="5">
        <v>9.6666666666666661</v>
      </c>
      <c r="E11" s="5">
        <v>6.25</v>
      </c>
      <c r="F11" s="5">
        <v>47.25</v>
      </c>
      <c r="G11" s="5">
        <v>63.555555555555557</v>
      </c>
      <c r="H11" s="5">
        <v>81.875</v>
      </c>
      <c r="I11" s="5">
        <v>79</v>
      </c>
      <c r="K11" s="5">
        <f t="shared" si="1"/>
        <v>-0.77777777777777857</v>
      </c>
      <c r="L11" s="5">
        <f t="shared" si="1"/>
        <v>-4.1944444444444446</v>
      </c>
      <c r="M11" s="5">
        <f t="shared" si="0"/>
        <v>36.805555555555557</v>
      </c>
      <c r="N11" s="5">
        <f t="shared" si="0"/>
        <v>53.111111111111114</v>
      </c>
      <c r="O11" s="5">
        <f t="shared" si="0"/>
        <v>71.430555555555557</v>
      </c>
      <c r="P11" s="5">
        <f t="shared" si="0"/>
        <v>68.555555555555557</v>
      </c>
      <c r="R11" s="1" t="s">
        <v>22</v>
      </c>
      <c r="T11" s="5">
        <f>STDEV(T2:T9)/(SQRT(8))</f>
        <v>1.8533882695431485</v>
      </c>
      <c r="U11" s="5">
        <f t="shared" ref="U11:Y11" si="4">STDEV(U2:U9)/(SQRT(8))</f>
        <v>2.2915005166201285</v>
      </c>
      <c r="V11" s="5">
        <f t="shared" si="4"/>
        <v>5.0277617549802551</v>
      </c>
      <c r="W11" s="5">
        <f t="shared" si="4"/>
        <v>3.5181632127736542</v>
      </c>
      <c r="X11" s="5">
        <f t="shared" si="4"/>
        <v>1.2265142482375107</v>
      </c>
      <c r="Y11" s="5">
        <f t="shared" si="4"/>
        <v>1.1878071311525937</v>
      </c>
      <c r="AA11" s="5">
        <f t="shared" ref="AA11" si="5">STDEV(AA2:AA9)/(SQRT(8))</f>
        <v>0.86726705603880216</v>
      </c>
    </row>
    <row r="12" spans="1:27" x14ac:dyDescent="0.35">
      <c r="A12" s="1" t="s">
        <v>21</v>
      </c>
      <c r="B12" s="6" t="s">
        <v>8</v>
      </c>
      <c r="C12" s="5">
        <v>7.6</v>
      </c>
      <c r="D12" s="5">
        <v>16.2</v>
      </c>
      <c r="E12" s="5">
        <v>15.8</v>
      </c>
      <c r="F12" s="5">
        <v>24.2</v>
      </c>
      <c r="G12" s="5">
        <v>69.599999999999994</v>
      </c>
      <c r="H12" s="5">
        <v>25.666666666666668</v>
      </c>
      <c r="I12" s="5">
        <v>15.6</v>
      </c>
      <c r="K12" s="5">
        <f t="shared" si="1"/>
        <v>8.6</v>
      </c>
      <c r="L12" s="5">
        <f t="shared" si="1"/>
        <v>8.2000000000000011</v>
      </c>
      <c r="M12" s="5">
        <f t="shared" si="0"/>
        <v>16.600000000000001</v>
      </c>
      <c r="N12" s="5">
        <f t="shared" si="0"/>
        <v>61.999999999999993</v>
      </c>
      <c r="O12" s="5">
        <f t="shared" si="0"/>
        <v>18.06666666666667</v>
      </c>
      <c r="P12" s="5">
        <f t="shared" si="0"/>
        <v>8</v>
      </c>
    </row>
    <row r="13" spans="1:27" x14ac:dyDescent="0.35">
      <c r="A13" s="1" t="s">
        <v>23</v>
      </c>
      <c r="B13" s="6" t="s">
        <v>8</v>
      </c>
      <c r="C13" s="5">
        <v>8</v>
      </c>
      <c r="D13" s="5">
        <v>15.8</v>
      </c>
      <c r="E13" s="5">
        <v>7.4</v>
      </c>
      <c r="F13" s="5">
        <v>5.6</v>
      </c>
      <c r="G13" s="5">
        <v>15.4</v>
      </c>
      <c r="H13" s="5">
        <v>18.2</v>
      </c>
      <c r="I13" s="5">
        <v>16.2</v>
      </c>
      <c r="K13" s="5">
        <f t="shared" si="1"/>
        <v>7.8000000000000007</v>
      </c>
      <c r="L13" s="5">
        <f t="shared" si="1"/>
        <v>-0.59999999999999964</v>
      </c>
      <c r="M13" s="5">
        <f t="shared" si="0"/>
        <v>-2.4000000000000004</v>
      </c>
      <c r="N13" s="5">
        <f t="shared" si="0"/>
        <v>7.4</v>
      </c>
      <c r="O13" s="5">
        <f t="shared" si="0"/>
        <v>10.199999999999999</v>
      </c>
      <c r="P13" s="5">
        <f t="shared" si="0"/>
        <v>8.1999999999999993</v>
      </c>
      <c r="R13" s="1" t="s">
        <v>7</v>
      </c>
      <c r="S13" s="6" t="s">
        <v>8</v>
      </c>
      <c r="T13" s="5">
        <v>7.8333333333333339</v>
      </c>
      <c r="U13" s="5">
        <v>8.4285714285714288</v>
      </c>
      <c r="V13" s="5">
        <v>25.833333333333332</v>
      </c>
      <c r="W13" s="5">
        <v>28.142857142857146</v>
      </c>
      <c r="X13" s="5">
        <v>45.428571428571431</v>
      </c>
      <c r="Y13" s="5">
        <v>44</v>
      </c>
      <c r="AA13" s="5">
        <v>5</v>
      </c>
    </row>
    <row r="14" spans="1:27" x14ac:dyDescent="0.35">
      <c r="A14" s="1" t="s">
        <v>24</v>
      </c>
      <c r="B14" s="6" t="s">
        <v>8</v>
      </c>
      <c r="C14" s="5">
        <v>9.8000000000000007</v>
      </c>
      <c r="D14" s="5">
        <v>16.2</v>
      </c>
      <c r="E14" s="5">
        <v>18.25</v>
      </c>
      <c r="F14" s="5">
        <v>52</v>
      </c>
      <c r="G14" s="5">
        <v>12</v>
      </c>
      <c r="H14" s="5">
        <v>32.799999999999997</v>
      </c>
      <c r="I14" s="5">
        <v>17</v>
      </c>
      <c r="K14" s="5">
        <f t="shared" si="1"/>
        <v>6.3999999999999986</v>
      </c>
      <c r="L14" s="5">
        <f t="shared" si="1"/>
        <v>8.4499999999999993</v>
      </c>
      <c r="M14" s="5">
        <f t="shared" si="0"/>
        <v>42.2</v>
      </c>
      <c r="N14" s="5">
        <f t="shared" si="0"/>
        <v>2.1999999999999993</v>
      </c>
      <c r="O14" s="5">
        <f t="shared" si="0"/>
        <v>22.999999999999996</v>
      </c>
      <c r="P14" s="5">
        <f t="shared" si="0"/>
        <v>7.1999999999999993</v>
      </c>
      <c r="R14" s="1" t="s">
        <v>10</v>
      </c>
      <c r="S14" s="6" t="s">
        <v>8</v>
      </c>
      <c r="T14" s="5">
        <v>-6</v>
      </c>
      <c r="U14" s="5">
        <v>1</v>
      </c>
      <c r="V14" s="5">
        <v>-5</v>
      </c>
      <c r="W14" s="5">
        <v>-5</v>
      </c>
      <c r="X14" s="5">
        <v>-6</v>
      </c>
      <c r="Y14" s="5">
        <v>0</v>
      </c>
      <c r="AA14" s="5">
        <v>7</v>
      </c>
    </row>
    <row r="15" spans="1:27" x14ac:dyDescent="0.35">
      <c r="A15" s="1" t="s">
        <v>15</v>
      </c>
      <c r="B15" s="4" t="s">
        <v>6</v>
      </c>
      <c r="C15" s="5">
        <v>3.6666666666666665</v>
      </c>
      <c r="D15" s="5">
        <v>16.166666666666668</v>
      </c>
      <c r="E15" s="5">
        <v>6.166666666666667</v>
      </c>
      <c r="F15" s="5">
        <v>48.666666666666664</v>
      </c>
      <c r="G15" s="5">
        <v>72.714285714285708</v>
      </c>
      <c r="H15" s="5">
        <v>76</v>
      </c>
      <c r="I15" s="5">
        <v>77.5</v>
      </c>
      <c r="K15" s="5">
        <f t="shared" si="1"/>
        <v>12.500000000000002</v>
      </c>
      <c r="L15" s="5">
        <f t="shared" si="1"/>
        <v>2.5000000000000004</v>
      </c>
      <c r="M15" s="5">
        <f t="shared" si="0"/>
        <v>45</v>
      </c>
      <c r="N15" s="5">
        <f t="shared" si="0"/>
        <v>69.047619047619037</v>
      </c>
      <c r="O15" s="5">
        <f t="shared" si="0"/>
        <v>72.333333333333329</v>
      </c>
      <c r="P15" s="5">
        <f t="shared" si="0"/>
        <v>73.833333333333329</v>
      </c>
      <c r="R15" s="1" t="s">
        <v>14</v>
      </c>
      <c r="S15" s="6" t="s">
        <v>8</v>
      </c>
      <c r="T15" s="5">
        <v>1.8000000000000007</v>
      </c>
      <c r="U15" s="5">
        <v>7.4</v>
      </c>
      <c r="V15" s="5">
        <v>32.4</v>
      </c>
      <c r="W15" s="5">
        <v>24.799999999999997</v>
      </c>
      <c r="X15" s="5">
        <v>57.4</v>
      </c>
      <c r="Y15" s="5">
        <v>52.199999999999996</v>
      </c>
      <c r="AA15" s="5">
        <v>6.6</v>
      </c>
    </row>
    <row r="16" spans="1:27" x14ac:dyDescent="0.35">
      <c r="A16" s="1" t="s">
        <v>25</v>
      </c>
      <c r="B16" s="6" t="s">
        <v>8</v>
      </c>
      <c r="C16" s="5">
        <v>6.5</v>
      </c>
      <c r="D16" s="5">
        <v>8.5</v>
      </c>
      <c r="E16" s="5">
        <v>7.7142857142857144</v>
      </c>
      <c r="F16" s="5">
        <v>28.428571428571427</v>
      </c>
      <c r="G16" s="5">
        <v>49.333333333333336</v>
      </c>
      <c r="H16" s="5">
        <v>68.166666666666671</v>
      </c>
      <c r="I16" s="5">
        <v>77.571428571428569</v>
      </c>
      <c r="K16" s="5">
        <f t="shared" si="1"/>
        <v>2</v>
      </c>
      <c r="L16" s="5">
        <f t="shared" si="1"/>
        <v>1.2142857142857144</v>
      </c>
      <c r="M16" s="5">
        <f t="shared" si="0"/>
        <v>21.928571428571427</v>
      </c>
      <c r="N16" s="5">
        <f t="shared" si="0"/>
        <v>42.833333333333336</v>
      </c>
      <c r="O16" s="5">
        <f t="shared" si="0"/>
        <v>61.666666666666671</v>
      </c>
      <c r="P16" s="5">
        <f t="shared" si="0"/>
        <v>71.071428571428569</v>
      </c>
      <c r="R16" s="1" t="s">
        <v>18</v>
      </c>
      <c r="S16" s="6" t="s">
        <v>8</v>
      </c>
      <c r="T16" s="5">
        <v>-1.6071428571428577</v>
      </c>
      <c r="U16" s="5">
        <v>8.821428571428573</v>
      </c>
      <c r="V16" s="5">
        <v>14.821428571428569</v>
      </c>
      <c r="W16" s="5">
        <v>43.821428571428569</v>
      </c>
      <c r="X16" s="5">
        <v>40.964285714285715</v>
      </c>
      <c r="Y16" s="5">
        <v>48.125</v>
      </c>
      <c r="AA16" s="5">
        <v>17.75</v>
      </c>
    </row>
    <row r="17" spans="1:27" x14ac:dyDescent="0.35">
      <c r="A17" s="1" t="s">
        <v>16</v>
      </c>
      <c r="B17" s="4" t="s">
        <v>6</v>
      </c>
      <c r="C17" s="5">
        <v>4.5</v>
      </c>
      <c r="D17" s="5">
        <v>12.5</v>
      </c>
      <c r="E17" s="5">
        <v>5</v>
      </c>
      <c r="F17" s="5">
        <v>20.857142857142858</v>
      </c>
      <c r="G17" s="5">
        <v>49.333333333333336</v>
      </c>
      <c r="H17" s="5">
        <v>73.857142857142861</v>
      </c>
      <c r="I17" s="5">
        <v>74</v>
      </c>
      <c r="K17" s="5">
        <f t="shared" si="1"/>
        <v>8</v>
      </c>
      <c r="L17" s="5">
        <f t="shared" si="1"/>
        <v>0.5</v>
      </c>
      <c r="M17" s="5">
        <f t="shared" si="0"/>
        <v>16.357142857142858</v>
      </c>
      <c r="N17" s="5">
        <f t="shared" si="0"/>
        <v>44.833333333333336</v>
      </c>
      <c r="O17" s="5">
        <f t="shared" si="0"/>
        <v>69.357142857142861</v>
      </c>
      <c r="P17" s="5">
        <f t="shared" si="0"/>
        <v>69.5</v>
      </c>
      <c r="R17" s="1" t="s">
        <v>21</v>
      </c>
      <c r="S17" s="6" t="s">
        <v>8</v>
      </c>
      <c r="T17" s="5">
        <v>8.6</v>
      </c>
      <c r="U17" s="5">
        <v>8.2000000000000011</v>
      </c>
      <c r="V17" s="5">
        <v>16.600000000000001</v>
      </c>
      <c r="W17" s="5">
        <v>61.999999999999993</v>
      </c>
      <c r="X17" s="5">
        <v>18.06666666666667</v>
      </c>
      <c r="Y17" s="5">
        <v>8</v>
      </c>
      <c r="AA17" s="5">
        <v>7.6</v>
      </c>
    </row>
    <row r="18" spans="1:27" x14ac:dyDescent="0.35">
      <c r="A18" s="1" t="s">
        <v>26</v>
      </c>
      <c r="B18" s="6" t="s">
        <v>8</v>
      </c>
      <c r="C18" s="5">
        <v>1.5</v>
      </c>
      <c r="D18" s="5">
        <v>1.5</v>
      </c>
      <c r="E18" s="5">
        <v>3</v>
      </c>
      <c r="F18" s="5">
        <v>4.5</v>
      </c>
      <c r="G18" s="5">
        <v>35</v>
      </c>
      <c r="H18" s="5">
        <v>28</v>
      </c>
      <c r="I18" s="5">
        <v>25.666666666666668</v>
      </c>
      <c r="K18" s="5">
        <f t="shared" si="1"/>
        <v>0</v>
      </c>
      <c r="L18" s="5">
        <f t="shared" si="1"/>
        <v>1.5</v>
      </c>
      <c r="M18" s="5">
        <f t="shared" si="0"/>
        <v>3</v>
      </c>
      <c r="N18" s="5">
        <f t="shared" si="0"/>
        <v>33.5</v>
      </c>
      <c r="O18" s="5">
        <f t="shared" si="0"/>
        <v>26.5</v>
      </c>
      <c r="P18" s="5">
        <f t="shared" si="0"/>
        <v>24.166666666666668</v>
      </c>
      <c r="R18" s="1" t="s">
        <v>23</v>
      </c>
      <c r="S18" s="6" t="s">
        <v>8</v>
      </c>
      <c r="T18" s="5">
        <v>7.8000000000000007</v>
      </c>
      <c r="U18" s="5">
        <v>-0.59999999999999964</v>
      </c>
      <c r="V18" s="5">
        <v>-2.4000000000000004</v>
      </c>
      <c r="W18" s="5">
        <v>7.4</v>
      </c>
      <c r="X18" s="5">
        <v>10.199999999999999</v>
      </c>
      <c r="Y18" s="5">
        <v>8.1999999999999993</v>
      </c>
      <c r="AA18" s="5">
        <v>8</v>
      </c>
    </row>
    <row r="19" spans="1:27" x14ac:dyDescent="0.35">
      <c r="A19" s="1" t="s">
        <v>17</v>
      </c>
      <c r="B19" s="4" t="s">
        <v>6</v>
      </c>
      <c r="C19" s="5">
        <v>8.5555555555555554</v>
      </c>
      <c r="D19" s="5">
        <v>10</v>
      </c>
      <c r="E19" s="5">
        <v>17.75</v>
      </c>
      <c r="F19" s="5">
        <v>45.555555555555557</v>
      </c>
      <c r="G19" s="5">
        <v>56.444444444444443</v>
      </c>
      <c r="H19" s="5">
        <v>80.888888888888886</v>
      </c>
      <c r="I19" s="5">
        <v>80.555555555555557</v>
      </c>
      <c r="K19" s="5">
        <f t="shared" si="1"/>
        <v>1.4444444444444446</v>
      </c>
      <c r="L19" s="5">
        <f t="shared" si="1"/>
        <v>9.1944444444444446</v>
      </c>
      <c r="M19" s="5">
        <f t="shared" si="1"/>
        <v>37</v>
      </c>
      <c r="N19" s="5">
        <f t="shared" si="1"/>
        <v>47.888888888888886</v>
      </c>
      <c r="O19" s="5">
        <f t="shared" si="1"/>
        <v>72.333333333333329</v>
      </c>
      <c r="P19" s="5">
        <f t="shared" si="1"/>
        <v>72</v>
      </c>
      <c r="R19" s="1" t="s">
        <v>24</v>
      </c>
      <c r="S19" s="6" t="s">
        <v>8</v>
      </c>
      <c r="T19" s="5">
        <v>6.3999999999999986</v>
      </c>
      <c r="U19" s="5">
        <v>8.4499999999999993</v>
      </c>
      <c r="V19" s="5">
        <v>42.2</v>
      </c>
      <c r="W19" s="5">
        <v>2.1999999999999993</v>
      </c>
      <c r="X19" s="5">
        <v>22.999999999999996</v>
      </c>
      <c r="Y19" s="5">
        <v>7.1999999999999993</v>
      </c>
      <c r="AA19" s="5">
        <v>9.8000000000000007</v>
      </c>
    </row>
    <row r="20" spans="1:27" x14ac:dyDescent="0.35">
      <c r="A20" s="1" t="s">
        <v>27</v>
      </c>
      <c r="B20" s="6" t="s">
        <v>8</v>
      </c>
      <c r="C20" s="5">
        <v>10.6</v>
      </c>
      <c r="D20" s="5">
        <v>10</v>
      </c>
      <c r="E20" s="5">
        <v>21.8</v>
      </c>
      <c r="F20" s="5">
        <v>10.5</v>
      </c>
      <c r="G20" s="5">
        <v>18.399999999999999</v>
      </c>
      <c r="H20" s="5">
        <v>31.2</v>
      </c>
      <c r="I20" s="5">
        <v>45</v>
      </c>
      <c r="K20" s="5">
        <f t="shared" si="1"/>
        <v>-0.59999999999999964</v>
      </c>
      <c r="L20" s="5">
        <f t="shared" si="1"/>
        <v>11.200000000000001</v>
      </c>
      <c r="M20" s="5">
        <f t="shared" si="1"/>
        <v>-9.9999999999999645E-2</v>
      </c>
      <c r="N20" s="5">
        <f t="shared" si="1"/>
        <v>7.7999999999999989</v>
      </c>
      <c r="O20" s="5">
        <f t="shared" si="1"/>
        <v>20.6</v>
      </c>
      <c r="P20" s="5">
        <f t="shared" si="1"/>
        <v>34.4</v>
      </c>
      <c r="R20" s="1" t="s">
        <v>25</v>
      </c>
      <c r="S20" s="6" t="s">
        <v>8</v>
      </c>
      <c r="T20" s="5">
        <v>2</v>
      </c>
      <c r="U20" s="5">
        <v>1.2142857142857144</v>
      </c>
      <c r="V20" s="5">
        <v>21.928571428571427</v>
      </c>
      <c r="W20" s="5">
        <v>42.833333333333336</v>
      </c>
      <c r="X20" s="5">
        <v>61.666666666666671</v>
      </c>
      <c r="Y20" s="5">
        <v>71.071428571428569</v>
      </c>
      <c r="AA20" s="5">
        <v>6.5</v>
      </c>
    </row>
    <row r="21" spans="1:27" x14ac:dyDescent="0.35">
      <c r="A21" s="1" t="s">
        <v>28</v>
      </c>
      <c r="B21" s="6" t="s">
        <v>8</v>
      </c>
      <c r="C21" s="5">
        <v>3</v>
      </c>
      <c r="D21" s="5">
        <v>3</v>
      </c>
      <c r="E21" s="5">
        <v>1</v>
      </c>
      <c r="F21" s="5">
        <v>44</v>
      </c>
      <c r="G21" s="5">
        <v>1.5</v>
      </c>
      <c r="H21" s="5">
        <v>9</v>
      </c>
      <c r="I21" s="5">
        <v>16</v>
      </c>
      <c r="K21" s="5">
        <f t="shared" si="1"/>
        <v>0</v>
      </c>
      <c r="L21" s="5">
        <f t="shared" si="1"/>
        <v>-2</v>
      </c>
      <c r="M21" s="5">
        <f t="shared" si="1"/>
        <v>41</v>
      </c>
      <c r="N21" s="5">
        <f t="shared" si="1"/>
        <v>-1.5</v>
      </c>
      <c r="O21" s="5">
        <f t="shared" si="1"/>
        <v>6</v>
      </c>
      <c r="P21" s="5">
        <f t="shared" si="1"/>
        <v>13</v>
      </c>
      <c r="R21" s="1" t="s">
        <v>26</v>
      </c>
      <c r="S21" s="6" t="s">
        <v>8</v>
      </c>
      <c r="T21" s="5">
        <v>0</v>
      </c>
      <c r="U21" s="5">
        <v>1.5</v>
      </c>
      <c r="V21" s="5">
        <v>3</v>
      </c>
      <c r="W21" s="5">
        <v>33.5</v>
      </c>
      <c r="X21" s="5">
        <v>26.5</v>
      </c>
      <c r="Y21" s="5">
        <v>24.166666666666668</v>
      </c>
      <c r="AA21" s="5">
        <v>1.5</v>
      </c>
    </row>
    <row r="22" spans="1:27" x14ac:dyDescent="0.35">
      <c r="A22" s="1" t="s">
        <v>19</v>
      </c>
      <c r="B22" s="4" t="s">
        <v>6</v>
      </c>
      <c r="C22" s="5">
        <v>4.8571428571428568</v>
      </c>
      <c r="D22" s="5">
        <v>4.8571428571428568</v>
      </c>
      <c r="E22" s="5">
        <v>3.7142857142857144</v>
      </c>
      <c r="F22" s="5">
        <v>23.285714285714285</v>
      </c>
      <c r="G22" s="5">
        <v>63.142857142857146</v>
      </c>
      <c r="H22" s="5">
        <v>69.833333333333329</v>
      </c>
      <c r="I22" s="5">
        <v>73.857142857142861</v>
      </c>
      <c r="K22" s="5">
        <f t="shared" si="1"/>
        <v>0</v>
      </c>
      <c r="L22" s="5">
        <f t="shared" si="1"/>
        <v>-1.1428571428571423</v>
      </c>
      <c r="M22" s="5">
        <f t="shared" si="1"/>
        <v>18.428571428571427</v>
      </c>
      <c r="N22" s="5">
        <f t="shared" si="1"/>
        <v>58.285714285714292</v>
      </c>
      <c r="O22" s="5">
        <f t="shared" si="1"/>
        <v>64.976190476190467</v>
      </c>
      <c r="P22" s="5">
        <f t="shared" si="1"/>
        <v>69</v>
      </c>
      <c r="R22" s="1" t="s">
        <v>27</v>
      </c>
      <c r="S22" s="6" t="s">
        <v>8</v>
      </c>
      <c r="T22" s="5">
        <v>-0.59999999999999964</v>
      </c>
      <c r="U22" s="5">
        <v>11.200000000000001</v>
      </c>
      <c r="V22" s="5">
        <v>-9.9999999999999645E-2</v>
      </c>
      <c r="W22" s="5">
        <v>7.7999999999999989</v>
      </c>
      <c r="X22" s="5">
        <v>20.6</v>
      </c>
      <c r="Y22" s="5">
        <v>34.4</v>
      </c>
      <c r="AA22" s="5">
        <v>10.6</v>
      </c>
    </row>
    <row r="23" spans="1:27" x14ac:dyDescent="0.35">
      <c r="A23" s="1" t="s">
        <v>29</v>
      </c>
      <c r="B23" s="6" t="s">
        <v>30</v>
      </c>
      <c r="C23" s="5">
        <v>21.666666666666668</v>
      </c>
      <c r="D23" s="5">
        <v>19</v>
      </c>
      <c r="E23" s="5">
        <v>24</v>
      </c>
      <c r="F23" s="5">
        <v>28.333333333333332</v>
      </c>
      <c r="G23" s="5">
        <v>59.8</v>
      </c>
      <c r="H23" s="5">
        <v>27.6</v>
      </c>
      <c r="I23" s="5">
        <v>21.333333333333332</v>
      </c>
      <c r="K23" s="5">
        <f t="shared" si="1"/>
        <v>-2.6666666666666679</v>
      </c>
      <c r="L23" s="5">
        <f t="shared" si="1"/>
        <v>2.3333333333333321</v>
      </c>
      <c r="M23" s="5">
        <f t="shared" si="1"/>
        <v>6.6666666666666643</v>
      </c>
      <c r="N23" s="5">
        <f t="shared" si="1"/>
        <v>38.133333333333326</v>
      </c>
      <c r="O23" s="5">
        <f t="shared" si="1"/>
        <v>5.9333333333333336</v>
      </c>
      <c r="P23" s="5">
        <f t="shared" si="1"/>
        <v>-0.3333333333333357</v>
      </c>
      <c r="R23" s="1" t="s">
        <v>28</v>
      </c>
      <c r="S23" s="6" t="s">
        <v>8</v>
      </c>
      <c r="T23" s="5">
        <v>0</v>
      </c>
      <c r="U23" s="5">
        <v>-2</v>
      </c>
      <c r="V23" s="5">
        <v>41</v>
      </c>
      <c r="W23" s="5">
        <v>-1.5</v>
      </c>
      <c r="X23" s="5">
        <v>6</v>
      </c>
      <c r="Y23" s="5">
        <v>13</v>
      </c>
      <c r="AA23" s="5">
        <v>3</v>
      </c>
    </row>
    <row r="24" spans="1:27" x14ac:dyDescent="0.35">
      <c r="A24" s="1" t="s">
        <v>31</v>
      </c>
      <c r="B24" s="6" t="s">
        <v>30</v>
      </c>
      <c r="C24" s="5">
        <v>7.75</v>
      </c>
      <c r="D24" s="5">
        <v>10.25</v>
      </c>
      <c r="E24" s="5">
        <v>18.25</v>
      </c>
      <c r="F24" s="5">
        <v>15.25</v>
      </c>
      <c r="G24" s="5">
        <v>26.5</v>
      </c>
      <c r="H24" s="5">
        <v>67.25</v>
      </c>
      <c r="I24" s="5">
        <v>48.75</v>
      </c>
      <c r="K24" s="5">
        <f t="shared" si="1"/>
        <v>2.5</v>
      </c>
      <c r="L24" s="5">
        <f t="shared" si="1"/>
        <v>10.5</v>
      </c>
      <c r="M24" s="5">
        <f t="shared" si="1"/>
        <v>7.5</v>
      </c>
      <c r="N24" s="5">
        <f t="shared" si="1"/>
        <v>18.75</v>
      </c>
      <c r="O24" s="5">
        <f t="shared" si="1"/>
        <v>59.5</v>
      </c>
      <c r="P24" s="5">
        <f t="shared" si="1"/>
        <v>41</v>
      </c>
      <c r="R24" s="1" t="s">
        <v>20</v>
      </c>
      <c r="T24" s="5">
        <f>AVERAGE(T13:T23)</f>
        <v>2.3841991341991342</v>
      </c>
      <c r="U24" s="5">
        <f t="shared" ref="U24:Y24" si="6">AVERAGE(U13:U23)</f>
        <v>4.874025974025975</v>
      </c>
      <c r="V24" s="5">
        <f t="shared" si="6"/>
        <v>17.298484848484847</v>
      </c>
      <c r="W24" s="5">
        <f t="shared" si="6"/>
        <v>22.363419913419914</v>
      </c>
      <c r="X24" s="5">
        <f t="shared" si="6"/>
        <v>27.620562770562774</v>
      </c>
      <c r="Y24" s="5">
        <f t="shared" si="6"/>
        <v>28.214826839826834</v>
      </c>
      <c r="AA24" s="5">
        <f>AVERAGE(AA13:AA23)</f>
        <v>7.5772727272727272</v>
      </c>
    </row>
    <row r="25" spans="1:27" x14ac:dyDescent="0.35">
      <c r="A25" s="1" t="s">
        <v>32</v>
      </c>
      <c r="B25" s="4" t="s">
        <v>33</v>
      </c>
      <c r="C25" s="5">
        <v>12</v>
      </c>
      <c r="D25" s="5">
        <v>49.666666666666664</v>
      </c>
      <c r="E25" s="5">
        <v>25</v>
      </c>
      <c r="F25" s="5">
        <v>54</v>
      </c>
      <c r="G25" s="5">
        <v>61.571428571428569</v>
      </c>
      <c r="H25" s="5">
        <v>71</v>
      </c>
      <c r="I25" s="5">
        <v>72.428571428571431</v>
      </c>
      <c r="K25" s="5">
        <f t="shared" si="1"/>
        <v>37.666666666666664</v>
      </c>
      <c r="L25" s="5">
        <f t="shared" si="1"/>
        <v>13</v>
      </c>
      <c r="M25" s="5">
        <f t="shared" si="1"/>
        <v>42</v>
      </c>
      <c r="N25" s="5">
        <f t="shared" si="1"/>
        <v>49.571428571428569</v>
      </c>
      <c r="O25" s="5">
        <f t="shared" si="1"/>
        <v>59</v>
      </c>
      <c r="P25" s="5">
        <f t="shared" si="1"/>
        <v>60.428571428571431</v>
      </c>
      <c r="R25" s="1" t="s">
        <v>22</v>
      </c>
      <c r="T25" s="5">
        <f>STDEV(T13:T23)/(SQRT(11))</f>
        <v>1.416704109248266</v>
      </c>
      <c r="U25" s="5">
        <f t="shared" ref="U25:Y25" si="7">STDEV(U13:U23)/(SQRT(11))</f>
        <v>1.3995713207751315</v>
      </c>
      <c r="V25" s="5">
        <f t="shared" si="7"/>
        <v>5.1373983000959571</v>
      </c>
      <c r="W25" s="5">
        <f t="shared" si="7"/>
        <v>6.5883260407985791</v>
      </c>
      <c r="X25" s="5">
        <f t="shared" si="7"/>
        <v>6.4706116494333541</v>
      </c>
      <c r="Y25" s="5">
        <f t="shared" si="7"/>
        <v>7.0004093207247609</v>
      </c>
      <c r="AA25" s="5">
        <f>STDEV(AA13:AA23)/(SQRT(11))</f>
        <v>1.2958563970027284</v>
      </c>
    </row>
    <row r="26" spans="1:27" x14ac:dyDescent="0.35">
      <c r="A26" s="1" t="s">
        <v>34</v>
      </c>
      <c r="B26" s="6" t="s">
        <v>30</v>
      </c>
      <c r="C26" s="5">
        <v>14.375</v>
      </c>
      <c r="D26" s="5">
        <v>18</v>
      </c>
      <c r="E26" s="5">
        <v>31.428571428571427</v>
      </c>
      <c r="F26" s="5">
        <v>20.875</v>
      </c>
      <c r="G26" s="5">
        <v>12.125</v>
      </c>
      <c r="H26" s="5">
        <v>27.857142857142858</v>
      </c>
      <c r="I26" s="5">
        <v>30.625</v>
      </c>
      <c r="K26" s="5">
        <f t="shared" si="1"/>
        <v>3.625</v>
      </c>
      <c r="L26" s="5">
        <f t="shared" si="1"/>
        <v>17.053571428571427</v>
      </c>
      <c r="M26" s="5">
        <f t="shared" si="1"/>
        <v>6.5</v>
      </c>
      <c r="N26" s="5">
        <f t="shared" si="1"/>
        <v>-2.25</v>
      </c>
      <c r="O26" s="5">
        <f t="shared" si="1"/>
        <v>13.482142857142858</v>
      </c>
      <c r="P26" s="5">
        <f t="shared" si="1"/>
        <v>16.25</v>
      </c>
    </row>
    <row r="27" spans="1:27" x14ac:dyDescent="0.35">
      <c r="A27" s="1" t="s">
        <v>35</v>
      </c>
      <c r="B27" s="6" t="s">
        <v>30</v>
      </c>
      <c r="C27" s="5">
        <v>20.833333333333332</v>
      </c>
      <c r="D27" s="5">
        <v>15.666666666666666</v>
      </c>
      <c r="E27" s="5">
        <v>24.666666666666668</v>
      </c>
      <c r="F27" s="5">
        <v>31.285714285714285</v>
      </c>
      <c r="G27" s="5">
        <v>10.5</v>
      </c>
      <c r="H27" s="5">
        <v>19.5</v>
      </c>
      <c r="I27" s="5">
        <v>15.166666666666666</v>
      </c>
      <c r="K27" s="5">
        <f t="shared" si="1"/>
        <v>-5.1666666666666661</v>
      </c>
      <c r="L27" s="5">
        <f t="shared" si="1"/>
        <v>3.8333333333333357</v>
      </c>
      <c r="M27" s="5">
        <f t="shared" si="1"/>
        <v>10.452380952380953</v>
      </c>
      <c r="N27" s="5">
        <f t="shared" si="1"/>
        <v>-10.333333333333332</v>
      </c>
      <c r="O27" s="5">
        <f t="shared" si="1"/>
        <v>-1.3333333333333321</v>
      </c>
      <c r="P27" s="5">
        <f t="shared" si="1"/>
        <v>-5.6666666666666661</v>
      </c>
    </row>
    <row r="28" spans="1:27" x14ac:dyDescent="0.35">
      <c r="A28" s="1" t="s">
        <v>36</v>
      </c>
      <c r="B28" s="4" t="s">
        <v>33</v>
      </c>
      <c r="C28" s="5">
        <v>3.8571428571428572</v>
      </c>
      <c r="D28" s="5">
        <v>7.2857142857142856</v>
      </c>
      <c r="E28" s="5">
        <v>14.428571428571429</v>
      </c>
      <c r="F28" s="5">
        <v>43.125</v>
      </c>
      <c r="G28" s="5">
        <v>65</v>
      </c>
      <c r="H28" s="5">
        <v>76.25</v>
      </c>
      <c r="I28" s="5">
        <v>75.375</v>
      </c>
      <c r="K28" s="5">
        <f t="shared" si="1"/>
        <v>3.4285714285714284</v>
      </c>
      <c r="L28" s="5">
        <f t="shared" si="1"/>
        <v>10.571428571428571</v>
      </c>
      <c r="M28" s="5">
        <f t="shared" si="1"/>
        <v>39.267857142857146</v>
      </c>
      <c r="N28" s="5">
        <f t="shared" si="1"/>
        <v>61.142857142857146</v>
      </c>
      <c r="O28" s="5">
        <f t="shared" si="1"/>
        <v>72.392857142857139</v>
      </c>
      <c r="P28" s="5">
        <f t="shared" si="1"/>
        <v>71.517857142857139</v>
      </c>
      <c r="R28" s="1" t="s">
        <v>32</v>
      </c>
      <c r="S28" s="4" t="s">
        <v>33</v>
      </c>
      <c r="T28" s="5">
        <v>37.666666666666664</v>
      </c>
      <c r="U28" s="5">
        <v>13</v>
      </c>
      <c r="V28" s="5">
        <v>42</v>
      </c>
      <c r="W28" s="5">
        <v>49.571428571428569</v>
      </c>
      <c r="X28" s="5">
        <v>59</v>
      </c>
      <c r="Y28" s="5">
        <v>60.428571428571431</v>
      </c>
      <c r="AA28" s="5">
        <v>12</v>
      </c>
    </row>
    <row r="29" spans="1:27" x14ac:dyDescent="0.35">
      <c r="A29" s="1" t="s">
        <v>37</v>
      </c>
      <c r="B29" s="4" t="s">
        <v>33</v>
      </c>
      <c r="C29" s="5">
        <v>11.888888888888889</v>
      </c>
      <c r="D29" s="5">
        <v>18.222222222222221</v>
      </c>
      <c r="E29" s="5">
        <v>35</v>
      </c>
      <c r="F29" s="5">
        <v>64.8</v>
      </c>
      <c r="G29" s="5">
        <v>75</v>
      </c>
      <c r="H29" s="5">
        <v>75.444444444444443</v>
      </c>
      <c r="I29" s="5">
        <v>76</v>
      </c>
      <c r="K29" s="5">
        <f t="shared" si="1"/>
        <v>6.3333333333333321</v>
      </c>
      <c r="L29" s="5">
        <f t="shared" si="1"/>
        <v>23.111111111111111</v>
      </c>
      <c r="M29" s="5">
        <f t="shared" si="1"/>
        <v>52.911111111111111</v>
      </c>
      <c r="N29" s="5">
        <f t="shared" si="1"/>
        <v>63.111111111111114</v>
      </c>
      <c r="O29" s="5">
        <f t="shared" si="1"/>
        <v>63.555555555555557</v>
      </c>
      <c r="P29" s="5">
        <f t="shared" si="1"/>
        <v>64.111111111111114</v>
      </c>
      <c r="R29" s="1" t="s">
        <v>36</v>
      </c>
      <c r="S29" s="4" t="s">
        <v>33</v>
      </c>
      <c r="T29" s="5">
        <v>3.4285714285714284</v>
      </c>
      <c r="U29" s="5">
        <v>10.571428571428571</v>
      </c>
      <c r="V29" s="5">
        <v>39.267857142857146</v>
      </c>
      <c r="W29" s="5">
        <v>61.142857142857146</v>
      </c>
      <c r="X29" s="5">
        <v>72.392857142857139</v>
      </c>
      <c r="Y29" s="5">
        <v>71.517857142857139</v>
      </c>
      <c r="AA29" s="5">
        <v>3.8571428571428572</v>
      </c>
    </row>
    <row r="30" spans="1:27" x14ac:dyDescent="0.35">
      <c r="A30" s="1" t="s">
        <v>38</v>
      </c>
      <c r="B30" s="6" t="s">
        <v>30</v>
      </c>
      <c r="C30" s="5">
        <v>12.25</v>
      </c>
      <c r="D30" s="5">
        <v>14.125</v>
      </c>
      <c r="E30" s="5">
        <v>24.5</v>
      </c>
      <c r="F30" s="5">
        <v>39.875</v>
      </c>
      <c r="G30" s="5">
        <v>36.125</v>
      </c>
      <c r="H30" s="5">
        <v>44.375</v>
      </c>
      <c r="I30" s="5">
        <v>46</v>
      </c>
      <c r="K30" s="5">
        <f t="shared" si="1"/>
        <v>1.875</v>
      </c>
      <c r="L30" s="5">
        <f t="shared" si="1"/>
        <v>12.25</v>
      </c>
      <c r="M30" s="5">
        <f t="shared" si="1"/>
        <v>27.625</v>
      </c>
      <c r="N30" s="5">
        <f t="shared" si="1"/>
        <v>23.875</v>
      </c>
      <c r="O30" s="5">
        <f t="shared" si="1"/>
        <v>32.125</v>
      </c>
      <c r="P30" s="5">
        <f t="shared" si="1"/>
        <v>33.75</v>
      </c>
      <c r="R30" s="1" t="s">
        <v>37</v>
      </c>
      <c r="S30" s="4" t="s">
        <v>33</v>
      </c>
      <c r="T30" s="5">
        <v>6.3333333333333321</v>
      </c>
      <c r="U30" s="5">
        <v>23.111111111111111</v>
      </c>
      <c r="V30" s="5">
        <v>52.911111111111111</v>
      </c>
      <c r="W30" s="5">
        <v>63.111111111111114</v>
      </c>
      <c r="X30" s="5">
        <v>63.555555555555557</v>
      </c>
      <c r="Y30" s="5">
        <v>64.111111111111114</v>
      </c>
      <c r="AA30" s="5">
        <v>11.888888888888889</v>
      </c>
    </row>
    <row r="31" spans="1:27" x14ac:dyDescent="0.35">
      <c r="A31" s="1" t="s">
        <v>39</v>
      </c>
      <c r="B31" s="6" t="s">
        <v>30</v>
      </c>
      <c r="C31" s="5">
        <v>19.285714285714285</v>
      </c>
      <c r="D31" s="5">
        <v>15.666666666666666</v>
      </c>
      <c r="E31" s="5">
        <v>26.142857142857142</v>
      </c>
      <c r="F31" s="5">
        <v>35.571428571428569</v>
      </c>
      <c r="G31" s="5">
        <v>46.285714285714285</v>
      </c>
      <c r="H31" s="5">
        <v>62.142857142857146</v>
      </c>
      <c r="I31" s="5">
        <v>62.285714285714285</v>
      </c>
      <c r="K31" s="5">
        <f t="shared" si="1"/>
        <v>-3.6190476190476186</v>
      </c>
      <c r="L31" s="5">
        <f t="shared" si="1"/>
        <v>6.8571428571428577</v>
      </c>
      <c r="M31" s="5">
        <f t="shared" si="1"/>
        <v>16.285714285714285</v>
      </c>
      <c r="N31" s="5">
        <f t="shared" si="1"/>
        <v>27</v>
      </c>
      <c r="O31" s="5">
        <f t="shared" si="1"/>
        <v>42.857142857142861</v>
      </c>
      <c r="P31" s="5">
        <f t="shared" si="1"/>
        <v>43</v>
      </c>
      <c r="R31" s="1" t="s">
        <v>40</v>
      </c>
      <c r="S31" s="4" t="s">
        <v>33</v>
      </c>
      <c r="T31" s="5">
        <v>1</v>
      </c>
      <c r="U31" s="5">
        <v>-0.14285714285714235</v>
      </c>
      <c r="V31" s="5">
        <v>41.428571428571423</v>
      </c>
      <c r="W31" s="5">
        <v>60.857142857142861</v>
      </c>
      <c r="X31" s="5">
        <v>69.196428571428569</v>
      </c>
      <c r="Y31" s="5">
        <v>63.285714285714278</v>
      </c>
      <c r="AA31" s="5">
        <v>8.4285714285714288</v>
      </c>
    </row>
    <row r="32" spans="1:27" x14ac:dyDescent="0.35">
      <c r="A32" s="1" t="s">
        <v>40</v>
      </c>
      <c r="B32" s="4" t="s">
        <v>33</v>
      </c>
      <c r="C32" s="5">
        <v>8.4285714285714288</v>
      </c>
      <c r="D32" s="5">
        <v>9.4285714285714288</v>
      </c>
      <c r="E32" s="5">
        <v>8.2857142857142865</v>
      </c>
      <c r="F32" s="5">
        <v>49.857142857142854</v>
      </c>
      <c r="G32" s="5">
        <v>69.285714285714292</v>
      </c>
      <c r="H32" s="5">
        <v>77.625</v>
      </c>
      <c r="I32" s="5">
        <v>71.714285714285708</v>
      </c>
      <c r="K32" s="5">
        <f t="shared" si="1"/>
        <v>1</v>
      </c>
      <c r="L32" s="5">
        <f t="shared" si="1"/>
        <v>-0.14285714285714235</v>
      </c>
      <c r="M32" s="5">
        <f t="shared" si="1"/>
        <v>41.428571428571423</v>
      </c>
      <c r="N32" s="5">
        <f t="shared" si="1"/>
        <v>60.857142857142861</v>
      </c>
      <c r="O32" s="5">
        <f t="shared" si="1"/>
        <v>69.196428571428569</v>
      </c>
      <c r="P32" s="5">
        <f t="shared" si="1"/>
        <v>63.285714285714278</v>
      </c>
      <c r="R32" s="1" t="s">
        <v>41</v>
      </c>
      <c r="S32" s="4" t="s">
        <v>33</v>
      </c>
      <c r="T32" s="5">
        <v>-0.95555555555555571</v>
      </c>
      <c r="U32" s="5">
        <v>4.0444444444444443</v>
      </c>
      <c r="V32" s="5">
        <v>59.777777777777771</v>
      </c>
      <c r="W32" s="5">
        <v>16.044444444444444</v>
      </c>
      <c r="X32" s="5">
        <v>71.344444444444449</v>
      </c>
      <c r="Y32" s="5">
        <v>68.944444444444443</v>
      </c>
      <c r="AA32" s="5">
        <v>6.5555555555555554</v>
      </c>
    </row>
    <row r="33" spans="1:27" x14ac:dyDescent="0.35">
      <c r="A33" s="1" t="s">
        <v>41</v>
      </c>
      <c r="B33" s="4" t="s">
        <v>33</v>
      </c>
      <c r="C33" s="5">
        <v>6.5555555555555554</v>
      </c>
      <c r="D33" s="5">
        <v>5.6</v>
      </c>
      <c r="E33" s="5">
        <v>10.6</v>
      </c>
      <c r="F33" s="5">
        <v>66.333333333333329</v>
      </c>
      <c r="G33" s="5">
        <v>22.6</v>
      </c>
      <c r="H33" s="5">
        <v>77.900000000000006</v>
      </c>
      <c r="I33" s="5">
        <v>75.5</v>
      </c>
      <c r="K33" s="5">
        <f t="shared" si="1"/>
        <v>-0.95555555555555571</v>
      </c>
      <c r="L33" s="5">
        <f t="shared" si="1"/>
        <v>4.0444444444444443</v>
      </c>
      <c r="M33" s="5">
        <f t="shared" si="1"/>
        <v>59.777777777777771</v>
      </c>
      <c r="N33" s="5">
        <f t="shared" si="1"/>
        <v>16.044444444444444</v>
      </c>
      <c r="O33" s="5">
        <f t="shared" si="1"/>
        <v>71.344444444444449</v>
      </c>
      <c r="P33" s="5">
        <f t="shared" si="1"/>
        <v>68.944444444444443</v>
      </c>
      <c r="R33" s="1" t="s">
        <v>42</v>
      </c>
      <c r="S33" s="4" t="s">
        <v>33</v>
      </c>
      <c r="T33" s="5">
        <v>-0.2142857142857153</v>
      </c>
      <c r="U33" s="5">
        <v>25.642857142857146</v>
      </c>
      <c r="V33" s="5">
        <v>37.25</v>
      </c>
      <c r="W33" s="5">
        <v>60.928571428571431</v>
      </c>
      <c r="X33" s="5">
        <v>55.5</v>
      </c>
      <c r="Y33" s="5">
        <v>53</v>
      </c>
      <c r="AA33" s="5">
        <v>16.5</v>
      </c>
    </row>
    <row r="34" spans="1:27" x14ac:dyDescent="0.35">
      <c r="A34" s="1" t="s">
        <v>42</v>
      </c>
      <c r="B34" s="4" t="s">
        <v>33</v>
      </c>
      <c r="C34" s="5">
        <v>16.5</v>
      </c>
      <c r="D34" s="5">
        <v>16.285714285714285</v>
      </c>
      <c r="E34" s="5">
        <v>42.142857142857146</v>
      </c>
      <c r="F34" s="5">
        <v>53.75</v>
      </c>
      <c r="G34" s="5">
        <v>77.428571428571431</v>
      </c>
      <c r="H34" s="5">
        <v>72</v>
      </c>
      <c r="I34" s="5">
        <v>69.5</v>
      </c>
      <c r="K34" s="5">
        <f t="shared" si="1"/>
        <v>-0.2142857142857153</v>
      </c>
      <c r="L34" s="5">
        <f t="shared" si="1"/>
        <v>25.642857142857146</v>
      </c>
      <c r="M34" s="5">
        <f t="shared" si="1"/>
        <v>37.25</v>
      </c>
      <c r="N34" s="5">
        <f t="shared" si="1"/>
        <v>60.928571428571431</v>
      </c>
      <c r="O34" s="5">
        <f t="shared" si="1"/>
        <v>55.5</v>
      </c>
      <c r="P34" s="5">
        <f t="shared" si="1"/>
        <v>53</v>
      </c>
      <c r="R34" s="1" t="s">
        <v>44</v>
      </c>
      <c r="S34" s="4" t="s">
        <v>33</v>
      </c>
      <c r="T34" s="5">
        <v>9.9583333333333321</v>
      </c>
      <c r="U34" s="5">
        <v>21.583333333333332</v>
      </c>
      <c r="V34" s="5">
        <v>36</v>
      </c>
      <c r="W34" s="5">
        <v>41.583333333333329</v>
      </c>
      <c r="X34" s="5">
        <v>50.1111111111111</v>
      </c>
      <c r="Y34" s="5">
        <v>48.083333333333329</v>
      </c>
      <c r="AA34" s="5">
        <v>16.666666666666668</v>
      </c>
    </row>
    <row r="35" spans="1:27" x14ac:dyDescent="0.35">
      <c r="A35" s="1" t="s">
        <v>43</v>
      </c>
      <c r="B35" s="6" t="s">
        <v>30</v>
      </c>
      <c r="C35" s="5">
        <v>24.25</v>
      </c>
      <c r="D35" s="5">
        <v>24.6</v>
      </c>
      <c r="E35" s="5">
        <v>30.25</v>
      </c>
      <c r="F35" s="5">
        <v>32.25</v>
      </c>
      <c r="G35" s="5">
        <v>35.6</v>
      </c>
      <c r="H35" s="5">
        <v>52.8</v>
      </c>
      <c r="I35" s="5">
        <v>45.25</v>
      </c>
      <c r="K35" s="5">
        <f t="shared" si="1"/>
        <v>0.35000000000000142</v>
      </c>
      <c r="L35" s="5">
        <f t="shared" si="1"/>
        <v>6</v>
      </c>
      <c r="M35" s="5">
        <f t="shared" si="1"/>
        <v>8</v>
      </c>
      <c r="N35" s="5">
        <f t="shared" si="1"/>
        <v>11.350000000000001</v>
      </c>
      <c r="O35" s="5">
        <f t="shared" si="1"/>
        <v>28.549999999999997</v>
      </c>
      <c r="P35" s="5">
        <f t="shared" si="1"/>
        <v>21</v>
      </c>
      <c r="R35" s="1" t="s">
        <v>45</v>
      </c>
      <c r="S35" s="4" t="s">
        <v>33</v>
      </c>
      <c r="T35" s="5">
        <v>-0.83333333333333215</v>
      </c>
      <c r="U35" s="5">
        <v>5.1428571428571423</v>
      </c>
      <c r="V35" s="5">
        <v>5.8571428571428577</v>
      </c>
      <c r="W35" s="5">
        <v>48.428571428571431</v>
      </c>
      <c r="X35" s="5">
        <v>46.666666666666671</v>
      </c>
      <c r="Y35" s="5">
        <v>51.571428571428569</v>
      </c>
      <c r="AA35" s="5">
        <v>24</v>
      </c>
    </row>
    <row r="36" spans="1:27" x14ac:dyDescent="0.35">
      <c r="A36" s="1" t="s">
        <v>44</v>
      </c>
      <c r="B36" s="4" t="s">
        <v>33</v>
      </c>
      <c r="C36" s="5">
        <v>16.666666666666668</v>
      </c>
      <c r="D36" s="5">
        <v>26.625</v>
      </c>
      <c r="E36" s="5">
        <v>38.25</v>
      </c>
      <c r="F36" s="5">
        <v>52.666666666666664</v>
      </c>
      <c r="G36" s="5">
        <v>58.25</v>
      </c>
      <c r="H36" s="5">
        <v>66.777777777777771</v>
      </c>
      <c r="I36" s="5">
        <v>64.75</v>
      </c>
      <c r="K36" s="5">
        <f t="shared" si="1"/>
        <v>9.9583333333333321</v>
      </c>
      <c r="L36" s="5">
        <f t="shared" si="1"/>
        <v>21.583333333333332</v>
      </c>
      <c r="M36" s="5">
        <f t="shared" si="1"/>
        <v>36</v>
      </c>
      <c r="N36" s="5">
        <f t="shared" si="1"/>
        <v>41.583333333333329</v>
      </c>
      <c r="O36" s="5">
        <f t="shared" si="1"/>
        <v>50.1111111111111</v>
      </c>
      <c r="P36" s="5">
        <f t="shared" si="1"/>
        <v>48.083333333333329</v>
      </c>
      <c r="R36" s="1" t="s">
        <v>20</v>
      </c>
      <c r="T36" s="5">
        <f>AVERAGE(T28:T35)</f>
        <v>7.0479662698412699</v>
      </c>
      <c r="U36" s="5">
        <f>AVERAGE(U28:U35)</f>
        <v>12.869146825396825</v>
      </c>
      <c r="V36" s="5">
        <f t="shared" ref="V36:Y36" si="8">AVERAGE(V28:V35)</f>
        <v>39.311557539682532</v>
      </c>
      <c r="W36" s="5">
        <f t="shared" si="8"/>
        <v>50.208432539682541</v>
      </c>
      <c r="X36" s="5">
        <f t="shared" si="8"/>
        <v>60.970882936507934</v>
      </c>
      <c r="Y36" s="5">
        <f t="shared" si="8"/>
        <v>60.117807539682538</v>
      </c>
      <c r="AA36" s="5">
        <f t="shared" ref="AA36" si="9">AVERAGE(AA28:AA35)</f>
        <v>12.487103174603176</v>
      </c>
    </row>
    <row r="37" spans="1:27" x14ac:dyDescent="0.35">
      <c r="A37" s="1" t="s">
        <v>45</v>
      </c>
      <c r="B37" s="4" t="s">
        <v>33</v>
      </c>
      <c r="C37" s="5">
        <v>24</v>
      </c>
      <c r="D37" s="5">
        <v>23.166666666666668</v>
      </c>
      <c r="E37" s="5">
        <v>29.142857142857142</v>
      </c>
      <c r="F37" s="5">
        <v>29.857142857142858</v>
      </c>
      <c r="G37" s="5">
        <v>72.428571428571431</v>
      </c>
      <c r="H37" s="5">
        <v>70.666666666666671</v>
      </c>
      <c r="I37" s="5">
        <v>75.571428571428569</v>
      </c>
      <c r="K37" s="5">
        <f t="shared" si="1"/>
        <v>-0.83333333333333215</v>
      </c>
      <c r="L37" s="5">
        <f t="shared" si="1"/>
        <v>5.1428571428571423</v>
      </c>
      <c r="M37" s="5">
        <f t="shared" si="1"/>
        <v>5.8571428571428577</v>
      </c>
      <c r="N37" s="5">
        <f t="shared" si="1"/>
        <v>48.428571428571431</v>
      </c>
      <c r="O37" s="5">
        <f t="shared" si="1"/>
        <v>46.666666666666671</v>
      </c>
      <c r="P37" s="5">
        <f t="shared" si="1"/>
        <v>51.571428571428569</v>
      </c>
      <c r="R37" s="1" t="s">
        <v>22</v>
      </c>
      <c r="T37" s="5">
        <f>STDEV(T28:T35)/(SQRT(8))</f>
        <v>4.5807735127620743</v>
      </c>
      <c r="U37" s="5">
        <f t="shared" ref="U37:Y37" si="10">STDEV(U28:U35)/(SQRT(8))</f>
        <v>3.4230895546901858</v>
      </c>
      <c r="V37" s="5">
        <f t="shared" si="10"/>
        <v>5.5900736373066833</v>
      </c>
      <c r="W37" s="5">
        <f t="shared" si="10"/>
        <v>5.6053247380499736</v>
      </c>
      <c r="X37" s="5">
        <f t="shared" si="10"/>
        <v>3.4557731032850079</v>
      </c>
      <c r="Y37" s="5">
        <f t="shared" si="10"/>
        <v>2.9954777755911191</v>
      </c>
      <c r="AA37" s="5">
        <f t="shared" ref="AA37" si="11">STDEV(AA28:AA35)/(SQRT(8))</f>
        <v>2.286783327364788</v>
      </c>
    </row>
    <row r="38" spans="1:27" x14ac:dyDescent="0.35">
      <c r="A38" s="1" t="s">
        <v>46</v>
      </c>
      <c r="B38" s="6" t="s">
        <v>30</v>
      </c>
      <c r="C38" s="5">
        <v>12</v>
      </c>
      <c r="D38" s="5">
        <v>5</v>
      </c>
      <c r="E38" s="5">
        <v>28.666666666666668</v>
      </c>
      <c r="F38" s="5">
        <v>5.666666666666667</v>
      </c>
      <c r="G38" s="5">
        <v>26</v>
      </c>
      <c r="H38" s="5">
        <v>13.5</v>
      </c>
      <c r="I38" s="5">
        <v>43.333333333333336</v>
      </c>
      <c r="K38" s="5">
        <f t="shared" si="1"/>
        <v>-7</v>
      </c>
      <c r="L38" s="5">
        <f t="shared" si="1"/>
        <v>16.666666666666668</v>
      </c>
      <c r="M38" s="5">
        <f t="shared" si="1"/>
        <v>-6.333333333333333</v>
      </c>
      <c r="N38" s="5">
        <f t="shared" si="1"/>
        <v>14</v>
      </c>
      <c r="O38" s="5">
        <f t="shared" si="1"/>
        <v>1.5</v>
      </c>
      <c r="P38" s="5">
        <f t="shared" si="1"/>
        <v>31.333333333333336</v>
      </c>
    </row>
    <row r="39" spans="1:27" x14ac:dyDescent="0.35">
      <c r="A39" s="1" t="s">
        <v>47</v>
      </c>
      <c r="B39" s="6" t="s">
        <v>30</v>
      </c>
      <c r="C39" s="5">
        <v>9.3333333333333339</v>
      </c>
      <c r="D39" s="5">
        <v>9</v>
      </c>
      <c r="E39" s="5">
        <v>31.333333333333332</v>
      </c>
      <c r="F39" s="5">
        <v>35.666666666666664</v>
      </c>
      <c r="G39" s="5">
        <v>43.333333333333336</v>
      </c>
      <c r="H39" s="5">
        <v>48</v>
      </c>
      <c r="I39" s="5">
        <v>44.666666666666664</v>
      </c>
      <c r="K39" s="5">
        <f t="shared" si="1"/>
        <v>-0.33333333333333393</v>
      </c>
      <c r="L39" s="5">
        <f t="shared" si="1"/>
        <v>22</v>
      </c>
      <c r="M39" s="5">
        <f t="shared" si="1"/>
        <v>26.333333333333329</v>
      </c>
      <c r="N39" s="5">
        <f t="shared" si="1"/>
        <v>34</v>
      </c>
      <c r="O39" s="5">
        <f t="shared" si="1"/>
        <v>38.666666666666664</v>
      </c>
      <c r="P39" s="5">
        <f t="shared" si="1"/>
        <v>35.333333333333329</v>
      </c>
      <c r="R39" s="1" t="s">
        <v>29</v>
      </c>
      <c r="S39" s="6" t="s">
        <v>30</v>
      </c>
      <c r="T39" s="5">
        <v>-2.6666666666666679</v>
      </c>
      <c r="U39" s="5">
        <v>2.3333333333333321</v>
      </c>
      <c r="V39" s="5">
        <v>6.6666666666666643</v>
      </c>
      <c r="W39" s="5">
        <v>38.133333333333326</v>
      </c>
      <c r="X39" s="5">
        <v>5.9333333333333336</v>
      </c>
      <c r="Y39" s="5">
        <v>-0.3333333333333357</v>
      </c>
      <c r="AA39" s="5">
        <v>21.666666666666668</v>
      </c>
    </row>
    <row r="40" spans="1:27" x14ac:dyDescent="0.35">
      <c r="A40" s="1" t="s">
        <v>48</v>
      </c>
      <c r="B40" s="6" t="s">
        <v>30</v>
      </c>
      <c r="C40" s="5">
        <v>10.666666666666666</v>
      </c>
      <c r="D40" s="5">
        <v>11.166666666666666</v>
      </c>
      <c r="E40" s="5">
        <v>12</v>
      </c>
      <c r="F40" s="5">
        <v>13.833333333333334</v>
      </c>
      <c r="G40" s="5">
        <v>59</v>
      </c>
      <c r="H40" s="5">
        <v>28.5</v>
      </c>
      <c r="I40" s="5">
        <v>17.333333333333332</v>
      </c>
      <c r="K40" s="5">
        <f t="shared" si="1"/>
        <v>0.5</v>
      </c>
      <c r="L40" s="5">
        <f t="shared" si="1"/>
        <v>1.3333333333333339</v>
      </c>
      <c r="M40" s="5">
        <f t="shared" si="1"/>
        <v>3.1666666666666679</v>
      </c>
      <c r="N40" s="5">
        <f t="shared" si="1"/>
        <v>48.333333333333336</v>
      </c>
      <c r="O40" s="5">
        <f t="shared" si="1"/>
        <v>17.833333333333336</v>
      </c>
      <c r="P40" s="5">
        <f t="shared" si="1"/>
        <v>6.6666666666666661</v>
      </c>
      <c r="R40" s="1" t="s">
        <v>31</v>
      </c>
      <c r="S40" s="6" t="s">
        <v>30</v>
      </c>
      <c r="T40" s="5">
        <v>2.5</v>
      </c>
      <c r="U40" s="5">
        <v>10.5</v>
      </c>
      <c r="V40" s="5">
        <v>7.5</v>
      </c>
      <c r="W40" s="5">
        <v>18.75</v>
      </c>
      <c r="X40" s="5">
        <v>59.5</v>
      </c>
      <c r="Y40" s="5">
        <v>41</v>
      </c>
      <c r="AA40" s="5">
        <v>7.75</v>
      </c>
    </row>
    <row r="41" spans="1:27" x14ac:dyDescent="0.35">
      <c r="R41" s="1" t="s">
        <v>34</v>
      </c>
      <c r="S41" s="6" t="s">
        <v>30</v>
      </c>
      <c r="T41" s="5">
        <v>3.625</v>
      </c>
      <c r="U41" s="5">
        <v>17.053571428571427</v>
      </c>
      <c r="V41" s="5">
        <v>6.5</v>
      </c>
      <c r="W41" s="5">
        <v>-2.25</v>
      </c>
      <c r="X41" s="5">
        <v>13.482142857142858</v>
      </c>
      <c r="Y41" s="5">
        <v>16.25</v>
      </c>
      <c r="AA41" s="5">
        <v>14.375</v>
      </c>
    </row>
    <row r="42" spans="1:27" x14ac:dyDescent="0.35">
      <c r="R42" s="1" t="s">
        <v>35</v>
      </c>
      <c r="S42" s="6" t="s">
        <v>30</v>
      </c>
      <c r="T42" s="5">
        <v>-5.1666666666666661</v>
      </c>
      <c r="U42" s="5">
        <v>3.8333333333333357</v>
      </c>
      <c r="V42" s="5">
        <v>10.452380952380953</v>
      </c>
      <c r="W42" s="5">
        <v>-10.333333333333332</v>
      </c>
      <c r="X42" s="5">
        <v>-1.3333333333333321</v>
      </c>
      <c r="Y42" s="5">
        <v>-5.6666666666666661</v>
      </c>
      <c r="AA42" s="5">
        <v>20.833333333333332</v>
      </c>
    </row>
    <row r="43" spans="1:27" x14ac:dyDescent="0.35">
      <c r="R43" s="1" t="s">
        <v>38</v>
      </c>
      <c r="S43" s="6" t="s">
        <v>30</v>
      </c>
      <c r="T43" s="5">
        <v>1.875</v>
      </c>
      <c r="U43" s="5">
        <v>12.25</v>
      </c>
      <c r="V43" s="5">
        <v>27.625</v>
      </c>
      <c r="W43" s="5">
        <v>23.875</v>
      </c>
      <c r="X43" s="5">
        <v>32.125</v>
      </c>
      <c r="Y43" s="5">
        <v>33.75</v>
      </c>
      <c r="AA43" s="5">
        <v>12.25</v>
      </c>
    </row>
    <row r="44" spans="1:27" x14ac:dyDescent="0.35">
      <c r="R44" s="1" t="s">
        <v>39</v>
      </c>
      <c r="S44" s="6" t="s">
        <v>30</v>
      </c>
      <c r="T44" s="5">
        <v>-3.6190476190476186</v>
      </c>
      <c r="U44" s="5">
        <v>6.8571428571428577</v>
      </c>
      <c r="V44" s="5">
        <v>16.285714285714285</v>
      </c>
      <c r="W44" s="5">
        <v>27</v>
      </c>
      <c r="X44" s="5">
        <v>42.857142857142861</v>
      </c>
      <c r="Y44" s="5">
        <v>43</v>
      </c>
      <c r="AA44" s="5">
        <v>19.285714285714285</v>
      </c>
    </row>
    <row r="45" spans="1:27" x14ac:dyDescent="0.35">
      <c r="R45" s="1" t="s">
        <v>43</v>
      </c>
      <c r="S45" s="6" t="s">
        <v>30</v>
      </c>
      <c r="T45" s="5">
        <v>0.35000000000000142</v>
      </c>
      <c r="U45" s="5">
        <v>6</v>
      </c>
      <c r="V45" s="5">
        <v>8</v>
      </c>
      <c r="W45" s="5">
        <v>11.350000000000001</v>
      </c>
      <c r="X45" s="5">
        <v>28.549999999999997</v>
      </c>
      <c r="Y45" s="5">
        <v>21</v>
      </c>
      <c r="AA45" s="5">
        <v>24.25</v>
      </c>
    </row>
    <row r="46" spans="1:27" x14ac:dyDescent="0.35">
      <c r="R46" s="1" t="s">
        <v>46</v>
      </c>
      <c r="S46" s="6" t="s">
        <v>30</v>
      </c>
      <c r="T46" s="5">
        <v>-7</v>
      </c>
      <c r="U46" s="5">
        <v>16.666666666666668</v>
      </c>
      <c r="V46" s="5">
        <v>-6.333333333333333</v>
      </c>
      <c r="W46" s="5">
        <v>14</v>
      </c>
      <c r="X46" s="5">
        <v>1.5</v>
      </c>
      <c r="Y46" s="5">
        <v>31.333333333333336</v>
      </c>
      <c r="AA46" s="5">
        <v>12</v>
      </c>
    </row>
    <row r="47" spans="1:27" x14ac:dyDescent="0.35">
      <c r="R47" s="1" t="s">
        <v>47</v>
      </c>
      <c r="S47" s="6" t="s">
        <v>30</v>
      </c>
      <c r="T47" s="5">
        <v>-0.33333333333333393</v>
      </c>
      <c r="U47" s="5">
        <v>22</v>
      </c>
      <c r="V47" s="5">
        <v>26.333333333333329</v>
      </c>
      <c r="W47" s="5">
        <v>34</v>
      </c>
      <c r="X47" s="5">
        <v>38.666666666666664</v>
      </c>
      <c r="Y47" s="5">
        <v>35.333333333333329</v>
      </c>
      <c r="AA47" s="5">
        <v>9.3333333333333339</v>
      </c>
    </row>
    <row r="48" spans="1:27" x14ac:dyDescent="0.35">
      <c r="R48" s="1" t="s">
        <v>48</v>
      </c>
      <c r="S48" s="6" t="s">
        <v>30</v>
      </c>
      <c r="T48" s="5">
        <v>0.5</v>
      </c>
      <c r="U48" s="5">
        <v>1.3333333333333339</v>
      </c>
      <c r="V48" s="5">
        <v>3.1666666666666679</v>
      </c>
      <c r="W48" s="5">
        <v>48.333333333333336</v>
      </c>
      <c r="X48" s="5">
        <v>17.833333333333336</v>
      </c>
      <c r="Y48" s="5">
        <v>6.6666666666666661</v>
      </c>
      <c r="AA48" s="5">
        <v>10.666666666666666</v>
      </c>
    </row>
    <row r="49" spans="18:27" x14ac:dyDescent="0.35">
      <c r="R49" s="1" t="s">
        <v>20</v>
      </c>
      <c r="T49" s="5">
        <f>AVERAGE(T39:T48)</f>
        <v>-0.99357142857142855</v>
      </c>
      <c r="U49" s="5">
        <f t="shared" ref="U49:Y49" si="12">AVERAGE(U39:U48)</f>
        <v>9.8827380952380945</v>
      </c>
      <c r="V49" s="5">
        <f t="shared" si="12"/>
        <v>10.619642857142857</v>
      </c>
      <c r="W49" s="5">
        <f t="shared" si="12"/>
        <v>20.285833333333336</v>
      </c>
      <c r="X49" s="5">
        <f t="shared" si="12"/>
        <v>23.911428571428576</v>
      </c>
      <c r="Y49" s="5">
        <f t="shared" si="12"/>
        <v>22.233333333333334</v>
      </c>
      <c r="AA49" s="5">
        <f t="shared" ref="AA49" si="13">AVERAGE(AA39:AA48)</f>
        <v>15.241071428571427</v>
      </c>
    </row>
    <row r="50" spans="18:27" x14ac:dyDescent="0.35">
      <c r="R50" s="1" t="s">
        <v>22</v>
      </c>
      <c r="T50" s="5">
        <f>STDEV(T39:T48)/(SQRT(10))</f>
        <v>1.1026285790422519</v>
      </c>
      <c r="U50" s="5">
        <f t="shared" ref="U50:Y50" si="14">STDEV(U39:U48)/(SQRT(10))</f>
        <v>2.2140122665684348</v>
      </c>
      <c r="V50" s="5">
        <f t="shared" si="14"/>
        <v>3.2666275780224927</v>
      </c>
      <c r="W50" s="5">
        <f t="shared" si="14"/>
        <v>5.6943956705228267</v>
      </c>
      <c r="X50" s="5">
        <f t="shared" si="14"/>
        <v>6.27222974949788</v>
      </c>
      <c r="Y50" s="5">
        <f t="shared" si="14"/>
        <v>5.515435691239408</v>
      </c>
      <c r="AA50" s="5">
        <f t="shared" ref="AA50" si="15">STDEV(AA39:AA48)/(SQRT(10))</f>
        <v>1.8325011102411439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8A6B-E4B0-4E8B-AAED-1CF1C9076C7A}">
  <dimension ref="A1:P49"/>
  <sheetViews>
    <sheetView workbookViewId="0">
      <selection sqref="A1:P49"/>
    </sheetView>
  </sheetViews>
  <sheetFormatPr defaultRowHeight="14.5" x14ac:dyDescent="0.35"/>
  <sheetData>
    <row r="1" spans="1:16" x14ac:dyDescent="0.35">
      <c r="B1" s="1" t="s">
        <v>4</v>
      </c>
      <c r="C1" s="3">
        <v>0.01</v>
      </c>
      <c r="D1" s="3">
        <v>0.02</v>
      </c>
      <c r="E1" s="3">
        <v>0.08</v>
      </c>
      <c r="F1" s="3">
        <v>0.16</v>
      </c>
      <c r="G1" s="3">
        <v>0.24</v>
      </c>
      <c r="H1" s="3">
        <v>0.32</v>
      </c>
      <c r="K1" s="1" t="s">
        <v>3</v>
      </c>
      <c r="L1" s="1" t="s">
        <v>52</v>
      </c>
      <c r="N1" t="s">
        <v>5</v>
      </c>
      <c r="O1" t="s">
        <v>6</v>
      </c>
      <c r="P1">
        <v>70</v>
      </c>
    </row>
    <row r="2" spans="1:16" x14ac:dyDescent="0.35">
      <c r="A2" s="1" t="s">
        <v>5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J2" s="1" t="s">
        <v>5</v>
      </c>
      <c r="K2" s="4" t="s">
        <v>6</v>
      </c>
      <c r="L2">
        <f>SUM(B2:H2)</f>
        <v>70</v>
      </c>
      <c r="N2" t="s">
        <v>9</v>
      </c>
      <c r="O2" t="s">
        <v>6</v>
      </c>
      <c r="P2">
        <v>53</v>
      </c>
    </row>
    <row r="3" spans="1:16" x14ac:dyDescent="0.35">
      <c r="A3" s="1" t="s">
        <v>7</v>
      </c>
      <c r="B3">
        <v>7</v>
      </c>
      <c r="C3">
        <v>6</v>
      </c>
      <c r="D3">
        <v>7</v>
      </c>
      <c r="E3">
        <v>6</v>
      </c>
      <c r="F3">
        <v>7</v>
      </c>
      <c r="G3">
        <v>7</v>
      </c>
      <c r="H3">
        <v>7</v>
      </c>
      <c r="J3" s="1" t="s">
        <v>7</v>
      </c>
      <c r="K3" s="6" t="s">
        <v>8</v>
      </c>
      <c r="L3">
        <f t="shared" ref="L3:L39" si="0">SUM(B3:H3)</f>
        <v>47</v>
      </c>
      <c r="N3" t="s">
        <v>11</v>
      </c>
      <c r="O3" t="s">
        <v>6</v>
      </c>
      <c r="P3">
        <v>59</v>
      </c>
    </row>
    <row r="4" spans="1:16" x14ac:dyDescent="0.35">
      <c r="A4" s="1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 s="1" t="s">
        <v>10</v>
      </c>
      <c r="K4" s="6" t="s">
        <v>8</v>
      </c>
      <c r="L4">
        <f t="shared" si="0"/>
        <v>7</v>
      </c>
      <c r="N4" t="s">
        <v>13</v>
      </c>
      <c r="O4" t="s">
        <v>6</v>
      </c>
      <c r="P4">
        <v>59</v>
      </c>
    </row>
    <row r="5" spans="1:16" x14ac:dyDescent="0.35">
      <c r="A5" s="1" t="s">
        <v>12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J5" s="1" t="s">
        <v>12</v>
      </c>
      <c r="K5" s="6" t="s">
        <v>8</v>
      </c>
      <c r="L5">
        <f t="shared" si="0"/>
        <v>4</v>
      </c>
      <c r="N5" t="s">
        <v>15</v>
      </c>
      <c r="O5" t="s">
        <v>6</v>
      </c>
      <c r="P5">
        <v>43</v>
      </c>
    </row>
    <row r="6" spans="1:16" x14ac:dyDescent="0.35">
      <c r="A6" s="1" t="s">
        <v>14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J6" s="1" t="s">
        <v>14</v>
      </c>
      <c r="K6" s="6" t="s">
        <v>8</v>
      </c>
      <c r="L6">
        <f t="shared" si="0"/>
        <v>35</v>
      </c>
      <c r="N6" t="s">
        <v>16</v>
      </c>
      <c r="O6" t="s">
        <v>6</v>
      </c>
      <c r="P6">
        <v>45</v>
      </c>
    </row>
    <row r="7" spans="1:16" x14ac:dyDescent="0.35">
      <c r="A7" s="1" t="s">
        <v>9</v>
      </c>
      <c r="B7">
        <v>7</v>
      </c>
      <c r="C7">
        <v>8</v>
      </c>
      <c r="D7">
        <v>8</v>
      </c>
      <c r="E7">
        <v>8</v>
      </c>
      <c r="F7">
        <v>7</v>
      </c>
      <c r="G7">
        <v>7</v>
      </c>
      <c r="H7">
        <v>8</v>
      </c>
      <c r="J7" s="1" t="s">
        <v>9</v>
      </c>
      <c r="K7" s="4" t="s">
        <v>6</v>
      </c>
      <c r="L7">
        <f t="shared" si="0"/>
        <v>53</v>
      </c>
      <c r="N7" t="s">
        <v>17</v>
      </c>
      <c r="O7" t="s">
        <v>6</v>
      </c>
      <c r="P7">
        <v>62</v>
      </c>
    </row>
    <row r="8" spans="1:16" x14ac:dyDescent="0.35">
      <c r="A8" s="1" t="s">
        <v>11</v>
      </c>
      <c r="B8">
        <v>8</v>
      </c>
      <c r="C8">
        <v>8</v>
      </c>
      <c r="D8">
        <v>9</v>
      </c>
      <c r="E8">
        <v>9</v>
      </c>
      <c r="F8">
        <v>8</v>
      </c>
      <c r="G8">
        <v>8</v>
      </c>
      <c r="H8">
        <v>9</v>
      </c>
      <c r="J8" s="1" t="s">
        <v>11</v>
      </c>
      <c r="K8" s="4" t="s">
        <v>6</v>
      </c>
      <c r="L8">
        <f t="shared" si="0"/>
        <v>59</v>
      </c>
      <c r="N8" t="s">
        <v>19</v>
      </c>
      <c r="O8" t="s">
        <v>6</v>
      </c>
      <c r="P8">
        <v>48</v>
      </c>
    </row>
    <row r="9" spans="1:16" x14ac:dyDescent="0.35">
      <c r="A9" s="1" t="s">
        <v>18</v>
      </c>
      <c r="B9">
        <v>8</v>
      </c>
      <c r="C9">
        <v>7</v>
      </c>
      <c r="D9">
        <v>7</v>
      </c>
      <c r="E9">
        <v>7</v>
      </c>
      <c r="F9">
        <v>7</v>
      </c>
      <c r="G9">
        <v>7</v>
      </c>
      <c r="H9">
        <v>8</v>
      </c>
      <c r="J9" s="1" t="s">
        <v>18</v>
      </c>
      <c r="K9" s="6" t="s">
        <v>8</v>
      </c>
      <c r="L9">
        <f t="shared" si="0"/>
        <v>51</v>
      </c>
      <c r="N9" s="1" t="s">
        <v>20</v>
      </c>
      <c r="P9" s="5">
        <f>AVERAGE(P1:P8)</f>
        <v>54.875</v>
      </c>
    </row>
    <row r="10" spans="1:16" x14ac:dyDescent="0.35">
      <c r="A10" s="1" t="s">
        <v>13</v>
      </c>
      <c r="B10">
        <v>9</v>
      </c>
      <c r="C10">
        <v>9</v>
      </c>
      <c r="D10">
        <v>8</v>
      </c>
      <c r="E10">
        <v>8</v>
      </c>
      <c r="F10">
        <v>9</v>
      </c>
      <c r="G10">
        <v>8</v>
      </c>
      <c r="H10">
        <v>8</v>
      </c>
      <c r="J10" s="1" t="s">
        <v>13</v>
      </c>
      <c r="K10" s="4" t="s">
        <v>6</v>
      </c>
      <c r="L10">
        <f t="shared" si="0"/>
        <v>59</v>
      </c>
      <c r="N10" s="1" t="s">
        <v>22</v>
      </c>
      <c r="P10" s="5">
        <f>STDEV(P1:P8)/(SQRT(8))</f>
        <v>3.2811011871016715</v>
      </c>
    </row>
    <row r="11" spans="1:16" x14ac:dyDescent="0.35">
      <c r="A11" s="1" t="s">
        <v>21</v>
      </c>
      <c r="B11">
        <v>5</v>
      </c>
      <c r="C11">
        <v>5</v>
      </c>
      <c r="D11">
        <v>5</v>
      </c>
      <c r="E11">
        <v>5</v>
      </c>
      <c r="F11">
        <v>5</v>
      </c>
      <c r="G11">
        <v>6</v>
      </c>
      <c r="H11">
        <v>5</v>
      </c>
      <c r="J11" s="1" t="s">
        <v>21</v>
      </c>
      <c r="K11" s="6" t="s">
        <v>8</v>
      </c>
      <c r="L11">
        <f>SUM(B11:H11)</f>
        <v>36</v>
      </c>
    </row>
    <row r="12" spans="1:16" x14ac:dyDescent="0.35">
      <c r="A12" s="1" t="s">
        <v>23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J12" s="1" t="s">
        <v>23</v>
      </c>
      <c r="K12" s="6" t="s">
        <v>8</v>
      </c>
      <c r="L12">
        <f t="shared" si="0"/>
        <v>35</v>
      </c>
      <c r="N12" t="s">
        <v>7</v>
      </c>
      <c r="O12" t="s">
        <v>8</v>
      </c>
      <c r="P12">
        <v>47</v>
      </c>
    </row>
    <row r="13" spans="1:16" x14ac:dyDescent="0.35">
      <c r="A13" s="1" t="s">
        <v>24</v>
      </c>
      <c r="B13">
        <v>5</v>
      </c>
      <c r="C13">
        <v>5</v>
      </c>
      <c r="D13">
        <v>4</v>
      </c>
      <c r="E13">
        <v>5</v>
      </c>
      <c r="F13">
        <v>5</v>
      </c>
      <c r="G13">
        <v>5</v>
      </c>
      <c r="H13">
        <v>5</v>
      </c>
      <c r="J13" s="1" t="s">
        <v>24</v>
      </c>
      <c r="K13" s="6" t="s">
        <v>8</v>
      </c>
      <c r="L13">
        <f t="shared" si="0"/>
        <v>34</v>
      </c>
      <c r="N13" t="s">
        <v>10</v>
      </c>
      <c r="O13" t="s">
        <v>8</v>
      </c>
      <c r="P13">
        <v>7</v>
      </c>
    </row>
    <row r="14" spans="1:16" x14ac:dyDescent="0.35">
      <c r="A14" s="1" t="s">
        <v>15</v>
      </c>
      <c r="B14">
        <v>6</v>
      </c>
      <c r="C14">
        <v>6</v>
      </c>
      <c r="D14">
        <v>6</v>
      </c>
      <c r="E14">
        <v>6</v>
      </c>
      <c r="F14">
        <v>7</v>
      </c>
      <c r="G14">
        <v>6</v>
      </c>
      <c r="H14">
        <v>6</v>
      </c>
      <c r="J14" s="1" t="s">
        <v>15</v>
      </c>
      <c r="K14" s="4" t="s">
        <v>6</v>
      </c>
      <c r="L14">
        <f t="shared" si="0"/>
        <v>43</v>
      </c>
      <c r="N14" t="s">
        <v>12</v>
      </c>
      <c r="O14" t="s">
        <v>8</v>
      </c>
      <c r="P14">
        <v>4</v>
      </c>
    </row>
    <row r="15" spans="1:16" x14ac:dyDescent="0.35">
      <c r="A15" s="1" t="s">
        <v>25</v>
      </c>
      <c r="B15">
        <v>6</v>
      </c>
      <c r="C15">
        <v>6</v>
      </c>
      <c r="D15">
        <v>7</v>
      </c>
      <c r="E15">
        <v>7</v>
      </c>
      <c r="F15">
        <v>6</v>
      </c>
      <c r="G15">
        <v>6</v>
      </c>
      <c r="H15">
        <v>7</v>
      </c>
      <c r="J15" s="1" t="s">
        <v>25</v>
      </c>
      <c r="K15" s="6" t="s">
        <v>8</v>
      </c>
      <c r="L15">
        <f t="shared" si="0"/>
        <v>45</v>
      </c>
      <c r="N15" t="s">
        <v>14</v>
      </c>
      <c r="O15" t="s">
        <v>8</v>
      </c>
      <c r="P15">
        <v>35</v>
      </c>
    </row>
    <row r="16" spans="1:16" x14ac:dyDescent="0.35">
      <c r="A16" s="1" t="s">
        <v>16</v>
      </c>
      <c r="B16">
        <v>6</v>
      </c>
      <c r="C16">
        <v>6</v>
      </c>
      <c r="D16">
        <v>6</v>
      </c>
      <c r="E16">
        <v>7</v>
      </c>
      <c r="F16">
        <v>6</v>
      </c>
      <c r="G16">
        <v>7</v>
      </c>
      <c r="H16">
        <v>7</v>
      </c>
      <c r="J16" s="1" t="s">
        <v>16</v>
      </c>
      <c r="K16" s="4" t="s">
        <v>6</v>
      </c>
      <c r="L16">
        <f t="shared" si="0"/>
        <v>45</v>
      </c>
      <c r="N16" t="s">
        <v>18</v>
      </c>
      <c r="O16" t="s">
        <v>8</v>
      </c>
      <c r="P16">
        <v>51</v>
      </c>
    </row>
    <row r="17" spans="1:16" x14ac:dyDescent="0.35">
      <c r="A17" s="1" t="s">
        <v>26</v>
      </c>
      <c r="B17">
        <v>2</v>
      </c>
      <c r="C17">
        <v>2</v>
      </c>
      <c r="D17">
        <v>3</v>
      </c>
      <c r="E17">
        <v>2</v>
      </c>
      <c r="F17">
        <v>2</v>
      </c>
      <c r="G17">
        <v>3</v>
      </c>
      <c r="H17">
        <v>3</v>
      </c>
      <c r="J17" s="1" t="s">
        <v>26</v>
      </c>
      <c r="K17" s="6" t="s">
        <v>8</v>
      </c>
      <c r="L17">
        <f t="shared" si="0"/>
        <v>17</v>
      </c>
      <c r="N17" t="s">
        <v>21</v>
      </c>
      <c r="O17" t="s">
        <v>8</v>
      </c>
      <c r="P17">
        <v>36</v>
      </c>
    </row>
    <row r="18" spans="1:16" x14ac:dyDescent="0.35">
      <c r="A18" s="1" t="s">
        <v>17</v>
      </c>
      <c r="B18">
        <v>9</v>
      </c>
      <c r="C18">
        <v>9</v>
      </c>
      <c r="D18">
        <v>8</v>
      </c>
      <c r="E18">
        <v>9</v>
      </c>
      <c r="F18">
        <v>9</v>
      </c>
      <c r="G18">
        <v>9</v>
      </c>
      <c r="H18">
        <v>9</v>
      </c>
      <c r="J18" s="1" t="s">
        <v>17</v>
      </c>
      <c r="K18" s="4" t="s">
        <v>6</v>
      </c>
      <c r="L18">
        <f t="shared" si="0"/>
        <v>62</v>
      </c>
      <c r="N18" t="s">
        <v>23</v>
      </c>
      <c r="O18" t="s">
        <v>8</v>
      </c>
      <c r="P18">
        <v>35</v>
      </c>
    </row>
    <row r="19" spans="1:16" x14ac:dyDescent="0.35">
      <c r="A19" s="1" t="s">
        <v>27</v>
      </c>
      <c r="B19">
        <v>5</v>
      </c>
      <c r="C19">
        <v>4</v>
      </c>
      <c r="D19">
        <v>5</v>
      </c>
      <c r="E19">
        <v>4</v>
      </c>
      <c r="F19">
        <v>5</v>
      </c>
      <c r="G19">
        <v>5</v>
      </c>
      <c r="H19">
        <v>5</v>
      </c>
      <c r="J19" s="1" t="s">
        <v>27</v>
      </c>
      <c r="K19" s="6" t="s">
        <v>8</v>
      </c>
      <c r="L19">
        <f t="shared" si="0"/>
        <v>33</v>
      </c>
      <c r="N19" t="s">
        <v>24</v>
      </c>
      <c r="O19" t="s">
        <v>8</v>
      </c>
      <c r="P19">
        <v>34</v>
      </c>
    </row>
    <row r="20" spans="1:16" x14ac:dyDescent="0.35">
      <c r="A20" s="1" t="s">
        <v>28</v>
      </c>
      <c r="B20">
        <v>2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J20" s="1" t="s">
        <v>28</v>
      </c>
      <c r="K20" s="6" t="s">
        <v>8</v>
      </c>
      <c r="L20">
        <f t="shared" si="0"/>
        <v>9</v>
      </c>
      <c r="N20" t="s">
        <v>25</v>
      </c>
      <c r="O20" t="s">
        <v>8</v>
      </c>
      <c r="P20">
        <v>45</v>
      </c>
    </row>
    <row r="21" spans="1:16" x14ac:dyDescent="0.35">
      <c r="A21" s="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6</v>
      </c>
      <c r="H21">
        <v>7</v>
      </c>
      <c r="J21" s="1" t="s">
        <v>19</v>
      </c>
      <c r="K21" s="4" t="s">
        <v>6</v>
      </c>
      <c r="L21">
        <f t="shared" si="0"/>
        <v>48</v>
      </c>
      <c r="N21" t="s">
        <v>26</v>
      </c>
      <c r="O21" t="s">
        <v>8</v>
      </c>
      <c r="P21">
        <v>17</v>
      </c>
    </row>
    <row r="22" spans="1:16" x14ac:dyDescent="0.35">
      <c r="A22" s="1" t="s">
        <v>29</v>
      </c>
      <c r="B22">
        <v>6</v>
      </c>
      <c r="C22">
        <v>6</v>
      </c>
      <c r="D22">
        <v>5</v>
      </c>
      <c r="E22">
        <v>6</v>
      </c>
      <c r="F22">
        <v>5</v>
      </c>
      <c r="G22">
        <v>5</v>
      </c>
      <c r="H22">
        <v>6</v>
      </c>
      <c r="J22" s="1" t="s">
        <v>29</v>
      </c>
      <c r="K22" s="6" t="s">
        <v>30</v>
      </c>
      <c r="L22">
        <f t="shared" si="0"/>
        <v>39</v>
      </c>
      <c r="N22" t="s">
        <v>27</v>
      </c>
      <c r="O22" t="s">
        <v>8</v>
      </c>
      <c r="P22">
        <v>33</v>
      </c>
    </row>
    <row r="23" spans="1:16" x14ac:dyDescent="0.35">
      <c r="A23" s="1" t="s">
        <v>31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J23" s="1" t="s">
        <v>31</v>
      </c>
      <c r="K23" s="6" t="s">
        <v>30</v>
      </c>
      <c r="L23">
        <f t="shared" si="0"/>
        <v>28</v>
      </c>
      <c r="N23" t="s">
        <v>28</v>
      </c>
      <c r="O23" t="s">
        <v>8</v>
      </c>
      <c r="P23">
        <v>9</v>
      </c>
    </row>
    <row r="24" spans="1:16" x14ac:dyDescent="0.35">
      <c r="A24" s="1" t="s">
        <v>32</v>
      </c>
      <c r="B24">
        <v>6</v>
      </c>
      <c r="C24">
        <v>6</v>
      </c>
      <c r="D24">
        <v>7</v>
      </c>
      <c r="E24">
        <v>7</v>
      </c>
      <c r="F24">
        <v>7</v>
      </c>
      <c r="G24">
        <v>6</v>
      </c>
      <c r="H24">
        <v>7</v>
      </c>
      <c r="J24" s="1" t="s">
        <v>32</v>
      </c>
      <c r="K24" s="4" t="s">
        <v>33</v>
      </c>
      <c r="L24">
        <f t="shared" si="0"/>
        <v>46</v>
      </c>
      <c r="N24" s="1" t="s">
        <v>20</v>
      </c>
      <c r="P24" s="5">
        <f>AVERAGE(P12:P23)</f>
        <v>29.416666666666668</v>
      </c>
    </row>
    <row r="25" spans="1:16" x14ac:dyDescent="0.35">
      <c r="A25" s="1" t="s">
        <v>34</v>
      </c>
      <c r="B25">
        <v>8</v>
      </c>
      <c r="C25">
        <v>7</v>
      </c>
      <c r="D25">
        <v>7</v>
      </c>
      <c r="E25">
        <v>8</v>
      </c>
      <c r="F25">
        <v>8</v>
      </c>
      <c r="G25">
        <v>7</v>
      </c>
      <c r="H25">
        <v>8</v>
      </c>
      <c r="J25" s="1" t="s">
        <v>34</v>
      </c>
      <c r="K25" s="6" t="s">
        <v>30</v>
      </c>
      <c r="L25">
        <f t="shared" si="0"/>
        <v>53</v>
      </c>
      <c r="N25" s="1" t="s">
        <v>22</v>
      </c>
      <c r="P25" s="5">
        <f>STDEV(P12:P23)/(SQRT(12))</f>
        <v>4.6684926081470062</v>
      </c>
    </row>
    <row r="26" spans="1:16" x14ac:dyDescent="0.35">
      <c r="A26" s="1" t="s">
        <v>35</v>
      </c>
      <c r="B26">
        <v>6</v>
      </c>
      <c r="C26">
        <v>6</v>
      </c>
      <c r="D26">
        <v>6</v>
      </c>
      <c r="E26">
        <v>7</v>
      </c>
      <c r="F26">
        <v>6</v>
      </c>
      <c r="G26">
        <v>6</v>
      </c>
      <c r="H26">
        <v>6</v>
      </c>
      <c r="J26" s="1" t="s">
        <v>35</v>
      </c>
      <c r="K26" s="6" t="s">
        <v>30</v>
      </c>
      <c r="L26">
        <f t="shared" si="0"/>
        <v>43</v>
      </c>
    </row>
    <row r="27" spans="1:16" x14ac:dyDescent="0.35">
      <c r="A27" s="1" t="s">
        <v>36</v>
      </c>
      <c r="B27">
        <v>7</v>
      </c>
      <c r="C27">
        <v>7</v>
      </c>
      <c r="D27">
        <v>7</v>
      </c>
      <c r="E27">
        <v>8</v>
      </c>
      <c r="F27">
        <v>7</v>
      </c>
      <c r="G27">
        <v>8</v>
      </c>
      <c r="H27">
        <v>8</v>
      </c>
      <c r="J27" s="1" t="s">
        <v>36</v>
      </c>
      <c r="K27" s="4" t="s">
        <v>33</v>
      </c>
      <c r="L27">
        <f t="shared" si="0"/>
        <v>52</v>
      </c>
      <c r="N27" t="s">
        <v>32</v>
      </c>
      <c r="O27" t="s">
        <v>33</v>
      </c>
      <c r="P27">
        <v>46</v>
      </c>
    </row>
    <row r="28" spans="1:16" x14ac:dyDescent="0.35">
      <c r="A28" s="1" t="s">
        <v>37</v>
      </c>
      <c r="B28">
        <v>9</v>
      </c>
      <c r="C28">
        <v>9</v>
      </c>
      <c r="D28">
        <v>9</v>
      </c>
      <c r="E28">
        <v>10</v>
      </c>
      <c r="F28">
        <v>9</v>
      </c>
      <c r="G28">
        <v>9</v>
      </c>
      <c r="H28">
        <v>9</v>
      </c>
      <c r="J28" s="1" t="s">
        <v>37</v>
      </c>
      <c r="K28" s="4" t="s">
        <v>33</v>
      </c>
      <c r="L28">
        <f t="shared" si="0"/>
        <v>64</v>
      </c>
      <c r="N28" t="s">
        <v>36</v>
      </c>
      <c r="O28" t="s">
        <v>33</v>
      </c>
      <c r="P28">
        <v>52</v>
      </c>
    </row>
    <row r="29" spans="1:16" x14ac:dyDescent="0.35">
      <c r="A29" s="1" t="s">
        <v>38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J29" s="1" t="s">
        <v>38</v>
      </c>
      <c r="K29" s="6" t="s">
        <v>30</v>
      </c>
      <c r="L29">
        <f t="shared" si="0"/>
        <v>56</v>
      </c>
      <c r="N29" t="s">
        <v>37</v>
      </c>
      <c r="O29" t="s">
        <v>33</v>
      </c>
      <c r="P29">
        <v>64</v>
      </c>
    </row>
    <row r="30" spans="1:16" x14ac:dyDescent="0.35">
      <c r="A30" s="1" t="s">
        <v>39</v>
      </c>
      <c r="B30">
        <v>7</v>
      </c>
      <c r="C30">
        <v>6</v>
      </c>
      <c r="D30">
        <v>7</v>
      </c>
      <c r="E30">
        <v>7</v>
      </c>
      <c r="F30">
        <v>7</v>
      </c>
      <c r="G30">
        <v>7</v>
      </c>
      <c r="H30">
        <v>7</v>
      </c>
      <c r="J30" s="1" t="s">
        <v>39</v>
      </c>
      <c r="K30" s="6" t="s">
        <v>30</v>
      </c>
      <c r="L30">
        <f t="shared" si="0"/>
        <v>48</v>
      </c>
      <c r="N30" t="s">
        <v>40</v>
      </c>
      <c r="O30" t="s">
        <v>33</v>
      </c>
      <c r="P30">
        <v>50</v>
      </c>
    </row>
    <row r="31" spans="1:16" x14ac:dyDescent="0.35">
      <c r="A31" s="1" t="s">
        <v>40</v>
      </c>
      <c r="B31">
        <v>7</v>
      </c>
      <c r="C31">
        <v>7</v>
      </c>
      <c r="D31">
        <v>7</v>
      </c>
      <c r="E31">
        <v>7</v>
      </c>
      <c r="F31">
        <v>7</v>
      </c>
      <c r="G31">
        <v>8</v>
      </c>
      <c r="H31">
        <v>7</v>
      </c>
      <c r="J31" s="1" t="s">
        <v>40</v>
      </c>
      <c r="K31" s="4" t="s">
        <v>33</v>
      </c>
      <c r="L31">
        <f t="shared" si="0"/>
        <v>50</v>
      </c>
      <c r="N31" t="s">
        <v>41</v>
      </c>
      <c r="O31" t="s">
        <v>33</v>
      </c>
      <c r="P31">
        <v>68</v>
      </c>
    </row>
    <row r="32" spans="1:16" x14ac:dyDescent="0.35">
      <c r="A32" s="1" t="s">
        <v>41</v>
      </c>
      <c r="B32">
        <v>9</v>
      </c>
      <c r="C32">
        <v>10</v>
      </c>
      <c r="D32">
        <v>10</v>
      </c>
      <c r="E32">
        <v>9</v>
      </c>
      <c r="F32">
        <v>10</v>
      </c>
      <c r="G32">
        <v>10</v>
      </c>
      <c r="H32">
        <v>10</v>
      </c>
      <c r="J32" s="1" t="s">
        <v>41</v>
      </c>
      <c r="K32" s="4" t="s">
        <v>33</v>
      </c>
      <c r="L32">
        <f t="shared" si="0"/>
        <v>68</v>
      </c>
      <c r="N32" t="s">
        <v>42</v>
      </c>
      <c r="O32" t="s">
        <v>33</v>
      </c>
      <c r="P32">
        <v>53</v>
      </c>
    </row>
    <row r="33" spans="1:16" x14ac:dyDescent="0.35">
      <c r="A33" s="1" t="s">
        <v>42</v>
      </c>
      <c r="B33">
        <v>8</v>
      </c>
      <c r="C33">
        <v>7</v>
      </c>
      <c r="D33">
        <v>7</v>
      </c>
      <c r="E33">
        <v>8</v>
      </c>
      <c r="F33">
        <v>7</v>
      </c>
      <c r="G33">
        <v>8</v>
      </c>
      <c r="H33">
        <v>8</v>
      </c>
      <c r="J33" s="1" t="s">
        <v>42</v>
      </c>
      <c r="K33" s="4" t="s">
        <v>33</v>
      </c>
      <c r="L33">
        <f t="shared" si="0"/>
        <v>53</v>
      </c>
      <c r="N33" t="s">
        <v>44</v>
      </c>
      <c r="O33" t="s">
        <v>33</v>
      </c>
      <c r="P33">
        <v>59</v>
      </c>
    </row>
    <row r="34" spans="1:16" x14ac:dyDescent="0.35">
      <c r="A34" s="1" t="s">
        <v>43</v>
      </c>
      <c r="B34">
        <v>4</v>
      </c>
      <c r="C34">
        <v>5</v>
      </c>
      <c r="D34">
        <v>4</v>
      </c>
      <c r="E34">
        <v>4</v>
      </c>
      <c r="F34">
        <v>5</v>
      </c>
      <c r="G34">
        <v>5</v>
      </c>
      <c r="H34">
        <v>4</v>
      </c>
      <c r="J34" s="1" t="s">
        <v>43</v>
      </c>
      <c r="K34" s="6" t="s">
        <v>30</v>
      </c>
      <c r="L34">
        <f t="shared" si="0"/>
        <v>31</v>
      </c>
      <c r="N34" t="s">
        <v>45</v>
      </c>
      <c r="O34" t="s">
        <v>33</v>
      </c>
      <c r="P34">
        <v>46</v>
      </c>
    </row>
    <row r="35" spans="1:16" x14ac:dyDescent="0.35">
      <c r="A35" s="1" t="s">
        <v>44</v>
      </c>
      <c r="B35">
        <v>9</v>
      </c>
      <c r="C35">
        <v>8</v>
      </c>
      <c r="D35">
        <v>8</v>
      </c>
      <c r="E35">
        <v>9</v>
      </c>
      <c r="F35">
        <v>8</v>
      </c>
      <c r="G35">
        <v>9</v>
      </c>
      <c r="H35">
        <v>8</v>
      </c>
      <c r="J35" s="1" t="s">
        <v>44</v>
      </c>
      <c r="K35" s="4" t="s">
        <v>33</v>
      </c>
      <c r="L35">
        <f t="shared" si="0"/>
        <v>59</v>
      </c>
      <c r="N35" s="1" t="s">
        <v>20</v>
      </c>
      <c r="P35" s="5">
        <f>AVERAGE(P27:P34)</f>
        <v>54.75</v>
      </c>
    </row>
    <row r="36" spans="1:16" x14ac:dyDescent="0.35">
      <c r="A36" s="1" t="s">
        <v>45</v>
      </c>
      <c r="B36">
        <v>6</v>
      </c>
      <c r="C36">
        <v>6</v>
      </c>
      <c r="D36">
        <v>7</v>
      </c>
      <c r="E36">
        <v>7</v>
      </c>
      <c r="F36">
        <v>7</v>
      </c>
      <c r="G36">
        <v>6</v>
      </c>
      <c r="H36">
        <v>7</v>
      </c>
      <c r="J36" s="1" t="s">
        <v>45</v>
      </c>
      <c r="K36" s="4" t="s">
        <v>33</v>
      </c>
      <c r="L36">
        <f t="shared" si="0"/>
        <v>46</v>
      </c>
      <c r="N36" s="1" t="s">
        <v>22</v>
      </c>
      <c r="P36" s="5">
        <f>STDEV(P27:P34)/(SQRT(8))</f>
        <v>2.8831406486676987</v>
      </c>
    </row>
    <row r="37" spans="1:16" x14ac:dyDescent="0.35">
      <c r="A37" s="1" t="s">
        <v>46</v>
      </c>
      <c r="B37">
        <v>4</v>
      </c>
      <c r="C37">
        <v>3</v>
      </c>
      <c r="D37">
        <v>3</v>
      </c>
      <c r="E37">
        <v>3</v>
      </c>
      <c r="F37">
        <v>4</v>
      </c>
      <c r="G37">
        <v>4</v>
      </c>
      <c r="H37">
        <v>3</v>
      </c>
      <c r="J37" s="1" t="s">
        <v>46</v>
      </c>
      <c r="K37" s="6" t="s">
        <v>30</v>
      </c>
      <c r="L37">
        <f t="shared" si="0"/>
        <v>24</v>
      </c>
    </row>
    <row r="38" spans="1:16" x14ac:dyDescent="0.35">
      <c r="A38" s="1" t="s">
        <v>47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J38" s="1" t="s">
        <v>47</v>
      </c>
      <c r="K38" s="6" t="s">
        <v>30</v>
      </c>
      <c r="L38">
        <f t="shared" si="0"/>
        <v>21</v>
      </c>
      <c r="N38" t="s">
        <v>29</v>
      </c>
      <c r="O38" t="s">
        <v>30</v>
      </c>
      <c r="P38">
        <v>39</v>
      </c>
    </row>
    <row r="39" spans="1:16" x14ac:dyDescent="0.35">
      <c r="A39" s="1" t="s">
        <v>48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J39" s="1" t="s">
        <v>48</v>
      </c>
      <c r="K39" s="6" t="s">
        <v>30</v>
      </c>
      <c r="L39">
        <f t="shared" si="0"/>
        <v>42</v>
      </c>
      <c r="N39" t="s">
        <v>31</v>
      </c>
      <c r="O39" t="s">
        <v>30</v>
      </c>
      <c r="P39">
        <v>28</v>
      </c>
    </row>
    <row r="40" spans="1:16" x14ac:dyDescent="0.35">
      <c r="N40" t="s">
        <v>34</v>
      </c>
      <c r="O40" t="s">
        <v>30</v>
      </c>
      <c r="P40">
        <v>53</v>
      </c>
    </row>
    <row r="41" spans="1:16" x14ac:dyDescent="0.35">
      <c r="N41" t="s">
        <v>35</v>
      </c>
      <c r="O41" t="s">
        <v>30</v>
      </c>
      <c r="P41">
        <v>43</v>
      </c>
    </row>
    <row r="42" spans="1:16" x14ac:dyDescent="0.35">
      <c r="N42" t="s">
        <v>38</v>
      </c>
      <c r="O42" t="s">
        <v>30</v>
      </c>
      <c r="P42">
        <v>56</v>
      </c>
    </row>
    <row r="43" spans="1:16" x14ac:dyDescent="0.35">
      <c r="N43" t="s">
        <v>39</v>
      </c>
      <c r="O43" t="s">
        <v>30</v>
      </c>
      <c r="P43">
        <v>48</v>
      </c>
    </row>
    <row r="44" spans="1:16" x14ac:dyDescent="0.35">
      <c r="N44" t="s">
        <v>43</v>
      </c>
      <c r="O44" t="s">
        <v>30</v>
      </c>
      <c r="P44">
        <v>31</v>
      </c>
    </row>
    <row r="45" spans="1:16" x14ac:dyDescent="0.35">
      <c r="N45" t="s">
        <v>46</v>
      </c>
      <c r="O45" t="s">
        <v>30</v>
      </c>
      <c r="P45">
        <v>24</v>
      </c>
    </row>
    <row r="46" spans="1:16" x14ac:dyDescent="0.35">
      <c r="N46" t="s">
        <v>47</v>
      </c>
      <c r="O46" t="s">
        <v>30</v>
      </c>
      <c r="P46">
        <v>21</v>
      </c>
    </row>
    <row r="47" spans="1:16" x14ac:dyDescent="0.35">
      <c r="N47" t="s">
        <v>48</v>
      </c>
      <c r="O47" t="s">
        <v>30</v>
      </c>
      <c r="P47">
        <v>42</v>
      </c>
    </row>
    <row r="48" spans="1:16" x14ac:dyDescent="0.35">
      <c r="N48" s="1" t="s">
        <v>20</v>
      </c>
      <c r="P48">
        <f>AVERAGE(P38:P47)</f>
        <v>38.5</v>
      </c>
    </row>
    <row r="49" spans="14:16" x14ac:dyDescent="0.35">
      <c r="N49" s="1" t="s">
        <v>22</v>
      </c>
      <c r="P49" s="5">
        <f>STDEV(P38:P47)/(SQRT(10))</f>
        <v>3.8333333333333335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8264-E4B6-4558-BDFD-8BD7870EEEDC}">
  <dimension ref="A1:Z51"/>
  <sheetViews>
    <sheetView workbookViewId="0">
      <selection sqref="A1:Z51"/>
    </sheetView>
  </sheetViews>
  <sheetFormatPr defaultRowHeight="14.5" x14ac:dyDescent="0.35"/>
  <sheetData>
    <row r="1" spans="1:26" x14ac:dyDescent="0.35">
      <c r="C1" s="1" t="s">
        <v>0</v>
      </c>
      <c r="K1" s="1" t="s">
        <v>1</v>
      </c>
    </row>
    <row r="2" spans="1:26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</row>
    <row r="3" spans="1:26" x14ac:dyDescent="0.35">
      <c r="A3" s="1" t="s">
        <v>5</v>
      </c>
      <c r="B3" s="4" t="s">
        <v>6</v>
      </c>
      <c r="C3" s="5">
        <v>10.199999999999999</v>
      </c>
      <c r="D3" s="5">
        <v>9.6666666666666661</v>
      </c>
      <c r="E3" s="5">
        <v>10.111111111111111</v>
      </c>
      <c r="F3" s="5">
        <v>51.222222222222221</v>
      </c>
      <c r="G3" s="5">
        <v>78.777777777777771</v>
      </c>
      <c r="H3" s="5">
        <v>82.6</v>
      </c>
      <c r="I3" s="5">
        <v>82.555555555555557</v>
      </c>
      <c r="K3" s="5">
        <f>D3-$C3</f>
        <v>-0.53333333333333321</v>
      </c>
      <c r="L3" s="5">
        <f>E3-$C3</f>
        <v>-8.8888888888888573E-2</v>
      </c>
      <c r="M3" s="5">
        <f t="shared" ref="M3:P18" si="0">F3-$C3</f>
        <v>41.022222222222226</v>
      </c>
      <c r="N3" s="5">
        <f t="shared" si="0"/>
        <v>68.577777777777769</v>
      </c>
      <c r="O3" s="5">
        <f t="shared" si="0"/>
        <v>72.399999999999991</v>
      </c>
      <c r="P3" s="5">
        <f>I3-$C3</f>
        <v>72.355555555555554</v>
      </c>
      <c r="S3" s="1" t="s">
        <v>5</v>
      </c>
      <c r="T3" s="4" t="s">
        <v>6</v>
      </c>
      <c r="U3" s="5">
        <v>-0.53333333333333321</v>
      </c>
      <c r="V3" s="5">
        <v>-8.8888888888888573E-2</v>
      </c>
      <c r="W3" s="5">
        <v>41.022222222222226</v>
      </c>
      <c r="X3" s="5">
        <v>68.577777777777769</v>
      </c>
      <c r="Y3" s="5">
        <v>72.399999999999991</v>
      </c>
      <c r="Z3" s="5">
        <v>72.355555555555554</v>
      </c>
    </row>
    <row r="4" spans="1:26" x14ac:dyDescent="0.35">
      <c r="A4" s="1" t="s">
        <v>7</v>
      </c>
      <c r="B4" s="6" t="s">
        <v>8</v>
      </c>
      <c r="C4" s="5">
        <v>3.3333333333333335</v>
      </c>
      <c r="D4" s="5">
        <v>8</v>
      </c>
      <c r="E4" s="5">
        <v>7.333333333333333</v>
      </c>
      <c r="F4" s="5">
        <v>17.666666666666668</v>
      </c>
      <c r="G4" s="5">
        <v>48.5</v>
      </c>
      <c r="H4" s="5">
        <v>60.285714285714285</v>
      </c>
      <c r="I4" s="5">
        <v>62</v>
      </c>
      <c r="K4" s="5">
        <f t="shared" ref="K4:P40" si="1">D4-$C4</f>
        <v>4.6666666666666661</v>
      </c>
      <c r="L4" s="5">
        <f t="shared" si="1"/>
        <v>3.9999999999999996</v>
      </c>
      <c r="M4" s="5">
        <f t="shared" si="0"/>
        <v>14.333333333333334</v>
      </c>
      <c r="N4" s="5">
        <f t="shared" si="0"/>
        <v>45.166666666666664</v>
      </c>
      <c r="O4" s="5">
        <f t="shared" si="0"/>
        <v>56.952380952380949</v>
      </c>
      <c r="P4" s="5">
        <f t="shared" si="0"/>
        <v>58.666666666666664</v>
      </c>
      <c r="S4" s="1" t="s">
        <v>9</v>
      </c>
      <c r="T4" s="4" t="s">
        <v>6</v>
      </c>
      <c r="U4" s="5">
        <v>10.678571428571429</v>
      </c>
      <c r="V4" s="5">
        <v>11.428571428571429</v>
      </c>
      <c r="W4" s="5">
        <v>69.053571428571431</v>
      </c>
      <c r="X4" s="5">
        <v>75.285714285714292</v>
      </c>
      <c r="Y4" s="5">
        <v>79.803571428571431</v>
      </c>
      <c r="Z4" s="5">
        <v>68.678571428571431</v>
      </c>
    </row>
    <row r="5" spans="1:26" x14ac:dyDescent="0.35">
      <c r="A5" s="1" t="s">
        <v>10</v>
      </c>
      <c r="B5" s="6" t="s">
        <v>8</v>
      </c>
      <c r="C5" s="5">
        <v>2.5</v>
      </c>
      <c r="D5" s="5">
        <v>12</v>
      </c>
      <c r="E5" s="5">
        <v>2.5</v>
      </c>
      <c r="F5" s="5">
        <v>2</v>
      </c>
      <c r="G5" s="5">
        <v>1</v>
      </c>
      <c r="H5" s="5">
        <v>2.5</v>
      </c>
      <c r="I5" s="5">
        <v>7.5</v>
      </c>
      <c r="K5" s="5">
        <f t="shared" si="1"/>
        <v>9.5</v>
      </c>
      <c r="L5" s="5">
        <f t="shared" si="1"/>
        <v>0</v>
      </c>
      <c r="M5" s="5">
        <f t="shared" si="0"/>
        <v>-0.5</v>
      </c>
      <c r="N5" s="5">
        <f t="shared" si="0"/>
        <v>-1.5</v>
      </c>
      <c r="O5" s="5">
        <f t="shared" si="0"/>
        <v>0</v>
      </c>
      <c r="P5" s="5">
        <f t="shared" si="0"/>
        <v>5</v>
      </c>
      <c r="S5" s="1" t="s">
        <v>11</v>
      </c>
      <c r="T5" s="4" t="s">
        <v>6</v>
      </c>
      <c r="U5" s="5">
        <v>9.5555555555555571</v>
      </c>
      <c r="V5" s="5">
        <v>50.111111111111107</v>
      </c>
      <c r="W5" s="5">
        <v>62.55555555555555</v>
      </c>
      <c r="X5" s="5">
        <v>65.777777777777786</v>
      </c>
      <c r="Y5" s="5">
        <v>71.666666666666671</v>
      </c>
      <c r="Z5" s="5">
        <v>66.777777777777786</v>
      </c>
    </row>
    <row r="6" spans="1:26" x14ac:dyDescent="0.35">
      <c r="A6" s="1" t="s">
        <v>12</v>
      </c>
      <c r="B6" s="6" t="s">
        <v>8</v>
      </c>
      <c r="C6" s="5">
        <v>7.5</v>
      </c>
      <c r="D6" s="5">
        <v>11</v>
      </c>
      <c r="E6" s="5">
        <v>10.333333333333334</v>
      </c>
      <c r="F6" s="5">
        <v>9.5</v>
      </c>
      <c r="G6" s="5">
        <v>63.5</v>
      </c>
      <c r="H6" s="5">
        <v>66.833333333333329</v>
      </c>
      <c r="I6" s="5">
        <v>56.833333333333336</v>
      </c>
      <c r="K6" s="5">
        <f t="shared" si="1"/>
        <v>3.5</v>
      </c>
      <c r="L6" s="5">
        <f t="shared" si="1"/>
        <v>2.8333333333333339</v>
      </c>
      <c r="M6" s="5">
        <f t="shared" si="0"/>
        <v>2</v>
      </c>
      <c r="N6" s="5">
        <f t="shared" si="0"/>
        <v>56</v>
      </c>
      <c r="O6" s="5">
        <f t="shared" si="0"/>
        <v>59.333333333333329</v>
      </c>
      <c r="P6" s="5">
        <f t="shared" si="0"/>
        <v>49.333333333333336</v>
      </c>
      <c r="S6" s="1" t="s">
        <v>13</v>
      </c>
      <c r="T6" s="4" t="s">
        <v>6</v>
      </c>
      <c r="U6" s="5">
        <v>0.1111111111111116</v>
      </c>
      <c r="V6" s="5">
        <v>2.666666666666667</v>
      </c>
      <c r="W6" s="5">
        <v>43.111111111111107</v>
      </c>
      <c r="X6" s="5">
        <v>65.111111111111114</v>
      </c>
      <c r="Y6" s="5">
        <v>74.555555555555557</v>
      </c>
      <c r="Z6" s="5">
        <v>73.74444444444444</v>
      </c>
    </row>
    <row r="7" spans="1:26" x14ac:dyDescent="0.35">
      <c r="A7" s="1" t="s">
        <v>14</v>
      </c>
      <c r="B7" s="6" t="s">
        <v>8</v>
      </c>
      <c r="C7" s="5">
        <v>6</v>
      </c>
      <c r="D7" s="5">
        <v>10</v>
      </c>
      <c r="E7" s="5">
        <v>10</v>
      </c>
      <c r="F7" s="5">
        <v>34</v>
      </c>
      <c r="G7" s="5">
        <v>20</v>
      </c>
      <c r="H7" s="5">
        <v>64</v>
      </c>
      <c r="I7" s="5">
        <v>60.333333333333336</v>
      </c>
      <c r="K7" s="5">
        <f t="shared" si="1"/>
        <v>4</v>
      </c>
      <c r="L7" s="5">
        <f t="shared" si="1"/>
        <v>4</v>
      </c>
      <c r="M7" s="5">
        <f t="shared" si="0"/>
        <v>28</v>
      </c>
      <c r="N7" s="5">
        <f t="shared" si="0"/>
        <v>14</v>
      </c>
      <c r="O7" s="5">
        <f t="shared" si="0"/>
        <v>58</v>
      </c>
      <c r="P7" s="5">
        <f t="shared" si="0"/>
        <v>54.333333333333336</v>
      </c>
      <c r="S7" s="1" t="s">
        <v>15</v>
      </c>
      <c r="T7" s="4" t="s">
        <v>6</v>
      </c>
      <c r="U7" s="5">
        <v>1.8809523809523814</v>
      </c>
      <c r="V7" s="5">
        <v>18.166666666666668</v>
      </c>
      <c r="W7" s="5">
        <v>59.309523809523803</v>
      </c>
      <c r="X7" s="5">
        <v>67.166666666666671</v>
      </c>
      <c r="Y7" s="5">
        <v>72.166666666666671</v>
      </c>
      <c r="Z7" s="5">
        <v>69.666666666666671</v>
      </c>
    </row>
    <row r="8" spans="1:26" x14ac:dyDescent="0.35">
      <c r="A8" s="1" t="s">
        <v>9</v>
      </c>
      <c r="B8" s="4" t="s">
        <v>6</v>
      </c>
      <c r="C8" s="5">
        <v>1.5714285714285714</v>
      </c>
      <c r="D8" s="5">
        <v>12.25</v>
      </c>
      <c r="E8" s="5">
        <v>13</v>
      </c>
      <c r="F8" s="5">
        <v>70.625</v>
      </c>
      <c r="G8" s="5">
        <v>76.857142857142861</v>
      </c>
      <c r="H8" s="5">
        <v>81.375</v>
      </c>
      <c r="I8" s="5">
        <v>70.25</v>
      </c>
      <c r="K8" s="5">
        <f t="shared" si="1"/>
        <v>10.678571428571429</v>
      </c>
      <c r="L8" s="5">
        <f t="shared" si="1"/>
        <v>11.428571428571429</v>
      </c>
      <c r="M8" s="5">
        <f t="shared" si="0"/>
        <v>69.053571428571431</v>
      </c>
      <c r="N8" s="5">
        <f t="shared" si="0"/>
        <v>75.285714285714292</v>
      </c>
      <c r="O8" s="5">
        <f t="shared" si="0"/>
        <v>79.803571428571431</v>
      </c>
      <c r="P8" s="5">
        <f t="shared" si="0"/>
        <v>68.678571428571431</v>
      </c>
      <c r="S8" s="1" t="s">
        <v>16</v>
      </c>
      <c r="T8" s="4" t="s">
        <v>6</v>
      </c>
      <c r="U8" s="5">
        <v>-9</v>
      </c>
      <c r="V8" s="5">
        <v>-8.571428571428573</v>
      </c>
      <c r="W8" s="5">
        <v>4.5714285714285712</v>
      </c>
      <c r="X8" s="5">
        <v>65.142857142857139</v>
      </c>
      <c r="Y8" s="5">
        <v>66.428571428571431</v>
      </c>
      <c r="Z8" s="5">
        <v>67</v>
      </c>
    </row>
    <row r="9" spans="1:26" x14ac:dyDescent="0.35">
      <c r="A9" s="1" t="s">
        <v>11</v>
      </c>
      <c r="B9" s="4" t="s">
        <v>6</v>
      </c>
      <c r="C9" s="5">
        <v>6.333333333333333</v>
      </c>
      <c r="D9" s="5">
        <v>15.888888888888889</v>
      </c>
      <c r="E9" s="5">
        <v>56.444444444444443</v>
      </c>
      <c r="F9" s="5">
        <v>68.888888888888886</v>
      </c>
      <c r="G9" s="5">
        <v>72.111111111111114</v>
      </c>
      <c r="H9" s="5">
        <v>78</v>
      </c>
      <c r="I9" s="5">
        <v>73.111111111111114</v>
      </c>
      <c r="K9" s="5">
        <f t="shared" si="1"/>
        <v>9.5555555555555571</v>
      </c>
      <c r="L9" s="5">
        <f t="shared" si="1"/>
        <v>50.111111111111107</v>
      </c>
      <c r="M9" s="5">
        <f t="shared" si="0"/>
        <v>62.55555555555555</v>
      </c>
      <c r="N9" s="5">
        <f t="shared" si="0"/>
        <v>65.777777777777786</v>
      </c>
      <c r="O9" s="5">
        <f t="shared" si="0"/>
        <v>71.666666666666671</v>
      </c>
      <c r="P9" s="5">
        <f t="shared" si="0"/>
        <v>66.777777777777786</v>
      </c>
      <c r="S9" s="1" t="s">
        <v>17</v>
      </c>
      <c r="T9" s="4" t="s">
        <v>6</v>
      </c>
      <c r="U9" s="5">
        <v>1.5357142857142856</v>
      </c>
      <c r="V9" s="5">
        <v>3.0357142857142856</v>
      </c>
      <c r="W9" s="5">
        <v>42.857142857142854</v>
      </c>
      <c r="X9" s="5">
        <v>67</v>
      </c>
      <c r="Y9" s="5">
        <v>78.428571428571431</v>
      </c>
      <c r="Z9" s="5">
        <v>76</v>
      </c>
    </row>
    <row r="10" spans="1:26" x14ac:dyDescent="0.35">
      <c r="A10" s="1" t="s">
        <v>18</v>
      </c>
      <c r="B10" s="6" t="s">
        <v>8</v>
      </c>
      <c r="C10" s="5">
        <v>7.75</v>
      </c>
      <c r="D10" s="5">
        <v>8.125</v>
      </c>
      <c r="E10" s="5">
        <v>15.444444444444445</v>
      </c>
      <c r="F10" s="5">
        <v>41.555555555555557</v>
      </c>
      <c r="G10" s="5">
        <v>63</v>
      </c>
      <c r="H10" s="5">
        <v>61.875</v>
      </c>
      <c r="I10" s="5">
        <v>68.75</v>
      </c>
      <c r="K10" s="5">
        <f t="shared" si="1"/>
        <v>0.375</v>
      </c>
      <c r="L10" s="5">
        <f t="shared" si="1"/>
        <v>7.6944444444444446</v>
      </c>
      <c r="M10" s="5">
        <f t="shared" si="0"/>
        <v>33.805555555555557</v>
      </c>
      <c r="N10" s="5">
        <f t="shared" si="0"/>
        <v>55.25</v>
      </c>
      <c r="O10" s="5">
        <f t="shared" si="0"/>
        <v>54.125</v>
      </c>
      <c r="P10" s="5">
        <f t="shared" si="0"/>
        <v>61</v>
      </c>
      <c r="S10" s="1" t="s">
        <v>19</v>
      </c>
      <c r="T10" s="4" t="s">
        <v>6</v>
      </c>
      <c r="U10" s="5">
        <v>5.3095238095238084</v>
      </c>
      <c r="V10" s="5">
        <v>-1.0238095238095239</v>
      </c>
      <c r="W10" s="5">
        <v>27.476190476190474</v>
      </c>
      <c r="X10" s="5">
        <v>71.642857142857139</v>
      </c>
      <c r="Y10" s="5">
        <v>79.80952380952381</v>
      </c>
      <c r="Z10" s="5">
        <v>74.976190476190467</v>
      </c>
    </row>
    <row r="11" spans="1:26" x14ac:dyDescent="0.35">
      <c r="A11" s="1" t="s">
        <v>13</v>
      </c>
      <c r="B11" s="4" t="s">
        <v>6</v>
      </c>
      <c r="C11" s="5">
        <v>4.5555555555555554</v>
      </c>
      <c r="D11" s="5">
        <v>4.666666666666667</v>
      </c>
      <c r="E11" s="5">
        <v>7.2222222222222223</v>
      </c>
      <c r="F11" s="5">
        <v>47.666666666666664</v>
      </c>
      <c r="G11" s="5">
        <v>69.666666666666671</v>
      </c>
      <c r="H11" s="5">
        <v>79.111111111111114</v>
      </c>
      <c r="I11" s="5">
        <v>78.3</v>
      </c>
      <c r="K11" s="5">
        <f t="shared" si="1"/>
        <v>0.1111111111111116</v>
      </c>
      <c r="L11" s="5">
        <f t="shared" si="1"/>
        <v>2.666666666666667</v>
      </c>
      <c r="M11" s="5">
        <f t="shared" si="0"/>
        <v>43.111111111111107</v>
      </c>
      <c r="N11" s="5">
        <f t="shared" si="0"/>
        <v>65.111111111111114</v>
      </c>
      <c r="O11" s="5">
        <f t="shared" si="0"/>
        <v>74.555555555555557</v>
      </c>
      <c r="P11" s="5">
        <f t="shared" si="0"/>
        <v>73.74444444444444</v>
      </c>
      <c r="S11" s="1" t="s">
        <v>20</v>
      </c>
      <c r="U11" s="5">
        <f>AVERAGE(U3:U10)</f>
        <v>2.4422619047619047</v>
      </c>
      <c r="V11" s="5">
        <f t="shared" ref="V11:Z11" si="2">AVERAGE(V3:V10)</f>
        <v>9.4655753968253986</v>
      </c>
      <c r="W11" s="5">
        <f t="shared" si="2"/>
        <v>43.744593253968247</v>
      </c>
      <c r="X11" s="5">
        <f t="shared" si="2"/>
        <v>68.213095238095235</v>
      </c>
      <c r="Y11" s="5">
        <f t="shared" si="2"/>
        <v>74.407390873015885</v>
      </c>
      <c r="Z11" s="5">
        <f t="shared" si="2"/>
        <v>71.149900793650787</v>
      </c>
    </row>
    <row r="12" spans="1:26" x14ac:dyDescent="0.35">
      <c r="A12" s="1" t="s">
        <v>21</v>
      </c>
      <c r="B12" s="6" t="s">
        <v>8</v>
      </c>
      <c r="C12" s="5">
        <v>6.333333333333333</v>
      </c>
      <c r="D12" s="5">
        <v>5.5</v>
      </c>
      <c r="E12" s="5">
        <v>5.333333333333333</v>
      </c>
      <c r="F12" s="5">
        <v>29.571428571428573</v>
      </c>
      <c r="G12" s="5">
        <v>75.833333333333329</v>
      </c>
      <c r="H12" s="5">
        <v>15.333333333333334</v>
      </c>
      <c r="I12" s="5">
        <v>16</v>
      </c>
      <c r="K12" s="5">
        <f t="shared" si="1"/>
        <v>-0.83333333333333304</v>
      </c>
      <c r="L12" s="5">
        <f t="shared" si="1"/>
        <v>-1</v>
      </c>
      <c r="M12" s="5">
        <f t="shared" si="0"/>
        <v>23.238095238095241</v>
      </c>
      <c r="N12" s="5">
        <f t="shared" si="0"/>
        <v>69.5</v>
      </c>
      <c r="O12" s="5">
        <f t="shared" si="0"/>
        <v>9</v>
      </c>
      <c r="P12" s="5">
        <f t="shared" si="0"/>
        <v>9.6666666666666679</v>
      </c>
      <c r="S12" s="1" t="s">
        <v>22</v>
      </c>
      <c r="U12" s="5">
        <f>STDEV(U3:U10)/(SQRT(8))</f>
        <v>2.2079710202586571</v>
      </c>
      <c r="V12" s="5">
        <f t="shared" ref="V12:Z12" si="3">STDEV(V3:V10)/(SQRT(8))</f>
        <v>6.4722466374130905</v>
      </c>
      <c r="W12" s="5">
        <f t="shared" si="3"/>
        <v>7.3732887532894793</v>
      </c>
      <c r="X12" s="5">
        <f t="shared" si="3"/>
        <v>1.2639525003837893</v>
      </c>
      <c r="Y12" s="5">
        <f t="shared" si="3"/>
        <v>1.6621696378189919</v>
      </c>
      <c r="Z12" s="5">
        <f t="shared" si="3"/>
        <v>1.2747114783924067</v>
      </c>
    </row>
    <row r="13" spans="1:26" x14ac:dyDescent="0.35">
      <c r="A13" s="1" t="s">
        <v>23</v>
      </c>
      <c r="B13" s="6" t="s">
        <v>8</v>
      </c>
      <c r="C13" s="5">
        <v>10.199999999999999</v>
      </c>
      <c r="D13" s="5">
        <v>25</v>
      </c>
      <c r="E13" s="5">
        <v>14.2</v>
      </c>
      <c r="F13" s="5">
        <v>31</v>
      </c>
      <c r="G13" s="5">
        <v>54.333333333333336</v>
      </c>
      <c r="H13" s="5">
        <v>15.8</v>
      </c>
      <c r="I13" s="5">
        <v>23.2</v>
      </c>
      <c r="K13" s="5">
        <f t="shared" si="1"/>
        <v>14.8</v>
      </c>
      <c r="L13" s="5">
        <f t="shared" si="1"/>
        <v>4</v>
      </c>
      <c r="M13" s="5">
        <f t="shared" si="0"/>
        <v>20.8</v>
      </c>
      <c r="N13" s="5">
        <f t="shared" si="0"/>
        <v>44.13333333333334</v>
      </c>
      <c r="O13" s="5">
        <f t="shared" si="0"/>
        <v>5.6000000000000014</v>
      </c>
      <c r="P13" s="5">
        <f t="shared" si="0"/>
        <v>13</v>
      </c>
    </row>
    <row r="14" spans="1:26" x14ac:dyDescent="0.35">
      <c r="A14" s="1" t="s">
        <v>24</v>
      </c>
      <c r="B14" s="6" t="s">
        <v>8</v>
      </c>
      <c r="C14" s="5">
        <v>4.333333333333333</v>
      </c>
      <c r="D14" s="5">
        <v>6.25</v>
      </c>
      <c r="E14" s="5">
        <v>17.75</v>
      </c>
      <c r="F14" s="5">
        <v>7.5</v>
      </c>
      <c r="G14" s="5">
        <v>37.5</v>
      </c>
      <c r="H14" s="5">
        <v>24.25</v>
      </c>
      <c r="I14" s="5">
        <v>30</v>
      </c>
      <c r="K14" s="5">
        <f t="shared" si="1"/>
        <v>1.916666666666667</v>
      </c>
      <c r="L14" s="5">
        <f t="shared" si="1"/>
        <v>13.416666666666668</v>
      </c>
      <c r="M14" s="5">
        <f t="shared" si="0"/>
        <v>3.166666666666667</v>
      </c>
      <c r="N14" s="5">
        <f t="shared" si="0"/>
        <v>33.166666666666664</v>
      </c>
      <c r="O14" s="5">
        <f t="shared" si="0"/>
        <v>19.916666666666668</v>
      </c>
      <c r="P14" s="5">
        <f t="shared" si="0"/>
        <v>25.666666666666668</v>
      </c>
      <c r="S14" s="1" t="s">
        <v>7</v>
      </c>
      <c r="T14" s="6" t="s">
        <v>8</v>
      </c>
      <c r="U14" s="5">
        <v>4.6666666666666661</v>
      </c>
      <c r="V14" s="5">
        <v>3.9999999999999996</v>
      </c>
      <c r="W14" s="5">
        <v>14.333333333333334</v>
      </c>
      <c r="X14" s="5">
        <v>45.166666666666664</v>
      </c>
      <c r="Y14" s="5">
        <v>56.952380952380949</v>
      </c>
      <c r="Z14" s="5">
        <v>58.666666666666664</v>
      </c>
    </row>
    <row r="15" spans="1:26" x14ac:dyDescent="0.35">
      <c r="A15" s="1" t="s">
        <v>15</v>
      </c>
      <c r="B15" s="4" t="s">
        <v>6</v>
      </c>
      <c r="C15" s="5">
        <v>4.833333333333333</v>
      </c>
      <c r="D15" s="5">
        <v>6.7142857142857144</v>
      </c>
      <c r="E15" s="5">
        <v>23</v>
      </c>
      <c r="F15" s="5">
        <v>64.142857142857139</v>
      </c>
      <c r="G15" s="5">
        <v>72</v>
      </c>
      <c r="H15" s="5">
        <v>77</v>
      </c>
      <c r="I15" s="5">
        <v>74.5</v>
      </c>
      <c r="K15" s="5">
        <f t="shared" si="1"/>
        <v>1.8809523809523814</v>
      </c>
      <c r="L15" s="5">
        <f t="shared" si="1"/>
        <v>18.166666666666668</v>
      </c>
      <c r="M15" s="5">
        <f t="shared" si="0"/>
        <v>59.309523809523803</v>
      </c>
      <c r="N15" s="5">
        <f t="shared" si="0"/>
        <v>67.166666666666671</v>
      </c>
      <c r="O15" s="5">
        <f t="shared" si="0"/>
        <v>72.166666666666671</v>
      </c>
      <c r="P15" s="5">
        <f t="shared" si="0"/>
        <v>69.666666666666671</v>
      </c>
      <c r="S15" s="1" t="s">
        <v>10</v>
      </c>
      <c r="T15" s="6" t="s">
        <v>8</v>
      </c>
      <c r="U15" s="5">
        <v>9.5</v>
      </c>
      <c r="V15" s="5">
        <v>0</v>
      </c>
      <c r="W15" s="5">
        <v>-0.5</v>
      </c>
      <c r="X15" s="5">
        <v>-1.5</v>
      </c>
      <c r="Y15" s="5">
        <v>0</v>
      </c>
      <c r="Z15" s="5">
        <v>5</v>
      </c>
    </row>
    <row r="16" spans="1:26" x14ac:dyDescent="0.35">
      <c r="A16" s="1" t="s">
        <v>25</v>
      </c>
      <c r="B16" s="6" t="s">
        <v>8</v>
      </c>
      <c r="C16" s="5">
        <v>4</v>
      </c>
      <c r="D16" s="5">
        <v>2.3333333333333335</v>
      </c>
      <c r="E16" s="5">
        <v>3</v>
      </c>
      <c r="F16" s="5">
        <v>31.333333333333332</v>
      </c>
      <c r="G16" s="5">
        <v>31.333333333333332</v>
      </c>
      <c r="H16" s="5">
        <v>78.333333333333329</v>
      </c>
      <c r="I16" s="5">
        <v>77.333333333333329</v>
      </c>
      <c r="K16" s="5">
        <f t="shared" si="1"/>
        <v>-1.6666666666666665</v>
      </c>
      <c r="L16" s="5">
        <f t="shared" si="1"/>
        <v>-1</v>
      </c>
      <c r="M16" s="5">
        <f t="shared" si="0"/>
        <v>27.333333333333332</v>
      </c>
      <c r="N16" s="5">
        <f t="shared" si="0"/>
        <v>27.333333333333332</v>
      </c>
      <c r="O16" s="5">
        <f t="shared" si="0"/>
        <v>74.333333333333329</v>
      </c>
      <c r="P16" s="5">
        <f t="shared" si="0"/>
        <v>73.333333333333329</v>
      </c>
      <c r="S16" s="1" t="s">
        <v>12</v>
      </c>
      <c r="T16" s="6" t="s">
        <v>8</v>
      </c>
      <c r="U16" s="5">
        <v>3.5</v>
      </c>
      <c r="V16" s="5">
        <v>2.8333333333333339</v>
      </c>
      <c r="W16" s="5">
        <v>2</v>
      </c>
      <c r="X16" s="5">
        <v>56</v>
      </c>
      <c r="Y16" s="5">
        <v>59.333333333333329</v>
      </c>
      <c r="Z16" s="5">
        <v>49.333333333333336</v>
      </c>
    </row>
    <row r="17" spans="1:26" x14ac:dyDescent="0.35">
      <c r="A17" s="1" t="s">
        <v>16</v>
      </c>
      <c r="B17" s="4" t="s">
        <v>6</v>
      </c>
      <c r="C17" s="5">
        <v>10.857142857142858</v>
      </c>
      <c r="D17" s="5">
        <v>1.8571428571428572</v>
      </c>
      <c r="E17" s="5">
        <v>2.2857142857142856</v>
      </c>
      <c r="F17" s="5">
        <v>15.428571428571429</v>
      </c>
      <c r="G17" s="5">
        <v>76</v>
      </c>
      <c r="H17" s="5">
        <v>77.285714285714292</v>
      </c>
      <c r="I17" s="5">
        <v>77.857142857142861</v>
      </c>
      <c r="K17" s="5">
        <f t="shared" si="1"/>
        <v>-9</v>
      </c>
      <c r="L17" s="5">
        <f t="shared" si="1"/>
        <v>-8.571428571428573</v>
      </c>
      <c r="M17" s="5">
        <f t="shared" si="0"/>
        <v>4.5714285714285712</v>
      </c>
      <c r="N17" s="5">
        <f t="shared" si="0"/>
        <v>65.142857142857139</v>
      </c>
      <c r="O17" s="5">
        <f t="shared" si="0"/>
        <v>66.428571428571431</v>
      </c>
      <c r="P17" s="5">
        <f t="shared" si="0"/>
        <v>67</v>
      </c>
      <c r="S17" s="1" t="s">
        <v>14</v>
      </c>
      <c r="T17" s="6" t="s">
        <v>8</v>
      </c>
      <c r="U17" s="5">
        <v>4</v>
      </c>
      <c r="V17" s="5">
        <v>4</v>
      </c>
      <c r="W17" s="5">
        <v>28</v>
      </c>
      <c r="X17" s="5">
        <v>14</v>
      </c>
      <c r="Y17" s="5">
        <v>58</v>
      </c>
      <c r="Z17" s="5">
        <v>54.333333333333336</v>
      </c>
    </row>
    <row r="18" spans="1:26" x14ac:dyDescent="0.35">
      <c r="A18" s="1" t="s">
        <v>26</v>
      </c>
      <c r="B18" s="6" t="s">
        <v>8</v>
      </c>
      <c r="C18" s="5">
        <v>3.6666666666666665</v>
      </c>
      <c r="D18" s="5">
        <v>25.5</v>
      </c>
      <c r="E18" s="5">
        <v>6.75</v>
      </c>
      <c r="F18" s="5">
        <v>22</v>
      </c>
      <c r="G18" s="5">
        <v>4.5</v>
      </c>
      <c r="H18" s="5">
        <v>10.333333333333334</v>
      </c>
      <c r="I18" s="5">
        <v>10.25</v>
      </c>
      <c r="K18" s="5">
        <f t="shared" si="1"/>
        <v>21.833333333333332</v>
      </c>
      <c r="L18" s="5">
        <f t="shared" si="1"/>
        <v>3.0833333333333335</v>
      </c>
      <c r="M18" s="5">
        <f t="shared" si="0"/>
        <v>18.333333333333332</v>
      </c>
      <c r="N18" s="5">
        <f t="shared" si="0"/>
        <v>0.83333333333333348</v>
      </c>
      <c r="O18" s="5">
        <f t="shared" si="0"/>
        <v>6.6666666666666679</v>
      </c>
      <c r="P18" s="5">
        <f t="shared" si="0"/>
        <v>6.5833333333333339</v>
      </c>
      <c r="S18" s="1" t="s">
        <v>18</v>
      </c>
      <c r="T18" s="6" t="s">
        <v>8</v>
      </c>
      <c r="U18" s="5">
        <v>0.375</v>
      </c>
      <c r="V18" s="5">
        <v>7.6944444444444446</v>
      </c>
      <c r="W18" s="5">
        <v>33.805555555555557</v>
      </c>
      <c r="X18" s="5">
        <v>55.25</v>
      </c>
      <c r="Y18" s="5">
        <v>54.125</v>
      </c>
      <c r="Z18" s="5">
        <v>61</v>
      </c>
    </row>
    <row r="19" spans="1:26" x14ac:dyDescent="0.35">
      <c r="A19" s="1" t="s">
        <v>17</v>
      </c>
      <c r="B19" s="4" t="s">
        <v>6</v>
      </c>
      <c r="C19" s="5">
        <v>5.7142857142857144</v>
      </c>
      <c r="D19" s="5">
        <v>7.25</v>
      </c>
      <c r="E19" s="5">
        <v>8.75</v>
      </c>
      <c r="F19" s="5">
        <v>48.571428571428569</v>
      </c>
      <c r="G19" s="5">
        <v>72.714285714285708</v>
      </c>
      <c r="H19" s="5">
        <v>84.142857142857139</v>
      </c>
      <c r="I19" s="5">
        <v>81.714285714285708</v>
      </c>
      <c r="K19" s="5">
        <f t="shared" si="1"/>
        <v>1.5357142857142856</v>
      </c>
      <c r="L19" s="5">
        <f t="shared" si="1"/>
        <v>3.0357142857142856</v>
      </c>
      <c r="M19" s="5">
        <f t="shared" si="1"/>
        <v>42.857142857142854</v>
      </c>
      <c r="N19" s="5">
        <f t="shared" si="1"/>
        <v>67</v>
      </c>
      <c r="O19" s="5">
        <f t="shared" si="1"/>
        <v>78.428571428571431</v>
      </c>
      <c r="P19" s="5">
        <f t="shared" si="1"/>
        <v>76</v>
      </c>
      <c r="S19" s="1" t="s">
        <v>21</v>
      </c>
      <c r="T19" s="6" t="s">
        <v>8</v>
      </c>
      <c r="U19" s="5">
        <v>-0.83333333333333304</v>
      </c>
      <c r="V19" s="5">
        <v>-1</v>
      </c>
      <c r="W19" s="5">
        <v>23.238095238095241</v>
      </c>
      <c r="X19" s="5">
        <v>69.5</v>
      </c>
      <c r="Y19" s="5">
        <v>9</v>
      </c>
      <c r="Z19" s="5">
        <v>9.6666666666666679</v>
      </c>
    </row>
    <row r="20" spans="1:26" x14ac:dyDescent="0.35">
      <c r="A20" s="1" t="s">
        <v>27</v>
      </c>
      <c r="B20" s="6" t="s">
        <v>8</v>
      </c>
      <c r="C20" s="5">
        <v>13</v>
      </c>
      <c r="D20" s="5">
        <v>12.333333333333334</v>
      </c>
      <c r="E20" s="5">
        <v>15.333333333333334</v>
      </c>
      <c r="F20" s="5">
        <v>17.857142857142858</v>
      </c>
      <c r="G20" s="5">
        <v>32.142857142857146</v>
      </c>
      <c r="H20" s="5">
        <v>41.166666666666664</v>
      </c>
      <c r="I20" s="5">
        <v>35.857142857142854</v>
      </c>
      <c r="K20" s="5">
        <f t="shared" si="1"/>
        <v>-0.66666666666666607</v>
      </c>
      <c r="L20" s="5">
        <f t="shared" si="1"/>
        <v>2.3333333333333339</v>
      </c>
      <c r="M20" s="5">
        <f t="shared" si="1"/>
        <v>4.8571428571428577</v>
      </c>
      <c r="N20" s="5">
        <f t="shared" si="1"/>
        <v>19.142857142857146</v>
      </c>
      <c r="O20" s="5">
        <f t="shared" si="1"/>
        <v>28.166666666666664</v>
      </c>
      <c r="P20" s="5">
        <f t="shared" si="1"/>
        <v>22.857142857142854</v>
      </c>
      <c r="S20" s="1" t="s">
        <v>23</v>
      </c>
      <c r="T20" s="6" t="s">
        <v>8</v>
      </c>
      <c r="U20" s="5">
        <v>14.8</v>
      </c>
      <c r="V20" s="5">
        <v>4</v>
      </c>
      <c r="W20" s="5">
        <v>20.8</v>
      </c>
      <c r="X20" s="5">
        <v>44.13333333333334</v>
      </c>
      <c r="Y20" s="5">
        <v>5.6000000000000014</v>
      </c>
      <c r="Z20" s="5">
        <v>13</v>
      </c>
    </row>
    <row r="21" spans="1:26" x14ac:dyDescent="0.35">
      <c r="A21" s="1" t="s">
        <v>28</v>
      </c>
      <c r="B21" s="6" t="s">
        <v>8</v>
      </c>
      <c r="C21" s="5">
        <v>5</v>
      </c>
      <c r="D21" s="5">
        <v>18</v>
      </c>
      <c r="E21" s="5">
        <v>23</v>
      </c>
      <c r="F21" s="5">
        <v>40</v>
      </c>
      <c r="G21" s="5">
        <v>1</v>
      </c>
      <c r="H21" s="5">
        <v>46</v>
      </c>
      <c r="I21" s="5">
        <v>11</v>
      </c>
      <c r="K21" s="5">
        <f t="shared" si="1"/>
        <v>13</v>
      </c>
      <c r="L21" s="5">
        <f t="shared" si="1"/>
        <v>18</v>
      </c>
      <c r="M21" s="5">
        <f t="shared" si="1"/>
        <v>35</v>
      </c>
      <c r="N21" s="5">
        <f t="shared" si="1"/>
        <v>-4</v>
      </c>
      <c r="O21" s="5">
        <f t="shared" si="1"/>
        <v>41</v>
      </c>
      <c r="P21" s="5">
        <f t="shared" si="1"/>
        <v>6</v>
      </c>
      <c r="S21" s="1" t="s">
        <v>24</v>
      </c>
      <c r="T21" s="6" t="s">
        <v>8</v>
      </c>
      <c r="U21" s="5">
        <v>1.916666666666667</v>
      </c>
      <c r="V21" s="5">
        <v>13.416666666666668</v>
      </c>
      <c r="W21" s="5">
        <v>3.166666666666667</v>
      </c>
      <c r="X21" s="5">
        <v>33.166666666666664</v>
      </c>
      <c r="Y21" s="5">
        <v>19.916666666666668</v>
      </c>
      <c r="Z21" s="5">
        <v>25.666666666666668</v>
      </c>
    </row>
    <row r="22" spans="1:26" x14ac:dyDescent="0.35">
      <c r="A22" s="1" t="s">
        <v>19</v>
      </c>
      <c r="B22" s="4" t="s">
        <v>6</v>
      </c>
      <c r="C22" s="5">
        <v>2.8571428571428572</v>
      </c>
      <c r="D22" s="5">
        <v>8.1666666666666661</v>
      </c>
      <c r="E22" s="5">
        <v>1.8333333333333333</v>
      </c>
      <c r="F22" s="5">
        <v>30.333333333333332</v>
      </c>
      <c r="G22" s="5">
        <v>74.5</v>
      </c>
      <c r="H22" s="5">
        <v>82.666666666666671</v>
      </c>
      <c r="I22" s="5">
        <v>77.833333333333329</v>
      </c>
      <c r="K22" s="5">
        <f t="shared" si="1"/>
        <v>5.3095238095238084</v>
      </c>
      <c r="L22" s="5">
        <f t="shared" si="1"/>
        <v>-1.0238095238095239</v>
      </c>
      <c r="M22" s="5">
        <f t="shared" si="1"/>
        <v>27.476190476190474</v>
      </c>
      <c r="N22" s="5">
        <f t="shared" si="1"/>
        <v>71.642857142857139</v>
      </c>
      <c r="O22" s="5">
        <f t="shared" si="1"/>
        <v>79.80952380952381</v>
      </c>
      <c r="P22" s="5">
        <f t="shared" si="1"/>
        <v>74.976190476190467</v>
      </c>
      <c r="S22" s="1" t="s">
        <v>25</v>
      </c>
      <c r="T22" s="6" t="s">
        <v>8</v>
      </c>
      <c r="U22" s="5">
        <v>-1.6666666666666665</v>
      </c>
      <c r="V22" s="5">
        <v>-1</v>
      </c>
      <c r="W22" s="5">
        <v>27.333333333333332</v>
      </c>
      <c r="X22" s="5">
        <v>27.333333333333332</v>
      </c>
      <c r="Y22" s="5">
        <v>74.333333333333329</v>
      </c>
      <c r="Z22" s="5">
        <v>73.333333333333329</v>
      </c>
    </row>
    <row r="23" spans="1:26" x14ac:dyDescent="0.35">
      <c r="A23" s="1" t="s">
        <v>29</v>
      </c>
      <c r="B23" s="6" t="s">
        <v>30</v>
      </c>
      <c r="C23" s="5">
        <v>20.142857142857142</v>
      </c>
      <c r="D23" s="5">
        <v>28.571428571428573</v>
      </c>
      <c r="E23" s="5">
        <v>11.285714285714286</v>
      </c>
      <c r="F23" s="5">
        <v>27.428571428571427</v>
      </c>
      <c r="G23" s="5">
        <v>60.428571428571431</v>
      </c>
      <c r="H23" s="5">
        <v>16</v>
      </c>
      <c r="I23" s="5">
        <v>24.571428571428573</v>
      </c>
      <c r="K23" s="5">
        <f t="shared" si="1"/>
        <v>8.4285714285714306</v>
      </c>
      <c r="L23" s="5">
        <f t="shared" si="1"/>
        <v>-8.8571428571428559</v>
      </c>
      <c r="M23" s="5">
        <f t="shared" si="1"/>
        <v>7.2857142857142847</v>
      </c>
      <c r="N23" s="5">
        <f t="shared" si="1"/>
        <v>40.285714285714292</v>
      </c>
      <c r="O23" s="5">
        <f t="shared" si="1"/>
        <v>-4.1428571428571423</v>
      </c>
      <c r="P23" s="5">
        <f t="shared" si="1"/>
        <v>4.4285714285714306</v>
      </c>
      <c r="S23" s="1" t="s">
        <v>26</v>
      </c>
      <c r="T23" s="6" t="s">
        <v>8</v>
      </c>
      <c r="U23" s="5">
        <v>21.833333333333332</v>
      </c>
      <c r="V23" s="5">
        <v>3.0833333333333335</v>
      </c>
      <c r="W23" s="5">
        <v>18.333333333333332</v>
      </c>
      <c r="X23" s="5">
        <v>0.83333333333333348</v>
      </c>
      <c r="Y23" s="5">
        <v>6.6666666666666679</v>
      </c>
      <c r="Z23" s="5">
        <v>6.5833333333333339</v>
      </c>
    </row>
    <row r="24" spans="1:26" x14ac:dyDescent="0.35">
      <c r="A24" s="1" t="s">
        <v>31</v>
      </c>
      <c r="B24" s="6" t="s">
        <v>30</v>
      </c>
      <c r="C24" s="5">
        <v>11</v>
      </c>
      <c r="D24" s="5">
        <v>3</v>
      </c>
      <c r="E24" s="5">
        <v>4</v>
      </c>
      <c r="F24" s="5">
        <v>17</v>
      </c>
      <c r="G24" s="5">
        <v>5.5</v>
      </c>
      <c r="H24" s="5">
        <v>57</v>
      </c>
      <c r="I24" s="5">
        <v>39.5</v>
      </c>
      <c r="K24" s="5">
        <f t="shared" si="1"/>
        <v>-8</v>
      </c>
      <c r="L24" s="5">
        <f t="shared" si="1"/>
        <v>-7</v>
      </c>
      <c r="M24" s="5">
        <f t="shared" si="1"/>
        <v>6</v>
      </c>
      <c r="N24" s="5">
        <f t="shared" si="1"/>
        <v>-5.5</v>
      </c>
      <c r="O24" s="5">
        <f t="shared" si="1"/>
        <v>46</v>
      </c>
      <c r="P24" s="5">
        <f t="shared" si="1"/>
        <v>28.5</v>
      </c>
      <c r="S24" s="1" t="s">
        <v>27</v>
      </c>
      <c r="T24" s="6" t="s">
        <v>8</v>
      </c>
      <c r="U24" s="5">
        <v>-0.66666666666666607</v>
      </c>
      <c r="V24" s="5">
        <v>2.3333333333333339</v>
      </c>
      <c r="W24" s="5">
        <v>4.8571428571428577</v>
      </c>
      <c r="X24" s="5">
        <v>19.142857142857146</v>
      </c>
      <c r="Y24" s="5">
        <v>28.166666666666664</v>
      </c>
      <c r="Z24" s="5">
        <v>22.857142857142854</v>
      </c>
    </row>
    <row r="25" spans="1:26" x14ac:dyDescent="0.35">
      <c r="A25" s="1" t="s">
        <v>32</v>
      </c>
      <c r="B25" s="4" t="s">
        <v>33</v>
      </c>
      <c r="C25" s="5">
        <v>19.888888888888889</v>
      </c>
      <c r="D25" s="5">
        <v>20.777777777777779</v>
      </c>
      <c r="E25" s="5">
        <v>39.555555555555557</v>
      </c>
      <c r="F25" s="5">
        <v>50.777777777777779</v>
      </c>
      <c r="G25" s="5">
        <v>65.599999999999994</v>
      </c>
      <c r="H25" s="5">
        <v>72.555555555555557</v>
      </c>
      <c r="I25" s="5">
        <v>71.222222222222229</v>
      </c>
      <c r="K25" s="5">
        <f t="shared" si="1"/>
        <v>0.88888888888888928</v>
      </c>
      <c r="L25" s="5">
        <f t="shared" si="1"/>
        <v>19.666666666666668</v>
      </c>
      <c r="M25" s="5">
        <f t="shared" si="1"/>
        <v>30.888888888888889</v>
      </c>
      <c r="N25" s="5">
        <f t="shared" si="1"/>
        <v>45.711111111111109</v>
      </c>
      <c r="O25" s="5">
        <f t="shared" si="1"/>
        <v>52.666666666666671</v>
      </c>
      <c r="P25" s="5">
        <f t="shared" si="1"/>
        <v>51.333333333333343</v>
      </c>
      <c r="S25" s="1" t="s">
        <v>28</v>
      </c>
      <c r="T25" s="6" t="s">
        <v>8</v>
      </c>
      <c r="U25" s="5">
        <v>13</v>
      </c>
      <c r="V25" s="5">
        <v>18</v>
      </c>
      <c r="W25" s="5">
        <v>35</v>
      </c>
      <c r="X25" s="5">
        <v>-4</v>
      </c>
      <c r="Y25" s="5">
        <v>41</v>
      </c>
      <c r="Z25" s="5">
        <v>6</v>
      </c>
    </row>
    <row r="26" spans="1:26" x14ac:dyDescent="0.35">
      <c r="A26" s="1" t="s">
        <v>34</v>
      </c>
      <c r="B26" s="6" t="s">
        <v>30</v>
      </c>
      <c r="C26" s="5">
        <v>11.5</v>
      </c>
      <c r="D26" s="5">
        <v>10</v>
      </c>
      <c r="E26" s="5">
        <v>18.333333333333332</v>
      </c>
      <c r="F26" s="5">
        <v>25.333333333333332</v>
      </c>
      <c r="G26" s="5">
        <v>33.5</v>
      </c>
      <c r="H26" s="5">
        <v>57.166666666666664</v>
      </c>
      <c r="I26" s="5">
        <v>32.833333333333336</v>
      </c>
      <c r="K26" s="5">
        <f t="shared" si="1"/>
        <v>-1.5</v>
      </c>
      <c r="L26" s="5">
        <f t="shared" si="1"/>
        <v>6.8333333333333321</v>
      </c>
      <c r="M26" s="5">
        <f t="shared" si="1"/>
        <v>13.833333333333332</v>
      </c>
      <c r="N26" s="5">
        <f t="shared" si="1"/>
        <v>22</v>
      </c>
      <c r="O26" s="5">
        <f t="shared" si="1"/>
        <v>45.666666666666664</v>
      </c>
      <c r="P26" s="5">
        <f t="shared" si="1"/>
        <v>21.333333333333336</v>
      </c>
      <c r="S26" s="1" t="s">
        <v>20</v>
      </c>
      <c r="U26" s="5">
        <f>AVERAGE(U14:U25)</f>
        <v>5.8687500000000012</v>
      </c>
      <c r="V26" s="5">
        <f t="shared" ref="V26:Z26" si="4">AVERAGE(V14:V25)</f>
        <v>4.7800925925925926</v>
      </c>
      <c r="W26" s="5">
        <f t="shared" si="4"/>
        <v>17.530621693121695</v>
      </c>
      <c r="X26" s="5">
        <f t="shared" si="4"/>
        <v>29.918849206349208</v>
      </c>
      <c r="Y26" s="5">
        <f t="shared" si="4"/>
        <v>34.424503968253966</v>
      </c>
      <c r="Z26" s="5">
        <f t="shared" si="4"/>
        <v>32.120039682539677</v>
      </c>
    </row>
    <row r="27" spans="1:26" x14ac:dyDescent="0.35">
      <c r="A27" s="1" t="s">
        <v>35</v>
      </c>
      <c r="B27" s="6" t="s">
        <v>30</v>
      </c>
      <c r="C27" s="5">
        <v>18.166666666666668</v>
      </c>
      <c r="D27" s="5">
        <v>33.4</v>
      </c>
      <c r="E27" s="5">
        <v>17.8</v>
      </c>
      <c r="F27" s="5">
        <v>3.4</v>
      </c>
      <c r="G27" s="5">
        <v>19</v>
      </c>
      <c r="H27" s="5">
        <v>6.333333333333333</v>
      </c>
      <c r="I27" s="5">
        <v>8.5</v>
      </c>
      <c r="K27" s="5">
        <f t="shared" si="1"/>
        <v>15.233333333333331</v>
      </c>
      <c r="L27" s="5">
        <f t="shared" si="1"/>
        <v>-0.36666666666666714</v>
      </c>
      <c r="M27" s="5">
        <f t="shared" si="1"/>
        <v>-14.766666666666667</v>
      </c>
      <c r="N27" s="5">
        <f t="shared" si="1"/>
        <v>0.83333333333333215</v>
      </c>
      <c r="O27" s="5">
        <f t="shared" si="1"/>
        <v>-11.833333333333336</v>
      </c>
      <c r="P27" s="5">
        <f t="shared" si="1"/>
        <v>-9.6666666666666679</v>
      </c>
      <c r="S27" s="1" t="s">
        <v>22</v>
      </c>
      <c r="U27" s="5">
        <f>STDEV(U14:U25)/(SQRT(12))</f>
        <v>2.13100560671091</v>
      </c>
      <c r="V27" s="5">
        <f t="shared" ref="V27:Z27" si="5">STDEV(V14:V25)/(SQRT(12))</f>
        <v>1.65602473103754</v>
      </c>
      <c r="W27" s="5">
        <f t="shared" si="5"/>
        <v>3.6547277129077798</v>
      </c>
      <c r="X27" s="5">
        <f t="shared" si="5"/>
        <v>7.1209641668355124</v>
      </c>
      <c r="Y27" s="5">
        <f t="shared" si="5"/>
        <v>7.4824338201250136</v>
      </c>
      <c r="Z27" s="5">
        <f t="shared" si="5"/>
        <v>7.3309702805358565</v>
      </c>
    </row>
    <row r="28" spans="1:26" x14ac:dyDescent="0.35">
      <c r="A28" s="1" t="s">
        <v>36</v>
      </c>
      <c r="B28" s="4" t="s">
        <v>33</v>
      </c>
      <c r="C28" s="5">
        <v>2.7142857142857144</v>
      </c>
      <c r="D28" s="5">
        <v>2.5714285714285716</v>
      </c>
      <c r="E28" s="5">
        <v>17.285714285714285</v>
      </c>
      <c r="F28" s="5">
        <v>32.5</v>
      </c>
      <c r="G28" s="5">
        <v>64</v>
      </c>
      <c r="H28" s="5">
        <v>66.714285714285708</v>
      </c>
      <c r="I28" s="5">
        <v>73.166666666666671</v>
      </c>
      <c r="K28" s="5">
        <f t="shared" si="1"/>
        <v>-0.14285714285714279</v>
      </c>
      <c r="L28" s="5">
        <f t="shared" si="1"/>
        <v>14.571428571428569</v>
      </c>
      <c r="M28" s="5">
        <f t="shared" si="1"/>
        <v>29.785714285714285</v>
      </c>
      <c r="N28" s="5">
        <f t="shared" si="1"/>
        <v>61.285714285714285</v>
      </c>
      <c r="O28" s="5">
        <f t="shared" si="1"/>
        <v>63.999999999999993</v>
      </c>
      <c r="P28" s="5">
        <f t="shared" si="1"/>
        <v>70.452380952380963</v>
      </c>
    </row>
    <row r="29" spans="1:26" x14ac:dyDescent="0.35">
      <c r="A29" s="1" t="s">
        <v>37</v>
      </c>
      <c r="B29" s="4" t="s">
        <v>33</v>
      </c>
      <c r="C29" s="5">
        <v>16.399999999999999</v>
      </c>
      <c r="D29" s="5">
        <v>23.545454545454547</v>
      </c>
      <c r="E29" s="5">
        <v>47.272727272727273</v>
      </c>
      <c r="F29" s="5">
        <v>66.2</v>
      </c>
      <c r="G29" s="5">
        <v>70.727272727272734</v>
      </c>
      <c r="H29" s="5">
        <v>74.7</v>
      </c>
      <c r="I29" s="5">
        <v>74.8</v>
      </c>
      <c r="K29" s="5">
        <f t="shared" si="1"/>
        <v>7.1454545454545482</v>
      </c>
      <c r="L29" s="5">
        <f t="shared" si="1"/>
        <v>30.872727272727275</v>
      </c>
      <c r="M29" s="5">
        <f t="shared" si="1"/>
        <v>49.800000000000004</v>
      </c>
      <c r="N29" s="5">
        <f t="shared" si="1"/>
        <v>54.327272727272735</v>
      </c>
      <c r="O29" s="5">
        <f t="shared" si="1"/>
        <v>58.300000000000004</v>
      </c>
      <c r="P29" s="5">
        <f t="shared" si="1"/>
        <v>58.4</v>
      </c>
      <c r="S29" s="1" t="s">
        <v>32</v>
      </c>
      <c r="T29" s="4" t="s">
        <v>33</v>
      </c>
      <c r="U29" s="5">
        <v>0.88888888888888928</v>
      </c>
      <c r="V29" s="5">
        <v>19.666666666666668</v>
      </c>
      <c r="W29" s="5">
        <v>30.888888888888889</v>
      </c>
      <c r="X29" s="5">
        <v>45.711111111111109</v>
      </c>
      <c r="Y29" s="5">
        <v>52.666666666666671</v>
      </c>
      <c r="Z29" s="5">
        <v>51.333333333333343</v>
      </c>
    </row>
    <row r="30" spans="1:26" x14ac:dyDescent="0.35">
      <c r="A30" s="1" t="s">
        <v>38</v>
      </c>
      <c r="B30" s="6" t="s">
        <v>30</v>
      </c>
      <c r="C30" s="5">
        <v>12</v>
      </c>
      <c r="D30" s="5">
        <v>14.571428571428571</v>
      </c>
      <c r="E30" s="5">
        <v>21.125</v>
      </c>
      <c r="F30" s="5">
        <v>33.428571428571431</v>
      </c>
      <c r="G30" s="5">
        <v>36</v>
      </c>
      <c r="H30" s="5">
        <v>66.857142857142861</v>
      </c>
      <c r="I30" s="5">
        <v>47.142857142857146</v>
      </c>
      <c r="K30" s="5">
        <f t="shared" si="1"/>
        <v>2.5714285714285712</v>
      </c>
      <c r="L30" s="5">
        <f t="shared" si="1"/>
        <v>9.125</v>
      </c>
      <c r="M30" s="5">
        <f t="shared" si="1"/>
        <v>21.428571428571431</v>
      </c>
      <c r="N30" s="5">
        <f t="shared" si="1"/>
        <v>24</v>
      </c>
      <c r="O30" s="5">
        <f t="shared" si="1"/>
        <v>54.857142857142861</v>
      </c>
      <c r="P30" s="5">
        <f t="shared" si="1"/>
        <v>35.142857142857146</v>
      </c>
      <c r="S30" s="1" t="s">
        <v>36</v>
      </c>
      <c r="T30" s="4" t="s">
        <v>33</v>
      </c>
      <c r="U30" s="5">
        <v>-0.14285714285714279</v>
      </c>
      <c r="V30" s="5">
        <v>14.571428571428569</v>
      </c>
      <c r="W30" s="5">
        <v>29.785714285714285</v>
      </c>
      <c r="X30" s="5">
        <v>61.285714285714285</v>
      </c>
      <c r="Y30" s="5">
        <v>63.999999999999993</v>
      </c>
      <c r="Z30" s="5">
        <v>70.452380952380963</v>
      </c>
    </row>
    <row r="31" spans="1:26" x14ac:dyDescent="0.35">
      <c r="A31" s="1" t="s">
        <v>39</v>
      </c>
      <c r="B31" s="6" t="s">
        <v>30</v>
      </c>
      <c r="C31" s="5">
        <v>5.333333333333333</v>
      </c>
      <c r="D31" s="5">
        <v>4.166666666666667</v>
      </c>
      <c r="E31" s="5">
        <v>9.6</v>
      </c>
      <c r="F31" s="5">
        <v>49.333333333333336</v>
      </c>
      <c r="G31" s="5">
        <v>48.666666666666664</v>
      </c>
      <c r="H31" s="5">
        <v>64.833333333333329</v>
      </c>
      <c r="I31" s="5">
        <v>63.666666666666664</v>
      </c>
      <c r="K31" s="5">
        <f t="shared" si="1"/>
        <v>-1.1666666666666661</v>
      </c>
      <c r="L31" s="5">
        <f t="shared" si="1"/>
        <v>4.2666666666666666</v>
      </c>
      <c r="M31" s="5">
        <f t="shared" si="1"/>
        <v>44</v>
      </c>
      <c r="N31" s="5">
        <f t="shared" si="1"/>
        <v>43.333333333333329</v>
      </c>
      <c r="O31" s="5">
        <f t="shared" si="1"/>
        <v>59.499999999999993</v>
      </c>
      <c r="P31" s="5">
        <f t="shared" si="1"/>
        <v>58.333333333333329</v>
      </c>
      <c r="S31" s="1" t="s">
        <v>37</v>
      </c>
      <c r="T31" s="4" t="s">
        <v>33</v>
      </c>
      <c r="U31" s="5">
        <v>7.1454545454545482</v>
      </c>
      <c r="V31" s="5">
        <v>30.872727272727275</v>
      </c>
      <c r="W31" s="5">
        <v>49.800000000000004</v>
      </c>
      <c r="X31" s="5">
        <v>54.327272727272735</v>
      </c>
      <c r="Y31" s="5">
        <v>58.300000000000004</v>
      </c>
      <c r="Z31" s="5">
        <v>58.4</v>
      </c>
    </row>
    <row r="32" spans="1:26" x14ac:dyDescent="0.35">
      <c r="A32" s="1" t="s">
        <v>40</v>
      </c>
      <c r="B32" s="4" t="s">
        <v>33</v>
      </c>
      <c r="C32" s="5">
        <v>2.6666666666666665</v>
      </c>
      <c r="D32" s="5">
        <v>10.5</v>
      </c>
      <c r="E32" s="5">
        <v>9.1666666666666661</v>
      </c>
      <c r="F32" s="5">
        <v>48.333333333333336</v>
      </c>
      <c r="G32" s="5">
        <v>79.714285714285708</v>
      </c>
      <c r="H32" s="5">
        <v>81.142857142857139</v>
      </c>
      <c r="I32" s="5">
        <v>80</v>
      </c>
      <c r="K32" s="5">
        <f t="shared" si="1"/>
        <v>7.8333333333333339</v>
      </c>
      <c r="L32" s="5">
        <f t="shared" si="1"/>
        <v>6.5</v>
      </c>
      <c r="M32" s="5">
        <f t="shared" si="1"/>
        <v>45.666666666666671</v>
      </c>
      <c r="N32" s="5">
        <f t="shared" si="1"/>
        <v>77.047619047619037</v>
      </c>
      <c r="O32" s="5">
        <f t="shared" si="1"/>
        <v>78.476190476190467</v>
      </c>
      <c r="P32" s="5">
        <f t="shared" si="1"/>
        <v>77.333333333333329</v>
      </c>
      <c r="S32" s="1" t="s">
        <v>40</v>
      </c>
      <c r="T32" s="4" t="s">
        <v>33</v>
      </c>
      <c r="U32" s="5">
        <v>7.8333333333333339</v>
      </c>
      <c r="V32" s="5">
        <v>6.5</v>
      </c>
      <c r="W32" s="5">
        <v>45.666666666666671</v>
      </c>
      <c r="X32" s="5">
        <v>77.047619047619037</v>
      </c>
      <c r="Y32" s="5">
        <v>78.476190476190467</v>
      </c>
      <c r="Z32" s="5">
        <v>77.333333333333329</v>
      </c>
    </row>
    <row r="33" spans="1:26" x14ac:dyDescent="0.35">
      <c r="A33" s="1" t="s">
        <v>41</v>
      </c>
      <c r="B33" s="4" t="s">
        <v>33</v>
      </c>
      <c r="C33" s="5">
        <v>15.666666666666666</v>
      </c>
      <c r="D33" s="5">
        <v>19.5</v>
      </c>
      <c r="E33" s="5">
        <v>18.875</v>
      </c>
      <c r="F33" s="5">
        <v>57.125</v>
      </c>
      <c r="G33" s="5">
        <v>69.25</v>
      </c>
      <c r="H33" s="5">
        <v>72</v>
      </c>
      <c r="I33" s="5">
        <v>78.875</v>
      </c>
      <c r="K33" s="5">
        <f t="shared" si="1"/>
        <v>3.8333333333333339</v>
      </c>
      <c r="L33" s="5">
        <f t="shared" si="1"/>
        <v>3.2083333333333339</v>
      </c>
      <c r="M33" s="5">
        <f t="shared" si="1"/>
        <v>41.458333333333336</v>
      </c>
      <c r="N33" s="5">
        <f t="shared" si="1"/>
        <v>53.583333333333336</v>
      </c>
      <c r="O33" s="5">
        <f t="shared" si="1"/>
        <v>56.333333333333336</v>
      </c>
      <c r="P33" s="5">
        <f t="shared" si="1"/>
        <v>63.208333333333336</v>
      </c>
      <c r="S33" s="1" t="s">
        <v>41</v>
      </c>
      <c r="T33" s="4" t="s">
        <v>33</v>
      </c>
      <c r="U33" s="5">
        <v>3.8333333333333339</v>
      </c>
      <c r="V33" s="5">
        <v>3.2083333333333339</v>
      </c>
      <c r="W33" s="5">
        <v>41.458333333333336</v>
      </c>
      <c r="X33" s="5">
        <v>53.583333333333336</v>
      </c>
      <c r="Y33" s="5">
        <v>56.333333333333336</v>
      </c>
      <c r="Z33" s="5">
        <v>63.208333333333336</v>
      </c>
    </row>
    <row r="34" spans="1:26" x14ac:dyDescent="0.35">
      <c r="A34" s="1" t="s">
        <v>42</v>
      </c>
      <c r="B34" s="4" t="s">
        <v>33</v>
      </c>
      <c r="C34" s="5">
        <v>7.333333333333333</v>
      </c>
      <c r="D34" s="5">
        <v>8.5</v>
      </c>
      <c r="E34" s="5">
        <v>40.428571428571431</v>
      </c>
      <c r="F34" s="5">
        <v>62.142857142857146</v>
      </c>
      <c r="G34" s="5">
        <v>75.857142857142861</v>
      </c>
      <c r="H34" s="5">
        <v>80.333333333333329</v>
      </c>
      <c r="I34" s="5">
        <v>77.142857142857139</v>
      </c>
      <c r="K34" s="5">
        <f t="shared" si="1"/>
        <v>1.166666666666667</v>
      </c>
      <c r="L34" s="5">
        <f t="shared" si="1"/>
        <v>33.095238095238095</v>
      </c>
      <c r="M34" s="5">
        <f t="shared" si="1"/>
        <v>54.80952380952381</v>
      </c>
      <c r="N34" s="5">
        <f t="shared" si="1"/>
        <v>68.523809523809533</v>
      </c>
      <c r="O34" s="5">
        <f t="shared" si="1"/>
        <v>73</v>
      </c>
      <c r="P34" s="5">
        <f t="shared" si="1"/>
        <v>69.80952380952381</v>
      </c>
      <c r="S34" s="1" t="s">
        <v>42</v>
      </c>
      <c r="T34" s="4" t="s">
        <v>33</v>
      </c>
      <c r="U34" s="5">
        <v>1.166666666666667</v>
      </c>
      <c r="V34" s="5">
        <v>33.095238095238095</v>
      </c>
      <c r="W34" s="5">
        <v>54.80952380952381</v>
      </c>
      <c r="X34" s="5">
        <v>68.523809523809533</v>
      </c>
      <c r="Y34" s="5">
        <v>73</v>
      </c>
      <c r="Z34" s="5">
        <v>69.80952380952381</v>
      </c>
    </row>
    <row r="35" spans="1:26" x14ac:dyDescent="0.35">
      <c r="A35" s="1" t="s">
        <v>43</v>
      </c>
      <c r="B35" s="6" t="s">
        <v>30</v>
      </c>
      <c r="C35" s="5">
        <v>10.333333333333334</v>
      </c>
      <c r="D35" s="5">
        <v>10</v>
      </c>
      <c r="E35" s="5">
        <v>21.666666666666668</v>
      </c>
      <c r="F35" s="5">
        <v>22.75</v>
      </c>
      <c r="G35" s="5">
        <v>23</v>
      </c>
      <c r="H35" s="5">
        <v>44.666666666666664</v>
      </c>
      <c r="I35" s="5">
        <v>47.666666666666664</v>
      </c>
      <c r="K35" s="5">
        <f t="shared" si="1"/>
        <v>-0.33333333333333393</v>
      </c>
      <c r="L35" s="5">
        <f t="shared" si="1"/>
        <v>11.333333333333334</v>
      </c>
      <c r="M35" s="5">
        <f t="shared" si="1"/>
        <v>12.416666666666666</v>
      </c>
      <c r="N35" s="5">
        <f t="shared" si="1"/>
        <v>12.666666666666666</v>
      </c>
      <c r="O35" s="5">
        <f t="shared" si="1"/>
        <v>34.333333333333329</v>
      </c>
      <c r="P35" s="5">
        <f t="shared" si="1"/>
        <v>37.333333333333329</v>
      </c>
      <c r="S35" s="1" t="s">
        <v>44</v>
      </c>
      <c r="T35" s="4" t="s">
        <v>33</v>
      </c>
      <c r="U35" s="5">
        <v>6.2000000000000011</v>
      </c>
      <c r="V35" s="5">
        <v>15.6</v>
      </c>
      <c r="W35" s="5">
        <v>65.5</v>
      </c>
      <c r="X35" s="5">
        <v>66.5</v>
      </c>
      <c r="Y35" s="5">
        <v>70.400000000000006</v>
      </c>
      <c r="Z35" s="5">
        <v>65.800000000000011</v>
      </c>
    </row>
    <row r="36" spans="1:26" x14ac:dyDescent="0.35">
      <c r="A36" s="1" t="s">
        <v>44</v>
      </c>
      <c r="B36" s="4" t="s">
        <v>33</v>
      </c>
      <c r="C36" s="5">
        <v>9.1</v>
      </c>
      <c r="D36" s="5">
        <v>15.3</v>
      </c>
      <c r="E36" s="5">
        <v>24.7</v>
      </c>
      <c r="F36" s="5">
        <v>74.599999999999994</v>
      </c>
      <c r="G36" s="5">
        <v>75.599999999999994</v>
      </c>
      <c r="H36" s="5">
        <v>79.5</v>
      </c>
      <c r="I36" s="5">
        <v>74.900000000000006</v>
      </c>
      <c r="K36" s="5">
        <f t="shared" si="1"/>
        <v>6.2000000000000011</v>
      </c>
      <c r="L36" s="5">
        <f t="shared" si="1"/>
        <v>15.6</v>
      </c>
      <c r="M36" s="5">
        <f t="shared" si="1"/>
        <v>65.5</v>
      </c>
      <c r="N36" s="5">
        <f t="shared" si="1"/>
        <v>66.5</v>
      </c>
      <c r="O36" s="5">
        <f t="shared" si="1"/>
        <v>70.400000000000006</v>
      </c>
      <c r="P36" s="5">
        <f t="shared" si="1"/>
        <v>65.800000000000011</v>
      </c>
      <c r="S36" s="1" t="s">
        <v>45</v>
      </c>
      <c r="T36" s="4" t="s">
        <v>33</v>
      </c>
      <c r="U36" s="5">
        <v>1.375</v>
      </c>
      <c r="V36" s="5">
        <v>3.375</v>
      </c>
      <c r="W36" s="5">
        <v>48.486111111111114</v>
      </c>
      <c r="X36" s="5">
        <v>60.930555555555557</v>
      </c>
      <c r="Y36" s="5">
        <v>63.041666666666671</v>
      </c>
      <c r="Z36" s="5">
        <v>56.930555555555557</v>
      </c>
    </row>
    <row r="37" spans="1:26" x14ac:dyDescent="0.35">
      <c r="A37" s="1" t="s">
        <v>45</v>
      </c>
      <c r="B37" s="4" t="s">
        <v>33</v>
      </c>
      <c r="C37" s="5">
        <v>10.625</v>
      </c>
      <c r="D37" s="5">
        <v>12</v>
      </c>
      <c r="E37" s="5">
        <v>14</v>
      </c>
      <c r="F37" s="5">
        <v>59.111111111111114</v>
      </c>
      <c r="G37" s="5">
        <v>71.555555555555557</v>
      </c>
      <c r="H37" s="5">
        <v>73.666666666666671</v>
      </c>
      <c r="I37" s="5">
        <v>67.555555555555557</v>
      </c>
      <c r="K37" s="5">
        <f t="shared" si="1"/>
        <v>1.375</v>
      </c>
      <c r="L37" s="5">
        <f t="shared" si="1"/>
        <v>3.375</v>
      </c>
      <c r="M37" s="5">
        <f t="shared" si="1"/>
        <v>48.486111111111114</v>
      </c>
      <c r="N37" s="5">
        <f t="shared" si="1"/>
        <v>60.930555555555557</v>
      </c>
      <c r="O37" s="5">
        <f t="shared" si="1"/>
        <v>63.041666666666671</v>
      </c>
      <c r="P37" s="5">
        <f t="shared" si="1"/>
        <v>56.930555555555557</v>
      </c>
      <c r="S37" s="1" t="s">
        <v>20</v>
      </c>
      <c r="U37" s="5">
        <f>AVERAGE(U29:U36)</f>
        <v>3.5374774531024542</v>
      </c>
      <c r="V37" s="5">
        <f t="shared" ref="V37:Z37" si="6">AVERAGE(V29:V36)</f>
        <v>15.861174242424241</v>
      </c>
      <c r="W37" s="5">
        <f t="shared" si="6"/>
        <v>45.799404761904768</v>
      </c>
      <c r="X37" s="5">
        <f t="shared" si="6"/>
        <v>60.988676948051946</v>
      </c>
      <c r="Y37" s="5">
        <f t="shared" si="6"/>
        <v>64.52723214285713</v>
      </c>
      <c r="Z37" s="5">
        <f t="shared" si="6"/>
        <v>64.158432539682536</v>
      </c>
    </row>
    <row r="38" spans="1:26" x14ac:dyDescent="0.35">
      <c r="A38" s="1" t="s">
        <v>46</v>
      </c>
      <c r="B38" s="6" t="s">
        <v>30</v>
      </c>
      <c r="C38" s="5">
        <v>16.125</v>
      </c>
      <c r="D38" s="5">
        <v>16</v>
      </c>
      <c r="E38" s="5">
        <v>25.666666666666668</v>
      </c>
      <c r="F38" s="5">
        <v>32.5</v>
      </c>
      <c r="G38" s="5">
        <v>49.25</v>
      </c>
      <c r="H38" s="5">
        <v>41.5</v>
      </c>
      <c r="I38" s="5">
        <v>50.444444444444443</v>
      </c>
      <c r="K38" s="5">
        <f t="shared" si="1"/>
        <v>-0.125</v>
      </c>
      <c r="L38" s="5">
        <f t="shared" si="1"/>
        <v>9.5416666666666679</v>
      </c>
      <c r="M38" s="5">
        <f t="shared" si="1"/>
        <v>16.375</v>
      </c>
      <c r="N38" s="5">
        <f t="shared" si="1"/>
        <v>33.125</v>
      </c>
      <c r="O38" s="5">
        <f t="shared" si="1"/>
        <v>25.375</v>
      </c>
      <c r="P38" s="5">
        <f t="shared" si="1"/>
        <v>34.319444444444443</v>
      </c>
      <c r="S38" s="1" t="s">
        <v>22</v>
      </c>
      <c r="U38" s="5">
        <f>STDEV(U29:U36)/(SQRT(8))</f>
        <v>1.114076892850032</v>
      </c>
      <c r="V38" s="5">
        <f t="shared" ref="V38:Z38" si="7">STDEV(V29:V36)/(SQRT(8))</f>
        <v>4.1018367471522525</v>
      </c>
      <c r="W38" s="5">
        <f t="shared" si="7"/>
        <v>4.204893276355107</v>
      </c>
      <c r="X38" s="5">
        <f t="shared" si="7"/>
        <v>3.4788944608303618</v>
      </c>
      <c r="Y38" s="5">
        <f t="shared" si="7"/>
        <v>3.1337076563988311</v>
      </c>
      <c r="Z38" s="5">
        <f t="shared" si="7"/>
        <v>2.9839121701020566</v>
      </c>
    </row>
    <row r="39" spans="1:26" x14ac:dyDescent="0.35">
      <c r="A39" s="1" t="s">
        <v>47</v>
      </c>
      <c r="B39" s="6" t="s">
        <v>30</v>
      </c>
      <c r="C39" s="5">
        <v>2</v>
      </c>
      <c r="D39" s="5">
        <v>4.5</v>
      </c>
      <c r="E39" s="5">
        <v>1</v>
      </c>
      <c r="F39" s="5">
        <v>44</v>
      </c>
      <c r="G39" s="5">
        <v>65</v>
      </c>
      <c r="H39" s="5">
        <v>66.5</v>
      </c>
      <c r="I39" s="5">
        <v>56</v>
      </c>
      <c r="K39" s="5">
        <f t="shared" si="1"/>
        <v>2.5</v>
      </c>
      <c r="L39" s="5">
        <f t="shared" si="1"/>
        <v>-1</v>
      </c>
      <c r="M39" s="5">
        <f t="shared" si="1"/>
        <v>42</v>
      </c>
      <c r="N39" s="5">
        <f t="shared" si="1"/>
        <v>63</v>
      </c>
      <c r="O39" s="5">
        <f t="shared" si="1"/>
        <v>64.5</v>
      </c>
      <c r="P39" s="5">
        <f t="shared" si="1"/>
        <v>54</v>
      </c>
    </row>
    <row r="40" spans="1:26" x14ac:dyDescent="0.35">
      <c r="A40" s="1" t="s">
        <v>48</v>
      </c>
      <c r="B40" s="6" t="s">
        <v>30</v>
      </c>
      <c r="C40" s="5">
        <v>11.2</v>
      </c>
      <c r="D40" s="5">
        <v>11.6</v>
      </c>
      <c r="E40" s="5">
        <v>14.1</v>
      </c>
      <c r="F40" s="5">
        <v>37.6</v>
      </c>
      <c r="G40" s="5">
        <v>73.5</v>
      </c>
      <c r="H40" s="5">
        <v>23.7</v>
      </c>
      <c r="I40" s="5">
        <v>42.2</v>
      </c>
      <c r="K40" s="5">
        <f t="shared" si="1"/>
        <v>0.40000000000000036</v>
      </c>
      <c r="L40" s="5">
        <f t="shared" si="1"/>
        <v>2.9000000000000004</v>
      </c>
      <c r="M40" s="5">
        <f t="shared" si="1"/>
        <v>26.400000000000002</v>
      </c>
      <c r="N40" s="5">
        <f t="shared" si="1"/>
        <v>62.3</v>
      </c>
      <c r="O40" s="5">
        <f t="shared" si="1"/>
        <v>12.5</v>
      </c>
      <c r="P40" s="5">
        <f t="shared" si="1"/>
        <v>31.000000000000004</v>
      </c>
      <c r="S40" s="1" t="s">
        <v>29</v>
      </c>
      <c r="T40" s="6" t="s">
        <v>30</v>
      </c>
      <c r="U40" s="5">
        <v>8.4285714285714306</v>
      </c>
      <c r="V40" s="5">
        <v>-8.8571428571428559</v>
      </c>
      <c r="W40" s="5">
        <v>7.2857142857142847</v>
      </c>
      <c r="X40" s="5">
        <v>40.285714285714292</v>
      </c>
      <c r="Y40" s="5">
        <v>-4.1428571428571423</v>
      </c>
      <c r="Z40" s="5">
        <v>4.4285714285714306</v>
      </c>
    </row>
    <row r="41" spans="1:26" x14ac:dyDescent="0.35">
      <c r="S41" s="1" t="s">
        <v>31</v>
      </c>
      <c r="T41" s="6" t="s">
        <v>30</v>
      </c>
      <c r="U41" s="5">
        <v>-8</v>
      </c>
      <c r="V41" s="5">
        <v>-7</v>
      </c>
      <c r="W41" s="5">
        <v>6</v>
      </c>
      <c r="X41" s="5">
        <v>-5.5</v>
      </c>
      <c r="Y41" s="5">
        <v>46</v>
      </c>
      <c r="Z41" s="5">
        <v>28.5</v>
      </c>
    </row>
    <row r="42" spans="1:26" x14ac:dyDescent="0.35">
      <c r="S42" s="1" t="s">
        <v>34</v>
      </c>
      <c r="T42" s="6" t="s">
        <v>30</v>
      </c>
      <c r="U42" s="5">
        <v>-1.5</v>
      </c>
      <c r="V42" s="5">
        <v>6.8333333333333321</v>
      </c>
      <c r="W42" s="5">
        <v>13.833333333333332</v>
      </c>
      <c r="X42" s="5">
        <v>22</v>
      </c>
      <c r="Y42" s="5">
        <v>45.666666666666664</v>
      </c>
      <c r="Z42" s="5">
        <v>21.333333333333336</v>
      </c>
    </row>
    <row r="43" spans="1:26" x14ac:dyDescent="0.35">
      <c r="S43" s="1" t="s">
        <v>35</v>
      </c>
      <c r="T43" s="6" t="s">
        <v>30</v>
      </c>
      <c r="U43" s="5">
        <v>15.233333333333331</v>
      </c>
      <c r="V43" s="5">
        <v>-0.36666666666666714</v>
      </c>
      <c r="W43" s="5">
        <v>-14.766666666666667</v>
      </c>
      <c r="X43" s="5">
        <v>0.83333333333333215</v>
      </c>
      <c r="Y43" s="5">
        <v>-11.833333333333336</v>
      </c>
      <c r="Z43" s="5">
        <v>-9.6666666666666679</v>
      </c>
    </row>
    <row r="44" spans="1:26" x14ac:dyDescent="0.35">
      <c r="S44" s="1" t="s">
        <v>38</v>
      </c>
      <c r="T44" s="6" t="s">
        <v>30</v>
      </c>
      <c r="U44" s="5">
        <v>2.5714285714285712</v>
      </c>
      <c r="V44" s="5">
        <v>9.125</v>
      </c>
      <c r="W44" s="5">
        <v>21.428571428571431</v>
      </c>
      <c r="X44" s="5">
        <v>24</v>
      </c>
      <c r="Y44" s="5">
        <v>54.857142857142861</v>
      </c>
      <c r="Z44" s="5">
        <v>35.142857142857146</v>
      </c>
    </row>
    <row r="45" spans="1:26" x14ac:dyDescent="0.35">
      <c r="S45" s="1" t="s">
        <v>39</v>
      </c>
      <c r="T45" s="6" t="s">
        <v>30</v>
      </c>
      <c r="U45" s="5">
        <v>-1.1666666666666661</v>
      </c>
      <c r="V45" s="5">
        <v>4.2666666666666666</v>
      </c>
      <c r="W45" s="5">
        <v>44</v>
      </c>
      <c r="X45" s="5">
        <v>43.333333333333329</v>
      </c>
      <c r="Y45" s="5">
        <v>59.499999999999993</v>
      </c>
      <c r="Z45" s="5">
        <v>58.333333333333329</v>
      </c>
    </row>
    <row r="46" spans="1:26" x14ac:dyDescent="0.35">
      <c r="S46" s="1" t="s">
        <v>43</v>
      </c>
      <c r="T46" s="6" t="s">
        <v>30</v>
      </c>
      <c r="U46" s="5">
        <v>-0.33333333333333393</v>
      </c>
      <c r="V46" s="5">
        <v>11.333333333333334</v>
      </c>
      <c r="W46" s="5">
        <v>12.416666666666666</v>
      </c>
      <c r="X46" s="5">
        <v>12.666666666666666</v>
      </c>
      <c r="Y46" s="5">
        <v>34.333333333333329</v>
      </c>
      <c r="Z46" s="5">
        <v>37.333333333333329</v>
      </c>
    </row>
    <row r="47" spans="1:26" x14ac:dyDescent="0.35">
      <c r="S47" s="1" t="s">
        <v>46</v>
      </c>
      <c r="T47" s="6" t="s">
        <v>30</v>
      </c>
      <c r="U47" s="5">
        <v>-0.125</v>
      </c>
      <c r="V47" s="5">
        <v>9.5416666666666679</v>
      </c>
      <c r="W47" s="5">
        <v>16.375</v>
      </c>
      <c r="X47" s="5">
        <v>33.125</v>
      </c>
      <c r="Y47" s="5">
        <v>25.375</v>
      </c>
      <c r="Z47" s="5">
        <v>34.319444444444443</v>
      </c>
    </row>
    <row r="48" spans="1:26" x14ac:dyDescent="0.35">
      <c r="S48" s="1" t="s">
        <v>47</v>
      </c>
      <c r="T48" s="6" t="s">
        <v>30</v>
      </c>
      <c r="U48" s="5">
        <v>2.5</v>
      </c>
      <c r="V48" s="5">
        <v>-1</v>
      </c>
      <c r="W48" s="5">
        <v>42</v>
      </c>
      <c r="X48" s="5">
        <v>63</v>
      </c>
      <c r="Y48" s="5">
        <v>64.5</v>
      </c>
      <c r="Z48" s="5">
        <v>54</v>
      </c>
    </row>
    <row r="49" spans="19:26" x14ac:dyDescent="0.35">
      <c r="S49" s="1" t="s">
        <v>48</v>
      </c>
      <c r="T49" s="6" t="s">
        <v>30</v>
      </c>
      <c r="U49" s="5">
        <v>0.40000000000000036</v>
      </c>
      <c r="V49" s="5">
        <v>2.9000000000000004</v>
      </c>
      <c r="W49" s="5">
        <v>26.400000000000002</v>
      </c>
      <c r="X49" s="5">
        <v>62.3</v>
      </c>
      <c r="Y49" s="5">
        <v>12.5</v>
      </c>
      <c r="Z49" s="5">
        <v>31.000000000000004</v>
      </c>
    </row>
    <row r="50" spans="19:26" x14ac:dyDescent="0.35">
      <c r="S50" s="1" t="s">
        <v>20</v>
      </c>
      <c r="U50" s="5">
        <f>AVERAGE(U40:U49)</f>
        <v>1.8008333333333333</v>
      </c>
      <c r="V50" s="5">
        <f t="shared" ref="V50:Z50" si="8">AVERAGE(V40:V49)</f>
        <v>2.6776190476190478</v>
      </c>
      <c r="W50" s="5">
        <f t="shared" si="8"/>
        <v>17.497261904761906</v>
      </c>
      <c r="X50" s="5">
        <f t="shared" si="8"/>
        <v>29.60440476190476</v>
      </c>
      <c r="Y50" s="5">
        <f t="shared" si="8"/>
        <v>32.675595238095234</v>
      </c>
      <c r="Z50" s="5">
        <f t="shared" si="8"/>
        <v>29.472420634920631</v>
      </c>
    </row>
    <row r="51" spans="19:26" x14ac:dyDescent="0.35">
      <c r="S51" s="1" t="s">
        <v>22</v>
      </c>
      <c r="U51" s="5">
        <f>STDEV(U40:U49)/(SQRT(10))</f>
        <v>1.9760379718200194</v>
      </c>
      <c r="V51" s="5">
        <f t="shared" ref="V51:Z51" si="9">STDEV(V40:V49)/(SQRT(10))</f>
        <v>2.1932962193052137</v>
      </c>
      <c r="W51" s="5">
        <f t="shared" si="9"/>
        <v>5.4928371096170858</v>
      </c>
      <c r="X51" s="5">
        <f t="shared" si="9"/>
        <v>7.4052933426104648</v>
      </c>
      <c r="Y51" s="5">
        <f t="shared" si="9"/>
        <v>8.4132268687907157</v>
      </c>
      <c r="Z51" s="5">
        <f t="shared" si="9"/>
        <v>6.4812398079471469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02FB-62C8-4173-8A1E-A9BBFD0F8DA6}">
  <dimension ref="A1:P49"/>
  <sheetViews>
    <sheetView workbookViewId="0">
      <selection sqref="A1:P49"/>
    </sheetView>
  </sheetViews>
  <sheetFormatPr defaultRowHeight="14.5" x14ac:dyDescent="0.35"/>
  <sheetData>
    <row r="1" spans="1:16" x14ac:dyDescent="0.35">
      <c r="B1" s="1" t="s">
        <v>4</v>
      </c>
      <c r="C1" s="3">
        <v>0.01</v>
      </c>
      <c r="D1" s="3">
        <v>0.02</v>
      </c>
      <c r="E1" s="3">
        <v>0.08</v>
      </c>
      <c r="F1" s="3">
        <v>0.16</v>
      </c>
      <c r="G1" s="3">
        <v>0.24</v>
      </c>
      <c r="H1" s="3">
        <v>0.32</v>
      </c>
      <c r="K1" s="1" t="s">
        <v>3</v>
      </c>
      <c r="L1" s="1" t="s">
        <v>52</v>
      </c>
      <c r="N1" t="s">
        <v>5</v>
      </c>
      <c r="O1" t="s">
        <v>6</v>
      </c>
      <c r="P1">
        <v>65</v>
      </c>
    </row>
    <row r="2" spans="1:16" x14ac:dyDescent="0.35">
      <c r="A2" s="1" t="s">
        <v>5</v>
      </c>
      <c r="B2">
        <v>10</v>
      </c>
      <c r="C2">
        <v>9</v>
      </c>
      <c r="D2">
        <v>9</v>
      </c>
      <c r="E2">
        <v>9</v>
      </c>
      <c r="F2">
        <v>9</v>
      </c>
      <c r="G2">
        <v>10</v>
      </c>
      <c r="H2">
        <v>9</v>
      </c>
      <c r="J2" s="1" t="s">
        <v>5</v>
      </c>
      <c r="K2" s="4" t="s">
        <v>6</v>
      </c>
      <c r="L2">
        <f>SUM(B2:H2)</f>
        <v>65</v>
      </c>
      <c r="N2" t="s">
        <v>9</v>
      </c>
      <c r="O2" t="s">
        <v>6</v>
      </c>
      <c r="P2">
        <v>54</v>
      </c>
    </row>
    <row r="3" spans="1:16" x14ac:dyDescent="0.35">
      <c r="A3" s="1" t="s">
        <v>7</v>
      </c>
      <c r="B3">
        <v>6</v>
      </c>
      <c r="C3">
        <v>6</v>
      </c>
      <c r="D3">
        <v>6</v>
      </c>
      <c r="E3">
        <v>6</v>
      </c>
      <c r="F3">
        <v>6</v>
      </c>
      <c r="G3">
        <v>7</v>
      </c>
      <c r="H3">
        <v>6</v>
      </c>
      <c r="J3" s="1" t="s">
        <v>7</v>
      </c>
      <c r="K3" s="6" t="s">
        <v>8</v>
      </c>
      <c r="L3">
        <f t="shared" ref="L3:L39" si="0">SUM(B3:H3)</f>
        <v>43</v>
      </c>
      <c r="N3" t="s">
        <v>11</v>
      </c>
      <c r="O3" t="s">
        <v>6</v>
      </c>
      <c r="P3">
        <v>63</v>
      </c>
    </row>
    <row r="4" spans="1:16" x14ac:dyDescent="0.35">
      <c r="A4" s="1" t="s">
        <v>10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  <c r="H4">
        <v>2</v>
      </c>
      <c r="J4" s="1" t="s">
        <v>10</v>
      </c>
      <c r="K4" s="6" t="s">
        <v>8</v>
      </c>
      <c r="L4">
        <f t="shared" si="0"/>
        <v>13</v>
      </c>
      <c r="N4" t="s">
        <v>13</v>
      </c>
      <c r="O4" t="s">
        <v>6</v>
      </c>
      <c r="P4">
        <v>64</v>
      </c>
    </row>
    <row r="5" spans="1:16" x14ac:dyDescent="0.35">
      <c r="A5" s="1" t="s">
        <v>12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J5" s="1" t="s">
        <v>12</v>
      </c>
      <c r="K5" s="6" t="s">
        <v>8</v>
      </c>
      <c r="L5">
        <f t="shared" si="0"/>
        <v>42</v>
      </c>
      <c r="N5" t="s">
        <v>15</v>
      </c>
      <c r="O5" t="s">
        <v>6</v>
      </c>
      <c r="P5">
        <v>46</v>
      </c>
    </row>
    <row r="6" spans="1:16" x14ac:dyDescent="0.35">
      <c r="A6" s="1" t="s">
        <v>14</v>
      </c>
      <c r="B6">
        <v>3</v>
      </c>
      <c r="C6">
        <v>2</v>
      </c>
      <c r="D6">
        <v>3</v>
      </c>
      <c r="E6">
        <v>3</v>
      </c>
      <c r="F6">
        <v>3</v>
      </c>
      <c r="G6">
        <v>3</v>
      </c>
      <c r="H6">
        <v>3</v>
      </c>
      <c r="J6" s="1" t="s">
        <v>14</v>
      </c>
      <c r="K6" s="6" t="s">
        <v>8</v>
      </c>
      <c r="L6">
        <f t="shared" si="0"/>
        <v>20</v>
      </c>
      <c r="N6" t="s">
        <v>16</v>
      </c>
      <c r="O6" t="s">
        <v>6</v>
      </c>
      <c r="P6">
        <v>48</v>
      </c>
    </row>
    <row r="7" spans="1:16" x14ac:dyDescent="0.35">
      <c r="A7" s="1" t="s">
        <v>9</v>
      </c>
      <c r="B7">
        <v>7</v>
      </c>
      <c r="C7">
        <v>8</v>
      </c>
      <c r="D7">
        <v>8</v>
      </c>
      <c r="E7">
        <v>8</v>
      </c>
      <c r="F7">
        <v>7</v>
      </c>
      <c r="G7">
        <v>8</v>
      </c>
      <c r="H7">
        <v>8</v>
      </c>
      <c r="J7" s="1" t="s">
        <v>9</v>
      </c>
      <c r="K7" s="4" t="s">
        <v>6</v>
      </c>
      <c r="L7">
        <f t="shared" si="0"/>
        <v>54</v>
      </c>
      <c r="N7" t="s">
        <v>17</v>
      </c>
      <c r="O7" t="s">
        <v>6</v>
      </c>
      <c r="P7">
        <v>51</v>
      </c>
    </row>
    <row r="8" spans="1:16" x14ac:dyDescent="0.35">
      <c r="A8" s="1" t="s">
        <v>11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J8" s="1" t="s">
        <v>11</v>
      </c>
      <c r="K8" s="4" t="s">
        <v>6</v>
      </c>
      <c r="L8">
        <f t="shared" si="0"/>
        <v>63</v>
      </c>
      <c r="N8" t="s">
        <v>19</v>
      </c>
      <c r="O8" t="s">
        <v>6</v>
      </c>
      <c r="P8">
        <v>43</v>
      </c>
    </row>
    <row r="9" spans="1:16" x14ac:dyDescent="0.35">
      <c r="A9" s="1" t="s">
        <v>18</v>
      </c>
      <c r="B9">
        <v>8</v>
      </c>
      <c r="C9">
        <v>8</v>
      </c>
      <c r="D9">
        <v>9</v>
      </c>
      <c r="E9">
        <v>9</v>
      </c>
      <c r="F9">
        <v>8</v>
      </c>
      <c r="G9">
        <v>8</v>
      </c>
      <c r="H9">
        <v>8</v>
      </c>
      <c r="J9" s="1" t="s">
        <v>18</v>
      </c>
      <c r="K9" s="6" t="s">
        <v>8</v>
      </c>
      <c r="L9">
        <f t="shared" si="0"/>
        <v>58</v>
      </c>
      <c r="N9" s="1" t="s">
        <v>20</v>
      </c>
      <c r="P9" s="5">
        <f>AVERAGE(P1:P8)</f>
        <v>54.25</v>
      </c>
    </row>
    <row r="10" spans="1:16" x14ac:dyDescent="0.35">
      <c r="A10" s="1" t="s">
        <v>13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10</v>
      </c>
      <c r="J10" s="1" t="s">
        <v>13</v>
      </c>
      <c r="K10" s="4" t="s">
        <v>6</v>
      </c>
      <c r="L10">
        <f t="shared" si="0"/>
        <v>64</v>
      </c>
      <c r="N10" s="1" t="s">
        <v>22</v>
      </c>
      <c r="P10" s="5">
        <f>STDEV(P1:P8)/(SQRT(8))</f>
        <v>3.0807582554578063</v>
      </c>
    </row>
    <row r="11" spans="1:16" x14ac:dyDescent="0.35">
      <c r="A11" s="1" t="s">
        <v>21</v>
      </c>
      <c r="B11">
        <v>6</v>
      </c>
      <c r="C11">
        <v>6</v>
      </c>
      <c r="D11">
        <v>6</v>
      </c>
      <c r="E11">
        <v>7</v>
      </c>
      <c r="F11">
        <v>6</v>
      </c>
      <c r="G11">
        <v>6</v>
      </c>
      <c r="H11">
        <v>7</v>
      </c>
      <c r="J11" s="1" t="s">
        <v>21</v>
      </c>
      <c r="K11" s="6" t="s">
        <v>8</v>
      </c>
      <c r="L11">
        <f>SUM(B11:H11)</f>
        <v>44</v>
      </c>
    </row>
    <row r="12" spans="1:16" x14ac:dyDescent="0.35">
      <c r="A12" s="1" t="s">
        <v>23</v>
      </c>
      <c r="B12">
        <v>5</v>
      </c>
      <c r="C12">
        <v>6</v>
      </c>
      <c r="D12">
        <v>5</v>
      </c>
      <c r="E12">
        <v>5</v>
      </c>
      <c r="F12">
        <v>6</v>
      </c>
      <c r="G12">
        <v>5</v>
      </c>
      <c r="H12">
        <v>5</v>
      </c>
      <c r="J12" s="1" t="s">
        <v>23</v>
      </c>
      <c r="K12" s="6" t="s">
        <v>8</v>
      </c>
      <c r="L12">
        <f t="shared" si="0"/>
        <v>37</v>
      </c>
      <c r="N12" t="s">
        <v>7</v>
      </c>
      <c r="O12" t="s">
        <v>8</v>
      </c>
      <c r="P12">
        <v>43</v>
      </c>
    </row>
    <row r="13" spans="1:16" x14ac:dyDescent="0.35">
      <c r="A13" s="1" t="s">
        <v>24</v>
      </c>
      <c r="B13">
        <v>3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J13" s="1" t="s">
        <v>24</v>
      </c>
      <c r="K13" s="6" t="s">
        <v>8</v>
      </c>
      <c r="L13">
        <f t="shared" si="0"/>
        <v>27</v>
      </c>
      <c r="N13" t="s">
        <v>10</v>
      </c>
      <c r="O13" t="s">
        <v>8</v>
      </c>
      <c r="P13">
        <v>13</v>
      </c>
    </row>
    <row r="14" spans="1:16" x14ac:dyDescent="0.35">
      <c r="A14" s="1" t="s">
        <v>15</v>
      </c>
      <c r="B14">
        <v>6</v>
      </c>
      <c r="C14">
        <v>7</v>
      </c>
      <c r="D14">
        <v>6</v>
      </c>
      <c r="E14">
        <v>7</v>
      </c>
      <c r="F14">
        <v>7</v>
      </c>
      <c r="G14">
        <v>7</v>
      </c>
      <c r="H14">
        <v>6</v>
      </c>
      <c r="J14" s="1" t="s">
        <v>15</v>
      </c>
      <c r="K14" s="4" t="s">
        <v>6</v>
      </c>
      <c r="L14">
        <f t="shared" si="0"/>
        <v>46</v>
      </c>
      <c r="N14" t="s">
        <v>12</v>
      </c>
      <c r="O14" t="s">
        <v>8</v>
      </c>
      <c r="P14">
        <v>42</v>
      </c>
    </row>
    <row r="15" spans="1:16" x14ac:dyDescent="0.35">
      <c r="A15" s="1" t="s">
        <v>25</v>
      </c>
      <c r="B15">
        <v>3</v>
      </c>
      <c r="C15">
        <v>3</v>
      </c>
      <c r="D15">
        <v>2</v>
      </c>
      <c r="E15">
        <v>3</v>
      </c>
      <c r="F15">
        <v>3</v>
      </c>
      <c r="G15">
        <v>3</v>
      </c>
      <c r="H15">
        <v>3</v>
      </c>
      <c r="J15" s="1" t="s">
        <v>25</v>
      </c>
      <c r="K15" s="6" t="s">
        <v>8</v>
      </c>
      <c r="L15">
        <f t="shared" si="0"/>
        <v>20</v>
      </c>
      <c r="N15" t="s">
        <v>14</v>
      </c>
      <c r="O15" t="s">
        <v>8</v>
      </c>
      <c r="P15">
        <v>20</v>
      </c>
    </row>
    <row r="16" spans="1:16" x14ac:dyDescent="0.35">
      <c r="A16" s="1" t="s">
        <v>16</v>
      </c>
      <c r="B16">
        <v>7</v>
      </c>
      <c r="C16">
        <v>7</v>
      </c>
      <c r="D16">
        <v>7</v>
      </c>
      <c r="E16">
        <v>7</v>
      </c>
      <c r="F16">
        <v>6</v>
      </c>
      <c r="G16">
        <v>7</v>
      </c>
      <c r="H16">
        <v>7</v>
      </c>
      <c r="J16" s="1" t="s">
        <v>16</v>
      </c>
      <c r="K16" s="4" t="s">
        <v>6</v>
      </c>
      <c r="L16">
        <f t="shared" si="0"/>
        <v>48</v>
      </c>
      <c r="N16" t="s">
        <v>18</v>
      </c>
      <c r="O16" t="s">
        <v>8</v>
      </c>
      <c r="P16">
        <v>58</v>
      </c>
    </row>
    <row r="17" spans="1:16" x14ac:dyDescent="0.35">
      <c r="A17" s="1" t="s">
        <v>26</v>
      </c>
      <c r="B17">
        <v>3</v>
      </c>
      <c r="C17">
        <v>4</v>
      </c>
      <c r="D17">
        <v>4</v>
      </c>
      <c r="E17">
        <v>3</v>
      </c>
      <c r="F17">
        <v>4</v>
      </c>
      <c r="G17">
        <v>3</v>
      </c>
      <c r="H17">
        <v>4</v>
      </c>
      <c r="J17" s="1" t="s">
        <v>26</v>
      </c>
      <c r="K17" s="6" t="s">
        <v>8</v>
      </c>
      <c r="L17">
        <f t="shared" si="0"/>
        <v>25</v>
      </c>
      <c r="N17" t="s">
        <v>21</v>
      </c>
      <c r="O17" t="s">
        <v>8</v>
      </c>
      <c r="P17">
        <v>44</v>
      </c>
    </row>
    <row r="18" spans="1:16" x14ac:dyDescent="0.35">
      <c r="A18" s="1" t="s">
        <v>17</v>
      </c>
      <c r="B18">
        <v>7</v>
      </c>
      <c r="C18">
        <v>8</v>
      </c>
      <c r="D18">
        <v>8</v>
      </c>
      <c r="E18">
        <v>7</v>
      </c>
      <c r="F18">
        <v>7</v>
      </c>
      <c r="G18">
        <v>7</v>
      </c>
      <c r="H18">
        <v>7</v>
      </c>
      <c r="J18" s="1" t="s">
        <v>17</v>
      </c>
      <c r="K18" s="4" t="s">
        <v>6</v>
      </c>
      <c r="L18">
        <f t="shared" si="0"/>
        <v>51</v>
      </c>
      <c r="N18" t="s">
        <v>23</v>
      </c>
      <c r="O18" t="s">
        <v>8</v>
      </c>
      <c r="P18">
        <v>37</v>
      </c>
    </row>
    <row r="19" spans="1:16" x14ac:dyDescent="0.35">
      <c r="A19" s="1" t="s">
        <v>27</v>
      </c>
      <c r="B19">
        <v>6</v>
      </c>
      <c r="C19">
        <v>6</v>
      </c>
      <c r="D19">
        <v>6</v>
      </c>
      <c r="E19">
        <v>7</v>
      </c>
      <c r="F19">
        <v>7</v>
      </c>
      <c r="G19">
        <v>6</v>
      </c>
      <c r="H19">
        <v>7</v>
      </c>
      <c r="J19" s="1" t="s">
        <v>27</v>
      </c>
      <c r="K19" s="6" t="s">
        <v>8</v>
      </c>
      <c r="L19">
        <f t="shared" si="0"/>
        <v>45</v>
      </c>
      <c r="N19" t="s">
        <v>24</v>
      </c>
      <c r="O19" t="s">
        <v>8</v>
      </c>
      <c r="P19">
        <v>27</v>
      </c>
    </row>
    <row r="20" spans="1:16" x14ac:dyDescent="0.35">
      <c r="A20" s="1" t="s">
        <v>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 s="1" t="s">
        <v>28</v>
      </c>
      <c r="K20" s="6" t="s">
        <v>8</v>
      </c>
      <c r="L20">
        <f t="shared" si="0"/>
        <v>7</v>
      </c>
      <c r="N20" t="s">
        <v>25</v>
      </c>
      <c r="O20" t="s">
        <v>8</v>
      </c>
      <c r="P20">
        <v>20</v>
      </c>
    </row>
    <row r="21" spans="1:16" x14ac:dyDescent="0.35">
      <c r="A21" s="1" t="s">
        <v>19</v>
      </c>
      <c r="B21">
        <v>7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J21" s="1" t="s">
        <v>19</v>
      </c>
      <c r="K21" s="4" t="s">
        <v>6</v>
      </c>
      <c r="L21">
        <f t="shared" si="0"/>
        <v>43</v>
      </c>
      <c r="N21" t="s">
        <v>26</v>
      </c>
      <c r="O21" t="s">
        <v>8</v>
      </c>
      <c r="P21">
        <v>25</v>
      </c>
    </row>
    <row r="22" spans="1:16" x14ac:dyDescent="0.35">
      <c r="A22" s="1" t="s">
        <v>29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J22" s="1" t="s">
        <v>29</v>
      </c>
      <c r="K22" s="6" t="s">
        <v>30</v>
      </c>
      <c r="L22">
        <f t="shared" si="0"/>
        <v>49</v>
      </c>
      <c r="N22" t="s">
        <v>27</v>
      </c>
      <c r="O22" t="s">
        <v>8</v>
      </c>
      <c r="P22">
        <v>45</v>
      </c>
    </row>
    <row r="23" spans="1:16" x14ac:dyDescent="0.35">
      <c r="A23" s="1" t="s">
        <v>31</v>
      </c>
      <c r="B23">
        <v>1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J23" s="1" t="s">
        <v>31</v>
      </c>
      <c r="K23" s="6" t="s">
        <v>30</v>
      </c>
      <c r="L23">
        <f t="shared" si="0"/>
        <v>13</v>
      </c>
      <c r="N23" t="s">
        <v>28</v>
      </c>
      <c r="O23" t="s">
        <v>8</v>
      </c>
      <c r="P23">
        <v>7</v>
      </c>
    </row>
    <row r="24" spans="1:16" x14ac:dyDescent="0.35">
      <c r="A24" s="1" t="s">
        <v>32</v>
      </c>
      <c r="B24">
        <v>9</v>
      </c>
      <c r="C24">
        <v>9</v>
      </c>
      <c r="D24">
        <v>9</v>
      </c>
      <c r="E24">
        <v>9</v>
      </c>
      <c r="F24">
        <v>10</v>
      </c>
      <c r="G24">
        <v>9</v>
      </c>
      <c r="H24">
        <v>9</v>
      </c>
      <c r="J24" s="1" t="s">
        <v>32</v>
      </c>
      <c r="K24" s="4" t="s">
        <v>33</v>
      </c>
      <c r="L24">
        <f t="shared" si="0"/>
        <v>64</v>
      </c>
      <c r="N24" s="1" t="s">
        <v>20</v>
      </c>
      <c r="P24" s="5">
        <f>AVERAGE(P12:P23)</f>
        <v>31.75</v>
      </c>
    </row>
    <row r="25" spans="1:16" x14ac:dyDescent="0.35">
      <c r="A25" s="1" t="s">
        <v>34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J25" s="1" t="s">
        <v>34</v>
      </c>
      <c r="K25" s="6" t="s">
        <v>30</v>
      </c>
      <c r="L25">
        <f t="shared" si="0"/>
        <v>42</v>
      </c>
      <c r="N25" s="1" t="s">
        <v>22</v>
      </c>
      <c r="P25" s="5">
        <f>STDEV(P12:P23)/(SQRT(12))</f>
        <v>4.4229515032385338</v>
      </c>
    </row>
    <row r="26" spans="1:16" x14ac:dyDescent="0.35">
      <c r="A26" s="1" t="s">
        <v>35</v>
      </c>
      <c r="B26">
        <v>6</v>
      </c>
      <c r="C26">
        <v>5</v>
      </c>
      <c r="D26">
        <v>5</v>
      </c>
      <c r="E26">
        <v>5</v>
      </c>
      <c r="F26">
        <v>6</v>
      </c>
      <c r="G26">
        <v>6</v>
      </c>
      <c r="H26">
        <v>6</v>
      </c>
      <c r="J26" s="1" t="s">
        <v>35</v>
      </c>
      <c r="K26" s="6" t="s">
        <v>30</v>
      </c>
      <c r="L26">
        <f t="shared" si="0"/>
        <v>39</v>
      </c>
    </row>
    <row r="27" spans="1:16" x14ac:dyDescent="0.35">
      <c r="A27" s="1" t="s">
        <v>36</v>
      </c>
      <c r="B27">
        <v>7</v>
      </c>
      <c r="C27">
        <v>7</v>
      </c>
      <c r="D27">
        <v>7</v>
      </c>
      <c r="E27">
        <v>6</v>
      </c>
      <c r="F27">
        <v>7</v>
      </c>
      <c r="G27">
        <v>7</v>
      </c>
      <c r="H27">
        <v>6</v>
      </c>
      <c r="J27" s="1" t="s">
        <v>36</v>
      </c>
      <c r="K27" s="4" t="s">
        <v>33</v>
      </c>
      <c r="L27">
        <f t="shared" si="0"/>
        <v>47</v>
      </c>
      <c r="N27" t="s">
        <v>32</v>
      </c>
      <c r="O27" t="s">
        <v>33</v>
      </c>
      <c r="P27">
        <v>64</v>
      </c>
    </row>
    <row r="28" spans="1:16" x14ac:dyDescent="0.35">
      <c r="A28" s="1" t="s">
        <v>37</v>
      </c>
      <c r="B28">
        <v>10</v>
      </c>
      <c r="C28">
        <v>11</v>
      </c>
      <c r="D28">
        <v>11</v>
      </c>
      <c r="E28">
        <v>10</v>
      </c>
      <c r="F28">
        <v>11</v>
      </c>
      <c r="G28">
        <v>10</v>
      </c>
      <c r="H28">
        <v>10</v>
      </c>
      <c r="J28" s="1" t="s">
        <v>37</v>
      </c>
      <c r="K28" s="4" t="s">
        <v>33</v>
      </c>
      <c r="L28">
        <f t="shared" si="0"/>
        <v>73</v>
      </c>
      <c r="N28" t="s">
        <v>36</v>
      </c>
      <c r="O28" t="s">
        <v>33</v>
      </c>
      <c r="P28">
        <v>47</v>
      </c>
    </row>
    <row r="29" spans="1:16" x14ac:dyDescent="0.35">
      <c r="A29" s="1" t="s">
        <v>38</v>
      </c>
      <c r="B29">
        <v>7</v>
      </c>
      <c r="C29">
        <v>7</v>
      </c>
      <c r="D29">
        <v>8</v>
      </c>
      <c r="E29">
        <v>7</v>
      </c>
      <c r="F29">
        <v>7</v>
      </c>
      <c r="G29">
        <v>7</v>
      </c>
      <c r="H29">
        <v>7</v>
      </c>
      <c r="J29" s="1" t="s">
        <v>38</v>
      </c>
      <c r="K29" s="6" t="s">
        <v>30</v>
      </c>
      <c r="L29">
        <f t="shared" si="0"/>
        <v>50</v>
      </c>
      <c r="N29" t="s">
        <v>37</v>
      </c>
      <c r="O29" t="s">
        <v>33</v>
      </c>
      <c r="P29">
        <v>73</v>
      </c>
    </row>
    <row r="30" spans="1:16" x14ac:dyDescent="0.35">
      <c r="A30" s="1" t="s">
        <v>39</v>
      </c>
      <c r="B30">
        <v>6</v>
      </c>
      <c r="C30">
        <v>6</v>
      </c>
      <c r="D30">
        <v>5</v>
      </c>
      <c r="E30">
        <v>6</v>
      </c>
      <c r="F30">
        <v>6</v>
      </c>
      <c r="G30">
        <v>6</v>
      </c>
      <c r="H30">
        <v>6</v>
      </c>
      <c r="J30" s="1" t="s">
        <v>39</v>
      </c>
      <c r="K30" s="6" t="s">
        <v>30</v>
      </c>
      <c r="L30">
        <f t="shared" si="0"/>
        <v>41</v>
      </c>
      <c r="N30" t="s">
        <v>40</v>
      </c>
      <c r="O30" t="s">
        <v>33</v>
      </c>
      <c r="P30">
        <v>44</v>
      </c>
    </row>
    <row r="31" spans="1:16" x14ac:dyDescent="0.35">
      <c r="A31" s="1" t="s">
        <v>40</v>
      </c>
      <c r="B31">
        <v>6</v>
      </c>
      <c r="C31">
        <v>6</v>
      </c>
      <c r="D31">
        <v>6</v>
      </c>
      <c r="E31">
        <v>6</v>
      </c>
      <c r="F31">
        <v>7</v>
      </c>
      <c r="G31">
        <v>7</v>
      </c>
      <c r="H31">
        <v>6</v>
      </c>
      <c r="J31" s="1" t="s">
        <v>40</v>
      </c>
      <c r="K31" s="4" t="s">
        <v>33</v>
      </c>
      <c r="L31">
        <f t="shared" si="0"/>
        <v>44</v>
      </c>
      <c r="N31" t="s">
        <v>41</v>
      </c>
      <c r="O31" t="s">
        <v>33</v>
      </c>
      <c r="P31">
        <v>57</v>
      </c>
    </row>
    <row r="32" spans="1:16" x14ac:dyDescent="0.35">
      <c r="A32" s="1" t="s">
        <v>41</v>
      </c>
      <c r="B32">
        <v>9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J32" s="1" t="s">
        <v>41</v>
      </c>
      <c r="K32" s="4" t="s">
        <v>33</v>
      </c>
      <c r="L32">
        <f t="shared" si="0"/>
        <v>57</v>
      </c>
      <c r="N32" t="s">
        <v>42</v>
      </c>
      <c r="O32" t="s">
        <v>33</v>
      </c>
      <c r="P32">
        <v>46</v>
      </c>
    </row>
    <row r="33" spans="1:16" x14ac:dyDescent="0.35">
      <c r="A33" s="1" t="s">
        <v>42</v>
      </c>
      <c r="B33">
        <v>6</v>
      </c>
      <c r="C33">
        <v>6</v>
      </c>
      <c r="D33">
        <v>7</v>
      </c>
      <c r="E33">
        <v>7</v>
      </c>
      <c r="F33">
        <v>7</v>
      </c>
      <c r="G33">
        <v>6</v>
      </c>
      <c r="H33">
        <v>7</v>
      </c>
      <c r="J33" s="1" t="s">
        <v>42</v>
      </c>
      <c r="K33" s="4" t="s">
        <v>33</v>
      </c>
      <c r="L33">
        <f t="shared" si="0"/>
        <v>46</v>
      </c>
      <c r="N33" t="s">
        <v>44</v>
      </c>
      <c r="O33" t="s">
        <v>33</v>
      </c>
      <c r="P33">
        <v>70</v>
      </c>
    </row>
    <row r="34" spans="1:16" x14ac:dyDescent="0.35">
      <c r="A34" s="1" t="s">
        <v>43</v>
      </c>
      <c r="B34">
        <v>3</v>
      </c>
      <c r="C34">
        <v>3</v>
      </c>
      <c r="D34">
        <v>3</v>
      </c>
      <c r="E34">
        <v>4</v>
      </c>
      <c r="F34">
        <v>4</v>
      </c>
      <c r="G34">
        <v>3</v>
      </c>
      <c r="H34">
        <v>3</v>
      </c>
      <c r="J34" s="1" t="s">
        <v>43</v>
      </c>
      <c r="K34" s="6" t="s">
        <v>30</v>
      </c>
      <c r="L34">
        <f t="shared" si="0"/>
        <v>23</v>
      </c>
      <c r="N34" t="s">
        <v>45</v>
      </c>
      <c r="O34" t="s">
        <v>33</v>
      </c>
      <c r="P34">
        <v>60</v>
      </c>
    </row>
    <row r="35" spans="1:16" x14ac:dyDescent="0.35">
      <c r="A35" s="1" t="s">
        <v>44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J35" s="1" t="s">
        <v>44</v>
      </c>
      <c r="K35" s="4" t="s">
        <v>33</v>
      </c>
      <c r="L35">
        <f t="shared" si="0"/>
        <v>70</v>
      </c>
      <c r="N35" s="1" t="s">
        <v>20</v>
      </c>
      <c r="P35" s="5">
        <f>AVERAGE(P27:P34)</f>
        <v>57.625</v>
      </c>
    </row>
    <row r="36" spans="1:16" x14ac:dyDescent="0.35">
      <c r="A36" s="1" t="s">
        <v>45</v>
      </c>
      <c r="B36">
        <v>8</v>
      </c>
      <c r="C36">
        <v>8</v>
      </c>
      <c r="D36">
        <v>8</v>
      </c>
      <c r="E36">
        <v>9</v>
      </c>
      <c r="F36">
        <v>9</v>
      </c>
      <c r="G36">
        <v>9</v>
      </c>
      <c r="H36">
        <v>9</v>
      </c>
      <c r="J36" s="1" t="s">
        <v>45</v>
      </c>
      <c r="K36" s="4" t="s">
        <v>33</v>
      </c>
      <c r="L36">
        <f t="shared" si="0"/>
        <v>60</v>
      </c>
      <c r="N36" s="1" t="s">
        <v>22</v>
      </c>
      <c r="P36" s="5">
        <f>STDEV(P27:P34)/(SQRT(8))</f>
        <v>3.9412538795232588</v>
      </c>
    </row>
    <row r="37" spans="1:16" x14ac:dyDescent="0.35">
      <c r="A37" s="1" t="s">
        <v>46</v>
      </c>
      <c r="B37">
        <v>8</v>
      </c>
      <c r="C37">
        <v>8</v>
      </c>
      <c r="D37">
        <v>9</v>
      </c>
      <c r="E37">
        <v>8</v>
      </c>
      <c r="F37">
        <v>8</v>
      </c>
      <c r="G37">
        <v>8</v>
      </c>
      <c r="H37">
        <v>9</v>
      </c>
      <c r="J37" s="1" t="s">
        <v>46</v>
      </c>
      <c r="K37" s="6" t="s">
        <v>30</v>
      </c>
      <c r="L37">
        <f t="shared" si="0"/>
        <v>58</v>
      </c>
    </row>
    <row r="38" spans="1:16" x14ac:dyDescent="0.35">
      <c r="A38" s="1" t="s">
        <v>47</v>
      </c>
      <c r="B38">
        <v>1</v>
      </c>
      <c r="C38">
        <v>2</v>
      </c>
      <c r="D38">
        <v>1</v>
      </c>
      <c r="E38">
        <v>2</v>
      </c>
      <c r="F38">
        <v>2</v>
      </c>
      <c r="G38">
        <v>2</v>
      </c>
      <c r="H38">
        <v>2</v>
      </c>
      <c r="J38" s="1" t="s">
        <v>47</v>
      </c>
      <c r="K38" s="6" t="s">
        <v>30</v>
      </c>
      <c r="L38">
        <f t="shared" si="0"/>
        <v>12</v>
      </c>
      <c r="N38" t="s">
        <v>29</v>
      </c>
      <c r="O38" t="s">
        <v>30</v>
      </c>
      <c r="P38">
        <v>49</v>
      </c>
    </row>
    <row r="39" spans="1:16" x14ac:dyDescent="0.35">
      <c r="A39" s="1" t="s">
        <v>48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J39" s="1" t="s">
        <v>48</v>
      </c>
      <c r="K39" s="6" t="s">
        <v>30</v>
      </c>
      <c r="L39">
        <f t="shared" si="0"/>
        <v>70</v>
      </c>
      <c r="N39" t="s">
        <v>31</v>
      </c>
      <c r="O39" t="s">
        <v>30</v>
      </c>
      <c r="P39">
        <v>13</v>
      </c>
    </row>
    <row r="40" spans="1:16" x14ac:dyDescent="0.35">
      <c r="N40" t="s">
        <v>34</v>
      </c>
      <c r="O40" t="s">
        <v>30</v>
      </c>
      <c r="P40">
        <v>42</v>
      </c>
    </row>
    <row r="41" spans="1:16" x14ac:dyDescent="0.35">
      <c r="N41" t="s">
        <v>35</v>
      </c>
      <c r="O41" t="s">
        <v>30</v>
      </c>
      <c r="P41">
        <v>39</v>
      </c>
    </row>
    <row r="42" spans="1:16" x14ac:dyDescent="0.35">
      <c r="N42" t="s">
        <v>38</v>
      </c>
      <c r="O42" t="s">
        <v>30</v>
      </c>
      <c r="P42">
        <v>50</v>
      </c>
    </row>
    <row r="43" spans="1:16" x14ac:dyDescent="0.35">
      <c r="N43" t="s">
        <v>39</v>
      </c>
      <c r="O43" t="s">
        <v>30</v>
      </c>
      <c r="P43">
        <v>41</v>
      </c>
    </row>
    <row r="44" spans="1:16" x14ac:dyDescent="0.35">
      <c r="N44" t="s">
        <v>43</v>
      </c>
      <c r="O44" t="s">
        <v>30</v>
      </c>
      <c r="P44">
        <v>23</v>
      </c>
    </row>
    <row r="45" spans="1:16" x14ac:dyDescent="0.35">
      <c r="N45" t="s">
        <v>46</v>
      </c>
      <c r="O45" t="s">
        <v>30</v>
      </c>
      <c r="P45">
        <v>58</v>
      </c>
    </row>
    <row r="46" spans="1:16" x14ac:dyDescent="0.35">
      <c r="N46" t="s">
        <v>47</v>
      </c>
      <c r="O46" t="s">
        <v>30</v>
      </c>
      <c r="P46">
        <v>12</v>
      </c>
    </row>
    <row r="47" spans="1:16" x14ac:dyDescent="0.35">
      <c r="N47" t="s">
        <v>48</v>
      </c>
      <c r="O47" t="s">
        <v>30</v>
      </c>
      <c r="P47">
        <v>70</v>
      </c>
    </row>
    <row r="48" spans="1:16" x14ac:dyDescent="0.35">
      <c r="N48" s="1" t="s">
        <v>20</v>
      </c>
      <c r="P48">
        <f>AVERAGE(P38:P47)</f>
        <v>39.700000000000003</v>
      </c>
    </row>
    <row r="49" spans="14:16" x14ac:dyDescent="0.35">
      <c r="N49" s="1" t="s">
        <v>22</v>
      </c>
      <c r="P49" s="5">
        <f>STDEV(P38:P47)/(SQRT(10))</f>
        <v>5.9741108124975382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2B52-AE19-4ECC-9F6C-E767E8E46E7B}">
  <dimension ref="A1:Y49"/>
  <sheetViews>
    <sheetView workbookViewId="0">
      <selection sqref="A1:Y49"/>
    </sheetView>
  </sheetViews>
  <sheetFormatPr defaultRowHeight="14.5" x14ac:dyDescent="0.35"/>
  <sheetData>
    <row r="1" spans="1:25" x14ac:dyDescent="0.35">
      <c r="C1" s="1" t="s">
        <v>0</v>
      </c>
      <c r="K1" s="1" t="s">
        <v>1</v>
      </c>
    </row>
    <row r="2" spans="1:25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R2" s="1" t="s">
        <v>5</v>
      </c>
      <c r="S2" s="4" t="s">
        <v>6</v>
      </c>
      <c r="T2" s="5">
        <v>-0.1538461538461533</v>
      </c>
      <c r="U2" s="5">
        <v>10.046153846153846</v>
      </c>
      <c r="V2" s="5">
        <v>28.766153846153848</v>
      </c>
      <c r="W2" s="5">
        <v>52.126153846153848</v>
      </c>
      <c r="X2" s="5">
        <v>63.769230769230766</v>
      </c>
      <c r="Y2" s="5">
        <v>69.126153846153841</v>
      </c>
    </row>
    <row r="3" spans="1:25" x14ac:dyDescent="0.35">
      <c r="A3" s="1" t="s">
        <v>5</v>
      </c>
      <c r="B3" s="4" t="s">
        <v>6</v>
      </c>
      <c r="C3">
        <v>8.1538461538461533</v>
      </c>
      <c r="D3">
        <v>8</v>
      </c>
      <c r="E3">
        <v>18.2</v>
      </c>
      <c r="F3">
        <v>36.92</v>
      </c>
      <c r="G3">
        <v>60.28</v>
      </c>
      <c r="H3">
        <v>71.92307692307692</v>
      </c>
      <c r="I3">
        <v>77.28</v>
      </c>
      <c r="K3" s="5">
        <f>D3-$C3</f>
        <v>-0.1538461538461533</v>
      </c>
      <c r="L3" s="5">
        <f>E3-$C3</f>
        <v>10.046153846153846</v>
      </c>
      <c r="M3" s="5">
        <f t="shared" ref="M3:P18" si="0">F3-$C3</f>
        <v>28.766153846153848</v>
      </c>
      <c r="N3" s="5">
        <f t="shared" si="0"/>
        <v>52.126153846153848</v>
      </c>
      <c r="O3" s="5">
        <f t="shared" si="0"/>
        <v>63.769230769230766</v>
      </c>
      <c r="P3" s="5">
        <f>I3-$C3</f>
        <v>69.126153846153841</v>
      </c>
      <c r="R3" s="1" t="s">
        <v>9</v>
      </c>
      <c r="S3" s="4" t="s">
        <v>6</v>
      </c>
      <c r="T3" s="5">
        <v>5.718260869565218</v>
      </c>
      <c r="U3" s="5">
        <v>4.4382608695652186</v>
      </c>
      <c r="V3" s="5">
        <v>44.362876254180605</v>
      </c>
      <c r="W3" s="5">
        <v>69.043478260869563</v>
      </c>
      <c r="X3" s="5">
        <v>68.26992753623189</v>
      </c>
      <c r="Y3" s="5">
        <v>72.132107023411379</v>
      </c>
    </row>
    <row r="4" spans="1:25" x14ac:dyDescent="0.35">
      <c r="A4" s="1" t="s">
        <v>7</v>
      </c>
      <c r="B4" s="6" t="s">
        <v>8</v>
      </c>
      <c r="C4">
        <v>4.2</v>
      </c>
      <c r="D4">
        <v>9</v>
      </c>
      <c r="E4">
        <v>9.125</v>
      </c>
      <c r="F4">
        <v>20.399999999999999</v>
      </c>
      <c r="G4">
        <v>34.8125</v>
      </c>
      <c r="H4">
        <v>47.117647058823529</v>
      </c>
      <c r="I4">
        <v>50.333333333333336</v>
      </c>
      <c r="K4" s="5">
        <f t="shared" ref="K4:P40" si="1">D4-$C4</f>
        <v>4.8</v>
      </c>
      <c r="L4" s="5">
        <f t="shared" si="1"/>
        <v>4.9249999999999998</v>
      </c>
      <c r="M4" s="5">
        <f t="shared" si="0"/>
        <v>16.2</v>
      </c>
      <c r="N4" s="5">
        <f t="shared" si="0"/>
        <v>30.612500000000001</v>
      </c>
      <c r="O4" s="5">
        <f t="shared" si="0"/>
        <v>42.917647058823526</v>
      </c>
      <c r="P4" s="5">
        <f t="shared" si="0"/>
        <v>46.133333333333333</v>
      </c>
      <c r="R4" s="1" t="s">
        <v>11</v>
      </c>
      <c r="S4" s="4" t="s">
        <v>6</v>
      </c>
      <c r="T4" s="5">
        <v>1.1466666666666665</v>
      </c>
      <c r="U4" s="5">
        <v>28.186666666666667</v>
      </c>
      <c r="V4" s="5">
        <v>41.205128205128204</v>
      </c>
      <c r="W4" s="5">
        <v>58.499999999999993</v>
      </c>
      <c r="X4" s="5">
        <v>64.906666666666666</v>
      </c>
      <c r="Y4" s="5">
        <v>63.397435897435891</v>
      </c>
    </row>
    <row r="5" spans="1:25" x14ac:dyDescent="0.35">
      <c r="A5" s="1" t="s">
        <v>10</v>
      </c>
      <c r="B5" s="6" t="s">
        <v>8</v>
      </c>
      <c r="C5">
        <v>4.4000000000000004</v>
      </c>
      <c r="D5">
        <v>16</v>
      </c>
      <c r="E5">
        <v>5</v>
      </c>
      <c r="F5">
        <v>3.6</v>
      </c>
      <c r="G5">
        <v>3</v>
      </c>
      <c r="H5">
        <v>18.833333333333332</v>
      </c>
      <c r="I5">
        <v>7.2</v>
      </c>
      <c r="K5" s="5">
        <f t="shared" si="1"/>
        <v>11.6</v>
      </c>
      <c r="L5" s="5">
        <f t="shared" si="1"/>
        <v>0.59999999999999964</v>
      </c>
      <c r="M5" s="5">
        <f t="shared" si="0"/>
        <v>-0.80000000000000027</v>
      </c>
      <c r="N5" s="5">
        <f t="shared" si="0"/>
        <v>-1.4000000000000004</v>
      </c>
      <c r="O5" s="5">
        <f t="shared" si="0"/>
        <v>14.433333333333332</v>
      </c>
      <c r="P5" s="5">
        <f t="shared" si="0"/>
        <v>2.8</v>
      </c>
      <c r="R5" s="1" t="s">
        <v>13</v>
      </c>
      <c r="S5" s="4" t="s">
        <v>6</v>
      </c>
      <c r="T5" s="5">
        <v>2.8822463768115947</v>
      </c>
      <c r="U5" s="5">
        <v>1.0375494071146241</v>
      </c>
      <c r="V5" s="5">
        <v>31.565217391304348</v>
      </c>
      <c r="W5" s="5">
        <v>60.260869565217384</v>
      </c>
      <c r="X5" s="5">
        <v>73.869565217391312</v>
      </c>
      <c r="Y5" s="5">
        <v>71.478260869565219</v>
      </c>
    </row>
    <row r="6" spans="1:25" x14ac:dyDescent="0.35">
      <c r="A6" s="9" t="s">
        <v>12</v>
      </c>
      <c r="B6" s="10" t="s">
        <v>8</v>
      </c>
      <c r="C6" s="12">
        <v>7.9</v>
      </c>
      <c r="D6" s="12">
        <v>14.1</v>
      </c>
      <c r="E6" s="12">
        <v>14</v>
      </c>
      <c r="F6" s="12">
        <v>9.2727272727272734</v>
      </c>
      <c r="G6" s="12">
        <v>50.2</v>
      </c>
      <c r="H6" s="12">
        <v>62.777777777777779</v>
      </c>
      <c r="I6" s="12">
        <v>40.727272727272727</v>
      </c>
      <c r="K6" s="5">
        <f t="shared" si="1"/>
        <v>6.1999999999999993</v>
      </c>
      <c r="L6" s="5">
        <f t="shared" si="1"/>
        <v>6.1</v>
      </c>
      <c r="M6" s="5">
        <f t="shared" si="0"/>
        <v>1.372727272727273</v>
      </c>
      <c r="N6" s="5">
        <f t="shared" si="0"/>
        <v>42.300000000000004</v>
      </c>
      <c r="O6" s="5">
        <f t="shared" si="0"/>
        <v>54.87777777777778</v>
      </c>
      <c r="P6" s="5">
        <f t="shared" si="0"/>
        <v>32.827272727272728</v>
      </c>
      <c r="R6" s="1" t="s">
        <v>15</v>
      </c>
      <c r="S6" s="4" t="s">
        <v>6</v>
      </c>
      <c r="T6" s="5">
        <v>4.2012383900928789</v>
      </c>
      <c r="U6" s="5">
        <v>8.522875816993464</v>
      </c>
      <c r="V6" s="5">
        <v>41.622291021671828</v>
      </c>
      <c r="W6" s="5">
        <v>65.261764705882342</v>
      </c>
      <c r="X6" s="5">
        <v>70.938080495356033</v>
      </c>
      <c r="Y6" s="5">
        <v>72.189542483660119</v>
      </c>
    </row>
    <row r="7" spans="1:25" x14ac:dyDescent="0.35">
      <c r="A7" s="1" t="s">
        <v>14</v>
      </c>
      <c r="B7" s="6" t="s">
        <v>8</v>
      </c>
      <c r="C7">
        <v>7.5384615384615383</v>
      </c>
      <c r="D7">
        <v>8.3076923076923084</v>
      </c>
      <c r="E7">
        <v>18.46153846153846</v>
      </c>
      <c r="F7">
        <v>30</v>
      </c>
      <c r="G7">
        <v>27.928571428571427</v>
      </c>
      <c r="H7">
        <v>58.46153846153846</v>
      </c>
      <c r="I7">
        <v>53.769230769230766</v>
      </c>
      <c r="K7" s="5">
        <f t="shared" si="1"/>
        <v>0.76923076923077005</v>
      </c>
      <c r="L7" s="5">
        <f t="shared" si="1"/>
        <v>10.923076923076922</v>
      </c>
      <c r="M7" s="5">
        <f t="shared" si="0"/>
        <v>22.46153846153846</v>
      </c>
      <c r="N7" s="5">
        <f t="shared" si="0"/>
        <v>20.390109890109891</v>
      </c>
      <c r="O7" s="5">
        <f t="shared" si="0"/>
        <v>50.92307692307692</v>
      </c>
      <c r="P7" s="5">
        <f t="shared" si="0"/>
        <v>46.230769230769226</v>
      </c>
      <c r="R7" s="1" t="s">
        <v>16</v>
      </c>
      <c r="S7" s="4" t="s">
        <v>6</v>
      </c>
      <c r="T7" s="5">
        <v>-4.0632411067193672</v>
      </c>
      <c r="U7" s="5">
        <v>-3.1086956521739122</v>
      </c>
      <c r="V7" s="5">
        <v>2.8695652173913047</v>
      </c>
      <c r="W7" s="5">
        <v>34.677018633540371</v>
      </c>
      <c r="X7" s="5">
        <v>54.695652173913039</v>
      </c>
      <c r="Y7" s="5">
        <v>57.869565217391305</v>
      </c>
    </row>
    <row r="8" spans="1:25" x14ac:dyDescent="0.35">
      <c r="A8" s="1" t="s">
        <v>9</v>
      </c>
      <c r="B8" s="4" t="s">
        <v>6</v>
      </c>
      <c r="C8">
        <v>6.5217391304347823</v>
      </c>
      <c r="D8">
        <v>12.24</v>
      </c>
      <c r="E8">
        <v>10.96</v>
      </c>
      <c r="F8">
        <v>50.884615384615387</v>
      </c>
      <c r="G8">
        <v>75.565217391304344</v>
      </c>
      <c r="H8">
        <v>74.791666666666671</v>
      </c>
      <c r="I8">
        <v>78.65384615384616</v>
      </c>
      <c r="K8" s="5">
        <f t="shared" si="1"/>
        <v>5.718260869565218</v>
      </c>
      <c r="L8" s="5">
        <f t="shared" si="1"/>
        <v>4.4382608695652186</v>
      </c>
      <c r="M8" s="5">
        <f t="shared" si="0"/>
        <v>44.362876254180605</v>
      </c>
      <c r="N8" s="5">
        <f t="shared" si="0"/>
        <v>69.043478260869563</v>
      </c>
      <c r="O8" s="5">
        <f t="shared" si="0"/>
        <v>68.26992753623189</v>
      </c>
      <c r="P8" s="5">
        <f t="shared" si="0"/>
        <v>72.132107023411379</v>
      </c>
      <c r="R8" s="1" t="s">
        <v>17</v>
      </c>
      <c r="S8" s="4" t="s">
        <v>6</v>
      </c>
      <c r="T8" s="5">
        <v>2.4261904761904765</v>
      </c>
      <c r="U8" s="5">
        <v>6.3</v>
      </c>
      <c r="V8" s="5">
        <v>33.200000000000003</v>
      </c>
      <c r="W8" s="5">
        <v>42.521428571428572</v>
      </c>
      <c r="X8" s="5">
        <v>74.100000000000009</v>
      </c>
      <c r="Y8" s="5">
        <v>73.378571428571433</v>
      </c>
    </row>
    <row r="9" spans="1:25" x14ac:dyDescent="0.35">
      <c r="A9" s="1" t="s">
        <v>11</v>
      </c>
      <c r="B9" s="4" t="s">
        <v>6</v>
      </c>
      <c r="C9">
        <v>9.3333333333333339</v>
      </c>
      <c r="D9">
        <v>10.48</v>
      </c>
      <c r="E9">
        <v>37.520000000000003</v>
      </c>
      <c r="F9">
        <v>50.53846153846154</v>
      </c>
      <c r="G9">
        <v>67.833333333333329</v>
      </c>
      <c r="H9">
        <v>74.239999999999995</v>
      </c>
      <c r="I9">
        <v>72.730769230769226</v>
      </c>
      <c r="K9" s="5">
        <f t="shared" si="1"/>
        <v>1.1466666666666665</v>
      </c>
      <c r="L9" s="5">
        <f t="shared" si="1"/>
        <v>28.186666666666667</v>
      </c>
      <c r="M9" s="5">
        <f t="shared" si="0"/>
        <v>41.205128205128204</v>
      </c>
      <c r="N9" s="5">
        <f t="shared" si="0"/>
        <v>58.499999999999993</v>
      </c>
      <c r="O9" s="5">
        <f t="shared" si="0"/>
        <v>64.906666666666666</v>
      </c>
      <c r="P9" s="5">
        <f t="shared" si="0"/>
        <v>63.397435897435891</v>
      </c>
      <c r="R9" s="1" t="s">
        <v>19</v>
      </c>
      <c r="S9" s="4" t="s">
        <v>6</v>
      </c>
      <c r="T9" s="5">
        <v>3.6013071895424833</v>
      </c>
      <c r="U9" s="5">
        <v>-0.86928104575163401</v>
      </c>
      <c r="V9" s="5">
        <v>20.542483660130721</v>
      </c>
      <c r="W9" s="5">
        <v>63.071895424836605</v>
      </c>
      <c r="X9" s="5">
        <v>67.777777777777771</v>
      </c>
      <c r="Y9" s="5">
        <v>71.189542483660119</v>
      </c>
    </row>
    <row r="10" spans="1:25" x14ac:dyDescent="0.35">
      <c r="A10" s="1" t="s">
        <v>18</v>
      </c>
      <c r="B10" s="6" t="s">
        <v>8</v>
      </c>
      <c r="C10">
        <v>12.058823529411764</v>
      </c>
      <c r="D10">
        <v>11.4375</v>
      </c>
      <c r="E10">
        <v>19.470588235294116</v>
      </c>
      <c r="F10">
        <v>35.823529411764703</v>
      </c>
      <c r="G10">
        <v>59.1875</v>
      </c>
      <c r="H10">
        <v>56.8125</v>
      </c>
      <c r="I10">
        <v>63.823529411764703</v>
      </c>
      <c r="K10" s="5">
        <f t="shared" si="1"/>
        <v>-0.6213235294117645</v>
      </c>
      <c r="L10" s="5">
        <f t="shared" si="1"/>
        <v>7.4117647058823515</v>
      </c>
      <c r="M10" s="5">
        <f t="shared" si="0"/>
        <v>23.764705882352938</v>
      </c>
      <c r="N10" s="5">
        <f t="shared" si="0"/>
        <v>47.128676470588232</v>
      </c>
      <c r="O10" s="5">
        <f t="shared" si="0"/>
        <v>44.753676470588232</v>
      </c>
      <c r="P10" s="5">
        <f t="shared" si="0"/>
        <v>51.764705882352942</v>
      </c>
      <c r="R10" s="1" t="s">
        <v>20</v>
      </c>
      <c r="T10" s="5">
        <f>AVERAGE(T2:T9)</f>
        <v>1.9698528385379748</v>
      </c>
      <c r="U10" s="5">
        <f t="shared" ref="U10:Y10" si="2">AVERAGE(U2:U9)</f>
        <v>6.819191238571034</v>
      </c>
      <c r="V10" s="5">
        <f t="shared" si="2"/>
        <v>30.516714449495108</v>
      </c>
      <c r="W10" s="5">
        <f t="shared" si="2"/>
        <v>55.682826125991085</v>
      </c>
      <c r="X10" s="5">
        <f t="shared" si="2"/>
        <v>67.290862579570927</v>
      </c>
      <c r="Y10" s="5">
        <f t="shared" si="2"/>
        <v>68.845147406231163</v>
      </c>
    </row>
    <row r="11" spans="1:25" x14ac:dyDescent="0.35">
      <c r="A11" s="1" t="s">
        <v>13</v>
      </c>
      <c r="B11" s="4" t="s">
        <v>6</v>
      </c>
      <c r="C11">
        <v>7.8260869565217392</v>
      </c>
      <c r="D11">
        <v>10.708333333333334</v>
      </c>
      <c r="E11">
        <v>8.8636363636363633</v>
      </c>
      <c r="F11">
        <v>39.391304347826086</v>
      </c>
      <c r="G11">
        <v>68.086956521739125</v>
      </c>
      <c r="H11">
        <v>81.695652173913047</v>
      </c>
      <c r="I11">
        <v>79.304347826086953</v>
      </c>
      <c r="K11" s="5">
        <f t="shared" si="1"/>
        <v>2.8822463768115947</v>
      </c>
      <c r="L11" s="5">
        <f t="shared" si="1"/>
        <v>1.0375494071146241</v>
      </c>
      <c r="M11" s="5">
        <f t="shared" si="0"/>
        <v>31.565217391304348</v>
      </c>
      <c r="N11" s="5">
        <f t="shared" si="0"/>
        <v>60.260869565217384</v>
      </c>
      <c r="O11" s="5">
        <f t="shared" si="0"/>
        <v>73.869565217391312</v>
      </c>
      <c r="P11" s="5">
        <f t="shared" si="0"/>
        <v>71.478260869565219</v>
      </c>
      <c r="R11" s="1" t="s">
        <v>22</v>
      </c>
      <c r="T11" s="5">
        <f>STDEV(T2:T9)/(SQRT(8))</f>
        <v>1.0716971603031691</v>
      </c>
      <c r="U11" s="5">
        <f t="shared" ref="U11:Y11" si="3">STDEV(U2:U9)/(SQRT(8))</f>
        <v>3.4509992093323376</v>
      </c>
      <c r="V11" s="5">
        <f t="shared" si="3"/>
        <v>4.8264638767976793</v>
      </c>
      <c r="W11" s="5">
        <f t="shared" si="3"/>
        <v>4.1851622194256723</v>
      </c>
      <c r="X11" s="5">
        <f t="shared" si="3"/>
        <v>2.2395277717056321</v>
      </c>
      <c r="Y11" s="5">
        <f t="shared" si="3"/>
        <v>1.9141877231115634</v>
      </c>
    </row>
    <row r="12" spans="1:25" x14ac:dyDescent="0.35">
      <c r="A12" s="1" t="s">
        <v>21</v>
      </c>
      <c r="B12" s="6" t="s">
        <v>8</v>
      </c>
      <c r="C12">
        <v>6.8125</v>
      </c>
      <c r="D12">
        <v>9.3125</v>
      </c>
      <c r="E12">
        <v>8.25</v>
      </c>
      <c r="F12">
        <v>20.705882352941178</v>
      </c>
      <c r="G12">
        <v>62.5625</v>
      </c>
      <c r="H12">
        <v>19.647058823529413</v>
      </c>
      <c r="I12">
        <v>18.777777777777779</v>
      </c>
      <c r="K12" s="5">
        <f t="shared" si="1"/>
        <v>2.5</v>
      </c>
      <c r="L12" s="5">
        <f t="shared" si="1"/>
        <v>1.4375</v>
      </c>
      <c r="M12" s="5">
        <f t="shared" si="0"/>
        <v>13.893382352941178</v>
      </c>
      <c r="N12" s="5">
        <f t="shared" si="0"/>
        <v>55.75</v>
      </c>
      <c r="O12" s="5">
        <f t="shared" si="0"/>
        <v>12.834558823529413</v>
      </c>
      <c r="P12" s="5">
        <f t="shared" si="0"/>
        <v>11.965277777777779</v>
      </c>
      <c r="T12" s="5"/>
      <c r="U12" s="5"/>
      <c r="V12" s="5"/>
      <c r="W12" s="5"/>
      <c r="X12" s="5"/>
      <c r="Y12" s="5"/>
    </row>
    <row r="13" spans="1:25" x14ac:dyDescent="0.35">
      <c r="A13" s="1" t="s">
        <v>23</v>
      </c>
      <c r="B13" s="6" t="s">
        <v>8</v>
      </c>
      <c r="C13">
        <v>11.2</v>
      </c>
      <c r="D13">
        <v>18.8</v>
      </c>
      <c r="E13">
        <v>10.8</v>
      </c>
      <c r="F13">
        <v>14.533333333333333</v>
      </c>
      <c r="G13">
        <v>32.6875</v>
      </c>
      <c r="H13">
        <v>18.666666666666668</v>
      </c>
      <c r="I13">
        <v>20.066666666666666</v>
      </c>
      <c r="K13" s="5">
        <f t="shared" si="1"/>
        <v>7.6000000000000014</v>
      </c>
      <c r="L13" s="5">
        <f t="shared" si="1"/>
        <v>-0.39999999999999858</v>
      </c>
      <c r="M13" s="5">
        <f t="shared" si="0"/>
        <v>3.3333333333333339</v>
      </c>
      <c r="N13" s="5">
        <f t="shared" si="0"/>
        <v>21.487500000000001</v>
      </c>
      <c r="O13" s="5">
        <f t="shared" si="0"/>
        <v>7.4666666666666686</v>
      </c>
      <c r="P13" s="5">
        <f t="shared" si="0"/>
        <v>8.8666666666666671</v>
      </c>
      <c r="R13" s="1" t="s">
        <v>7</v>
      </c>
      <c r="S13" s="6" t="s">
        <v>8</v>
      </c>
      <c r="T13" s="5">
        <v>4.8</v>
      </c>
      <c r="U13" s="5">
        <v>4.9249999999999998</v>
      </c>
      <c r="V13" s="5">
        <v>16.2</v>
      </c>
      <c r="W13" s="5">
        <v>30.612500000000001</v>
      </c>
      <c r="X13" s="5">
        <v>42.917647058823526</v>
      </c>
      <c r="Y13" s="5">
        <v>46.133333333333333</v>
      </c>
    </row>
    <row r="14" spans="1:25" x14ac:dyDescent="0.35">
      <c r="A14" s="1" t="s">
        <v>24</v>
      </c>
      <c r="B14" s="6" t="s">
        <v>8</v>
      </c>
      <c r="C14">
        <v>8.7692307692307701</v>
      </c>
      <c r="D14">
        <v>13.5</v>
      </c>
      <c r="E14">
        <v>15.076923076923077</v>
      </c>
      <c r="F14">
        <v>25.384615384615383</v>
      </c>
      <c r="G14">
        <v>19.5</v>
      </c>
      <c r="H14">
        <v>32.214285714285715</v>
      </c>
      <c r="I14">
        <v>22.692307692307693</v>
      </c>
      <c r="K14" s="5">
        <f t="shared" si="1"/>
        <v>4.7307692307692299</v>
      </c>
      <c r="L14" s="5">
        <f t="shared" si="1"/>
        <v>6.3076923076923066</v>
      </c>
      <c r="M14" s="5">
        <f t="shared" si="0"/>
        <v>16.615384615384613</v>
      </c>
      <c r="N14" s="5">
        <f t="shared" si="0"/>
        <v>10.73076923076923</v>
      </c>
      <c r="O14" s="5">
        <f t="shared" si="0"/>
        <v>23.445054945054945</v>
      </c>
      <c r="P14" s="5">
        <f t="shared" si="0"/>
        <v>13.923076923076923</v>
      </c>
      <c r="R14" s="1" t="s">
        <v>10</v>
      </c>
      <c r="S14" s="6" t="s">
        <v>8</v>
      </c>
      <c r="T14" s="5">
        <v>11.6</v>
      </c>
      <c r="U14" s="5">
        <v>0.59999999999999964</v>
      </c>
      <c r="V14" s="5">
        <v>-0.80000000000000027</v>
      </c>
      <c r="W14" s="5">
        <v>-1.4000000000000004</v>
      </c>
      <c r="X14" s="5">
        <v>14.433333333333332</v>
      </c>
      <c r="Y14" s="5">
        <v>2.8</v>
      </c>
    </row>
    <row r="15" spans="1:25" x14ac:dyDescent="0.35">
      <c r="A15" s="1" t="s">
        <v>15</v>
      </c>
      <c r="B15" s="4" t="s">
        <v>6</v>
      </c>
      <c r="C15">
        <v>4.5882352941176467</v>
      </c>
      <c r="D15">
        <v>8.7894736842105257</v>
      </c>
      <c r="E15">
        <v>13.111111111111111</v>
      </c>
      <c r="F15">
        <v>46.210526315789473</v>
      </c>
      <c r="G15">
        <v>69.849999999999994</v>
      </c>
      <c r="H15">
        <v>75.526315789473685</v>
      </c>
      <c r="I15">
        <v>76.777777777777771</v>
      </c>
      <c r="K15" s="5">
        <f t="shared" si="1"/>
        <v>4.2012383900928789</v>
      </c>
      <c r="L15" s="5">
        <f t="shared" si="1"/>
        <v>8.522875816993464</v>
      </c>
      <c r="M15" s="5">
        <f t="shared" si="0"/>
        <v>41.622291021671828</v>
      </c>
      <c r="N15" s="5">
        <f t="shared" si="0"/>
        <v>65.261764705882342</v>
      </c>
      <c r="O15" s="5">
        <f t="shared" si="0"/>
        <v>70.938080495356033</v>
      </c>
      <c r="P15" s="5">
        <f t="shared" si="0"/>
        <v>72.189542483660119</v>
      </c>
      <c r="R15" s="1" t="s">
        <v>14</v>
      </c>
      <c r="S15" s="6" t="s">
        <v>8</v>
      </c>
      <c r="T15" s="5">
        <v>0.76923076923077005</v>
      </c>
      <c r="U15" s="5">
        <v>10.923076923076922</v>
      </c>
      <c r="V15" s="5">
        <v>22.46153846153846</v>
      </c>
      <c r="W15" s="5">
        <v>20.390109890109891</v>
      </c>
      <c r="X15" s="5">
        <v>50.92307692307692</v>
      </c>
      <c r="Y15" s="5">
        <v>46.230769230769226</v>
      </c>
    </row>
    <row r="16" spans="1:25" x14ac:dyDescent="0.35">
      <c r="A16" s="1" t="s">
        <v>25</v>
      </c>
      <c r="B16" s="6" t="s">
        <v>8</v>
      </c>
      <c r="C16">
        <v>6.3125</v>
      </c>
      <c r="D16">
        <v>8.0625</v>
      </c>
      <c r="E16">
        <v>9.75</v>
      </c>
      <c r="F16">
        <v>23.764705882352942</v>
      </c>
      <c r="G16">
        <v>38.5625</v>
      </c>
      <c r="H16">
        <v>70.3125</v>
      </c>
      <c r="I16">
        <v>71.588235294117652</v>
      </c>
      <c r="K16" s="5">
        <f t="shared" si="1"/>
        <v>1.75</v>
      </c>
      <c r="L16" s="5">
        <f t="shared" si="1"/>
        <v>3.4375</v>
      </c>
      <c r="M16" s="5">
        <f t="shared" si="0"/>
        <v>17.452205882352942</v>
      </c>
      <c r="N16" s="5">
        <f t="shared" si="0"/>
        <v>32.25</v>
      </c>
      <c r="O16" s="5">
        <f t="shared" si="0"/>
        <v>64</v>
      </c>
      <c r="P16" s="5">
        <f t="shared" si="0"/>
        <v>65.275735294117652</v>
      </c>
      <c r="R16" s="1" t="s">
        <v>18</v>
      </c>
      <c r="S16" s="6" t="s">
        <v>8</v>
      </c>
      <c r="T16" s="5">
        <v>-0.6213235294117645</v>
      </c>
      <c r="U16" s="5">
        <v>7.4117647058823515</v>
      </c>
      <c r="V16" s="5">
        <v>23.764705882352938</v>
      </c>
      <c r="W16" s="5">
        <v>47.128676470588232</v>
      </c>
      <c r="X16" s="5">
        <v>44.753676470588232</v>
      </c>
      <c r="Y16" s="5">
        <v>51.764705882352942</v>
      </c>
    </row>
    <row r="17" spans="1:25" x14ac:dyDescent="0.35">
      <c r="A17" s="1" t="s">
        <v>16</v>
      </c>
      <c r="B17" s="4" t="s">
        <v>6</v>
      </c>
      <c r="C17">
        <v>12.608695652173912</v>
      </c>
      <c r="D17">
        <v>8.545454545454545</v>
      </c>
      <c r="E17">
        <v>9.5</v>
      </c>
      <c r="F17">
        <v>15.478260869565217</v>
      </c>
      <c r="G17">
        <v>47.285714285714285</v>
      </c>
      <c r="H17">
        <v>67.304347826086953</v>
      </c>
      <c r="I17">
        <v>70.478260869565219</v>
      </c>
      <c r="K17" s="5">
        <f t="shared" si="1"/>
        <v>-4.0632411067193672</v>
      </c>
      <c r="L17" s="5">
        <f t="shared" si="1"/>
        <v>-3.1086956521739122</v>
      </c>
      <c r="M17" s="5">
        <f t="shared" si="0"/>
        <v>2.8695652173913047</v>
      </c>
      <c r="N17" s="5">
        <f t="shared" si="0"/>
        <v>34.677018633540371</v>
      </c>
      <c r="O17" s="5">
        <f t="shared" si="0"/>
        <v>54.695652173913039</v>
      </c>
      <c r="P17" s="5">
        <f t="shared" si="0"/>
        <v>57.869565217391305</v>
      </c>
      <c r="R17" s="1" t="s">
        <v>21</v>
      </c>
      <c r="S17" s="6" t="s">
        <v>8</v>
      </c>
      <c r="T17" s="5">
        <v>2.5</v>
      </c>
      <c r="U17" s="5">
        <v>1.4375</v>
      </c>
      <c r="V17" s="5">
        <v>13.893382352941178</v>
      </c>
      <c r="W17" s="5">
        <v>55.75</v>
      </c>
      <c r="X17" s="5">
        <v>12.834558823529413</v>
      </c>
      <c r="Y17" s="5">
        <v>11.965277777777779</v>
      </c>
    </row>
    <row r="18" spans="1:25" x14ac:dyDescent="0.35">
      <c r="A18" s="1" t="s">
        <v>26</v>
      </c>
      <c r="B18" s="6" t="s">
        <v>8</v>
      </c>
      <c r="C18">
        <v>3</v>
      </c>
      <c r="D18">
        <v>20</v>
      </c>
      <c r="E18">
        <v>5.666666666666667</v>
      </c>
      <c r="F18">
        <v>13.166666666666666</v>
      </c>
      <c r="G18">
        <v>16.375</v>
      </c>
      <c r="H18">
        <v>23.571428571428573</v>
      </c>
      <c r="I18">
        <v>15.125</v>
      </c>
      <c r="K18" s="5">
        <f t="shared" si="1"/>
        <v>17</v>
      </c>
      <c r="L18" s="5">
        <f t="shared" si="1"/>
        <v>2.666666666666667</v>
      </c>
      <c r="M18" s="5">
        <f t="shared" si="0"/>
        <v>10.166666666666666</v>
      </c>
      <c r="N18" s="5">
        <f t="shared" si="0"/>
        <v>13.375</v>
      </c>
      <c r="O18" s="5">
        <f t="shared" si="0"/>
        <v>20.571428571428573</v>
      </c>
      <c r="P18" s="5">
        <f t="shared" si="0"/>
        <v>12.125</v>
      </c>
      <c r="R18" s="1" t="s">
        <v>23</v>
      </c>
      <c r="S18" s="6" t="s">
        <v>8</v>
      </c>
      <c r="T18" s="5">
        <v>7.6000000000000014</v>
      </c>
      <c r="U18" s="5">
        <v>-0.39999999999999858</v>
      </c>
      <c r="V18" s="5">
        <v>3.3333333333333339</v>
      </c>
      <c r="W18" s="5">
        <v>21.487500000000001</v>
      </c>
      <c r="X18" s="5">
        <v>7.4666666666666686</v>
      </c>
      <c r="Y18" s="5">
        <v>8.8666666666666671</v>
      </c>
    </row>
    <row r="19" spans="1:25" x14ac:dyDescent="0.35">
      <c r="A19" s="1" t="s">
        <v>17</v>
      </c>
      <c r="B19" s="4" t="s">
        <v>6</v>
      </c>
      <c r="C19">
        <v>7.05</v>
      </c>
      <c r="D19">
        <v>9.4761904761904763</v>
      </c>
      <c r="E19">
        <v>13.35</v>
      </c>
      <c r="F19">
        <v>40.25</v>
      </c>
      <c r="G19">
        <v>49.571428571428569</v>
      </c>
      <c r="H19">
        <v>81.150000000000006</v>
      </c>
      <c r="I19">
        <v>80.428571428571431</v>
      </c>
      <c r="K19" s="5">
        <f t="shared" si="1"/>
        <v>2.4261904761904765</v>
      </c>
      <c r="L19" s="5">
        <f t="shared" si="1"/>
        <v>6.3</v>
      </c>
      <c r="M19" s="5">
        <f t="shared" si="1"/>
        <v>33.200000000000003</v>
      </c>
      <c r="N19" s="5">
        <f t="shared" si="1"/>
        <v>42.521428571428572</v>
      </c>
      <c r="O19" s="5">
        <f t="shared" si="1"/>
        <v>74.100000000000009</v>
      </c>
      <c r="P19" s="5">
        <f t="shared" si="1"/>
        <v>73.378571428571433</v>
      </c>
      <c r="R19" s="1" t="s">
        <v>24</v>
      </c>
      <c r="S19" s="6" t="s">
        <v>8</v>
      </c>
      <c r="T19" s="5">
        <v>4.7307692307692299</v>
      </c>
      <c r="U19" s="5">
        <v>6.3076923076923066</v>
      </c>
      <c r="V19" s="5">
        <v>16.615384615384613</v>
      </c>
      <c r="W19" s="5">
        <v>10.73076923076923</v>
      </c>
      <c r="X19" s="5">
        <v>23.445054945054945</v>
      </c>
      <c r="Y19" s="5">
        <v>13.923076923076923</v>
      </c>
    </row>
    <row r="20" spans="1:25" x14ac:dyDescent="0.35">
      <c r="A20" s="1" t="s">
        <v>27</v>
      </c>
      <c r="B20" s="6" t="s">
        <v>8</v>
      </c>
      <c r="C20">
        <v>14</v>
      </c>
      <c r="D20">
        <v>14</v>
      </c>
      <c r="E20">
        <v>17.705882352941178</v>
      </c>
      <c r="F20">
        <v>15.705882352941176</v>
      </c>
      <c r="G20">
        <v>23.888888888888889</v>
      </c>
      <c r="H20">
        <v>35.764705882352942</v>
      </c>
      <c r="I20">
        <v>38.777777777777779</v>
      </c>
      <c r="K20" s="5">
        <f t="shared" si="1"/>
        <v>0</v>
      </c>
      <c r="L20" s="5">
        <f t="shared" si="1"/>
        <v>3.7058823529411775</v>
      </c>
      <c r="M20" s="5">
        <f t="shared" si="1"/>
        <v>1.7058823529411757</v>
      </c>
      <c r="N20" s="5">
        <f t="shared" si="1"/>
        <v>9.8888888888888893</v>
      </c>
      <c r="O20" s="5">
        <f t="shared" si="1"/>
        <v>21.764705882352942</v>
      </c>
      <c r="P20" s="5">
        <f t="shared" si="1"/>
        <v>24.777777777777779</v>
      </c>
      <c r="R20" s="1" t="s">
        <v>25</v>
      </c>
      <c r="S20" s="6" t="s">
        <v>8</v>
      </c>
      <c r="T20" s="5">
        <v>1.75</v>
      </c>
      <c r="U20" s="5">
        <v>3.4375</v>
      </c>
      <c r="V20" s="5">
        <v>17.452205882352942</v>
      </c>
      <c r="W20" s="5">
        <v>32.25</v>
      </c>
      <c r="X20" s="5">
        <v>64</v>
      </c>
      <c r="Y20" s="5">
        <v>65.275735294117652</v>
      </c>
    </row>
    <row r="21" spans="1:25" x14ac:dyDescent="0.35">
      <c r="A21" s="1" t="s">
        <v>28</v>
      </c>
      <c r="B21" s="6" t="s">
        <v>8</v>
      </c>
      <c r="C21">
        <v>3.3333333333333335</v>
      </c>
      <c r="D21">
        <v>8.6666666666666661</v>
      </c>
      <c r="E21">
        <v>10.333333333333334</v>
      </c>
      <c r="F21">
        <v>26.166666666666668</v>
      </c>
      <c r="G21">
        <v>2</v>
      </c>
      <c r="H21">
        <v>53.833333333333336</v>
      </c>
      <c r="I21">
        <v>32</v>
      </c>
      <c r="K21" s="5">
        <f t="shared" si="1"/>
        <v>5.3333333333333321</v>
      </c>
      <c r="L21" s="5">
        <f t="shared" si="1"/>
        <v>7</v>
      </c>
      <c r="M21" s="5">
        <f t="shared" si="1"/>
        <v>22.833333333333336</v>
      </c>
      <c r="N21" s="5">
        <f t="shared" si="1"/>
        <v>-1.3333333333333335</v>
      </c>
      <c r="O21" s="5">
        <f t="shared" si="1"/>
        <v>50.5</v>
      </c>
      <c r="P21" s="5">
        <f t="shared" si="1"/>
        <v>28.666666666666668</v>
      </c>
      <c r="R21" s="1" t="s">
        <v>26</v>
      </c>
      <c r="S21" s="6" t="s">
        <v>8</v>
      </c>
      <c r="T21" s="5">
        <v>17</v>
      </c>
      <c r="U21" s="5">
        <v>2.666666666666667</v>
      </c>
      <c r="V21" s="5">
        <v>10.166666666666666</v>
      </c>
      <c r="W21" s="5">
        <v>13.375</v>
      </c>
      <c r="X21" s="5">
        <v>20.571428571428573</v>
      </c>
      <c r="Y21" s="5">
        <v>12.125</v>
      </c>
    </row>
    <row r="22" spans="1:25" x14ac:dyDescent="0.35">
      <c r="A22" s="1" t="s">
        <v>19</v>
      </c>
      <c r="B22" s="4" t="s">
        <v>6</v>
      </c>
      <c r="C22">
        <v>4.2222222222222223</v>
      </c>
      <c r="D22">
        <v>7.8235294117647056</v>
      </c>
      <c r="E22">
        <v>3.3529411764705883</v>
      </c>
      <c r="F22">
        <v>24.764705882352942</v>
      </c>
      <c r="G22">
        <v>67.294117647058826</v>
      </c>
      <c r="H22">
        <v>72</v>
      </c>
      <c r="I22">
        <v>75.411764705882348</v>
      </c>
      <c r="K22" s="5">
        <f t="shared" si="1"/>
        <v>3.6013071895424833</v>
      </c>
      <c r="L22" s="5">
        <f t="shared" si="1"/>
        <v>-0.86928104575163401</v>
      </c>
      <c r="M22" s="5">
        <f t="shared" si="1"/>
        <v>20.542483660130721</v>
      </c>
      <c r="N22" s="5">
        <f t="shared" si="1"/>
        <v>63.071895424836605</v>
      </c>
      <c r="O22" s="5">
        <f t="shared" si="1"/>
        <v>67.777777777777771</v>
      </c>
      <c r="P22" s="5">
        <f t="shared" si="1"/>
        <v>71.189542483660119</v>
      </c>
      <c r="R22" s="1" t="s">
        <v>27</v>
      </c>
      <c r="S22" s="6" t="s">
        <v>8</v>
      </c>
      <c r="T22" s="5">
        <v>0</v>
      </c>
      <c r="U22" s="5">
        <v>3.7058823529411775</v>
      </c>
      <c r="V22" s="5">
        <v>1.7058823529411757</v>
      </c>
      <c r="W22" s="5">
        <v>9.8888888888888893</v>
      </c>
      <c r="X22" s="5">
        <v>21.764705882352942</v>
      </c>
      <c r="Y22" s="5">
        <v>24.777777777777779</v>
      </c>
    </row>
    <row r="23" spans="1:25" x14ac:dyDescent="0.35">
      <c r="A23" s="1" t="s">
        <v>29</v>
      </c>
      <c r="B23" s="6" t="s">
        <v>30</v>
      </c>
      <c r="C23">
        <v>19.066666666666666</v>
      </c>
      <c r="D23">
        <v>22.714285714285715</v>
      </c>
      <c r="E23">
        <v>15.538461538461538</v>
      </c>
      <c r="F23">
        <v>26.642857142857142</v>
      </c>
      <c r="G23">
        <v>54.642857142857146</v>
      </c>
      <c r="H23">
        <v>19.714285714285715</v>
      </c>
      <c r="I23">
        <v>24.466666666666665</v>
      </c>
      <c r="K23" s="5">
        <f t="shared" si="1"/>
        <v>3.6476190476190489</v>
      </c>
      <c r="L23" s="5">
        <f t="shared" si="1"/>
        <v>-3.5282051282051281</v>
      </c>
      <c r="M23" s="5">
        <f t="shared" si="1"/>
        <v>7.5761904761904759</v>
      </c>
      <c r="N23" s="5">
        <f t="shared" si="1"/>
        <v>35.576190476190476</v>
      </c>
      <c r="O23" s="5">
        <f t="shared" si="1"/>
        <v>0.64761904761904887</v>
      </c>
      <c r="P23" s="5">
        <f t="shared" si="1"/>
        <v>5.3999999999999986</v>
      </c>
      <c r="R23" s="1" t="s">
        <v>28</v>
      </c>
      <c r="S23" s="6" t="s">
        <v>8</v>
      </c>
      <c r="T23" s="5">
        <v>5.3333333333333321</v>
      </c>
      <c r="U23" s="5">
        <v>7</v>
      </c>
      <c r="V23" s="5">
        <v>22.833333333333336</v>
      </c>
      <c r="W23" s="5">
        <v>-1.3333333333333335</v>
      </c>
      <c r="X23" s="5">
        <v>50.5</v>
      </c>
      <c r="Y23" s="5">
        <v>28.666666666666668</v>
      </c>
    </row>
    <row r="24" spans="1:25" x14ac:dyDescent="0.35">
      <c r="A24" s="1" t="s">
        <v>31</v>
      </c>
      <c r="B24" s="6" t="s">
        <v>30</v>
      </c>
      <c r="C24">
        <v>10.571428571428571</v>
      </c>
      <c r="D24">
        <v>8.625</v>
      </c>
      <c r="E24">
        <v>10.555555555555555</v>
      </c>
      <c r="F24">
        <v>18.555555555555557</v>
      </c>
      <c r="G24">
        <v>15.555555555555555</v>
      </c>
      <c r="H24">
        <v>60.125</v>
      </c>
      <c r="I24">
        <v>41.25</v>
      </c>
      <c r="K24" s="5">
        <f t="shared" si="1"/>
        <v>-1.9464285714285712</v>
      </c>
      <c r="L24" s="5">
        <f t="shared" si="1"/>
        <v>-1.5873015873015817E-2</v>
      </c>
      <c r="M24" s="5">
        <f t="shared" si="1"/>
        <v>7.984126984126986</v>
      </c>
      <c r="N24" s="5">
        <f t="shared" si="1"/>
        <v>4.9841269841269842</v>
      </c>
      <c r="O24" s="5">
        <f t="shared" si="1"/>
        <v>49.553571428571431</v>
      </c>
      <c r="P24" s="5">
        <f t="shared" si="1"/>
        <v>30.678571428571431</v>
      </c>
      <c r="R24" s="1" t="s">
        <v>20</v>
      </c>
      <c r="T24" s="5">
        <f>AVERAGE(T13:T23)</f>
        <v>5.0420008912655963</v>
      </c>
      <c r="U24" s="5">
        <f t="shared" ref="U24:Y24" si="4">AVERAGE(U13:U23)</f>
        <v>4.3650075414781293</v>
      </c>
      <c r="V24" s="5">
        <f t="shared" si="4"/>
        <v>13.420584807349513</v>
      </c>
      <c r="W24" s="5">
        <f t="shared" si="4"/>
        <v>21.716373740638446</v>
      </c>
      <c r="X24" s="5">
        <f t="shared" si="4"/>
        <v>32.146377152259504</v>
      </c>
      <c r="Y24" s="5">
        <f t="shared" si="4"/>
        <v>28.411728141139907</v>
      </c>
    </row>
    <row r="25" spans="1:25" x14ac:dyDescent="0.35">
      <c r="A25" s="1" t="s">
        <v>32</v>
      </c>
      <c r="B25" s="4" t="s">
        <v>33</v>
      </c>
      <c r="C25">
        <v>14.913043478260869</v>
      </c>
      <c r="D25">
        <v>28.826086956521738</v>
      </c>
      <c r="E25">
        <v>28.24</v>
      </c>
      <c r="F25">
        <v>49.166666666666664</v>
      </c>
      <c r="G25">
        <v>62.04</v>
      </c>
      <c r="H25">
        <v>69.652173913043484</v>
      </c>
      <c r="I25">
        <v>72.166666666666671</v>
      </c>
      <c r="K25" s="5">
        <f t="shared" si="1"/>
        <v>13.913043478260869</v>
      </c>
      <c r="L25" s="5">
        <f t="shared" si="1"/>
        <v>13.326956521739129</v>
      </c>
      <c r="M25" s="5">
        <f t="shared" si="1"/>
        <v>34.253623188405797</v>
      </c>
      <c r="N25" s="5">
        <f t="shared" si="1"/>
        <v>47.126956521739132</v>
      </c>
      <c r="O25" s="5">
        <f t="shared" si="1"/>
        <v>54.739130434782616</v>
      </c>
      <c r="P25" s="5">
        <f t="shared" si="1"/>
        <v>57.253623188405804</v>
      </c>
      <c r="R25" s="1" t="s">
        <v>22</v>
      </c>
      <c r="T25" s="5">
        <f>STDEV(T13:T23)/(SQRT(11))</f>
        <v>1.6119874181806972</v>
      </c>
      <c r="U25" s="5">
        <f t="shared" ref="U25:Y25" si="5">STDEV(U13:U23)/(SQRT(11))</f>
        <v>1.0133282748516539</v>
      </c>
      <c r="V25" s="5">
        <f t="shared" si="5"/>
        <v>2.6346447589892836</v>
      </c>
      <c r="W25" s="5">
        <f t="shared" si="5"/>
        <v>5.5528777971792787</v>
      </c>
      <c r="X25" s="5">
        <f t="shared" si="5"/>
        <v>5.7146505224038968</v>
      </c>
      <c r="Y25" s="5">
        <f t="shared" si="5"/>
        <v>6.2760692687140391</v>
      </c>
    </row>
    <row r="26" spans="1:25" x14ac:dyDescent="0.35">
      <c r="A26" s="1" t="s">
        <v>34</v>
      </c>
      <c r="B26" s="6" t="s">
        <v>30</v>
      </c>
      <c r="C26">
        <v>12.375</v>
      </c>
      <c r="D26">
        <v>14.2</v>
      </c>
      <c r="E26">
        <v>23.066666666666666</v>
      </c>
      <c r="F26">
        <v>22.733333333333334</v>
      </c>
      <c r="G26">
        <v>18.8125</v>
      </c>
      <c r="H26">
        <v>37.6</v>
      </c>
      <c r="I26">
        <v>29.733333333333334</v>
      </c>
      <c r="K26" s="5">
        <f t="shared" si="1"/>
        <v>1.8249999999999993</v>
      </c>
      <c r="L26" s="5">
        <f t="shared" si="1"/>
        <v>10.691666666666666</v>
      </c>
      <c r="M26" s="5">
        <f t="shared" si="1"/>
        <v>10.358333333333334</v>
      </c>
      <c r="N26" s="5">
        <f t="shared" si="1"/>
        <v>6.4375</v>
      </c>
      <c r="O26" s="5">
        <f t="shared" si="1"/>
        <v>25.225000000000001</v>
      </c>
      <c r="P26" s="5">
        <f t="shared" si="1"/>
        <v>17.358333333333334</v>
      </c>
      <c r="T26" s="5"/>
      <c r="U26" s="5"/>
      <c r="V26" s="5"/>
      <c r="W26" s="5"/>
      <c r="X26" s="5"/>
      <c r="Y26" s="5"/>
    </row>
    <row r="27" spans="1:25" x14ac:dyDescent="0.35">
      <c r="A27" s="1" t="s">
        <v>35</v>
      </c>
      <c r="B27" s="6" t="s">
        <v>30</v>
      </c>
      <c r="C27">
        <v>17.133333333333333</v>
      </c>
      <c r="D27">
        <v>24.928571428571427</v>
      </c>
      <c r="E27">
        <v>25.214285714285715</v>
      </c>
      <c r="F27">
        <v>22.066666666666666</v>
      </c>
      <c r="G27">
        <v>15.533333333333333</v>
      </c>
      <c r="H27">
        <v>14.4</v>
      </c>
      <c r="I27">
        <v>13.142857142857142</v>
      </c>
      <c r="K27" s="5">
        <f t="shared" si="1"/>
        <v>7.7952380952380942</v>
      </c>
      <c r="L27" s="5">
        <f t="shared" si="1"/>
        <v>8.0809523809523824</v>
      </c>
      <c r="M27" s="5">
        <f t="shared" si="1"/>
        <v>4.9333333333333336</v>
      </c>
      <c r="N27" s="5">
        <f t="shared" si="1"/>
        <v>-1.5999999999999996</v>
      </c>
      <c r="O27" s="5">
        <f t="shared" si="1"/>
        <v>-2.7333333333333325</v>
      </c>
      <c r="P27" s="5">
        <f t="shared" si="1"/>
        <v>-3.9904761904761905</v>
      </c>
      <c r="R27" s="1" t="s">
        <v>32</v>
      </c>
      <c r="S27" s="4" t="s">
        <v>33</v>
      </c>
      <c r="T27" s="5">
        <v>13.913043478260869</v>
      </c>
      <c r="U27" s="5">
        <v>13.326956521739129</v>
      </c>
      <c r="V27" s="5">
        <v>34.253623188405797</v>
      </c>
      <c r="W27" s="5">
        <v>47.126956521739132</v>
      </c>
      <c r="X27" s="5">
        <v>54.739130434782616</v>
      </c>
      <c r="Y27" s="5">
        <v>57.253623188405804</v>
      </c>
    </row>
    <row r="28" spans="1:25" x14ac:dyDescent="0.35">
      <c r="A28" s="1" t="s">
        <v>36</v>
      </c>
      <c r="B28" s="4" t="s">
        <v>33</v>
      </c>
      <c r="C28">
        <v>7.3043478260869561</v>
      </c>
      <c r="D28">
        <v>7.7391304347826084</v>
      </c>
      <c r="E28">
        <v>15.958333333333334</v>
      </c>
      <c r="F28">
        <v>35.782608695652172</v>
      </c>
      <c r="G28">
        <v>60.958333333333336</v>
      </c>
      <c r="H28">
        <v>69.2</v>
      </c>
      <c r="I28">
        <v>72.130434782608702</v>
      </c>
      <c r="K28" s="5">
        <f t="shared" si="1"/>
        <v>0.43478260869565233</v>
      </c>
      <c r="L28" s="5">
        <f t="shared" si="1"/>
        <v>8.6539855072463787</v>
      </c>
      <c r="M28" s="5">
        <f t="shared" si="1"/>
        <v>28.478260869565215</v>
      </c>
      <c r="N28" s="5">
        <f t="shared" si="1"/>
        <v>53.653985507246382</v>
      </c>
      <c r="O28" s="5">
        <f t="shared" si="1"/>
        <v>61.895652173913049</v>
      </c>
      <c r="P28" s="5">
        <f t="shared" si="1"/>
        <v>64.826086956521749</v>
      </c>
      <c r="R28" s="1" t="s">
        <v>36</v>
      </c>
      <c r="S28" s="4" t="s">
        <v>33</v>
      </c>
      <c r="T28" s="5">
        <v>0.43478260869565233</v>
      </c>
      <c r="U28" s="5">
        <v>8.6539855072463787</v>
      </c>
      <c r="V28" s="5">
        <v>28.478260869565215</v>
      </c>
      <c r="W28" s="5">
        <v>53.653985507246382</v>
      </c>
      <c r="X28" s="5">
        <v>61.895652173913049</v>
      </c>
      <c r="Y28" s="5">
        <v>64.826086956521749</v>
      </c>
    </row>
    <row r="29" spans="1:25" x14ac:dyDescent="0.35">
      <c r="A29" s="1" t="s">
        <v>37</v>
      </c>
      <c r="B29" s="4" t="s">
        <v>33</v>
      </c>
      <c r="C29">
        <v>14.23076923076923</v>
      </c>
      <c r="D29">
        <v>21.285714285714285</v>
      </c>
      <c r="E29">
        <v>39.892857142857146</v>
      </c>
      <c r="F29">
        <v>58.071428571428569</v>
      </c>
      <c r="G29">
        <v>65.857142857142861</v>
      </c>
      <c r="H29">
        <v>73.037037037037038</v>
      </c>
      <c r="I29">
        <v>74.222222222222229</v>
      </c>
      <c r="K29" s="5">
        <f t="shared" si="1"/>
        <v>7.0549450549450547</v>
      </c>
      <c r="L29" s="5">
        <f t="shared" si="1"/>
        <v>25.662087912087916</v>
      </c>
      <c r="M29" s="5">
        <f t="shared" si="1"/>
        <v>43.840659340659343</v>
      </c>
      <c r="N29" s="5">
        <f t="shared" si="1"/>
        <v>51.626373626373635</v>
      </c>
      <c r="O29" s="5">
        <f t="shared" si="1"/>
        <v>58.806267806267812</v>
      </c>
      <c r="P29" s="5">
        <f t="shared" si="1"/>
        <v>59.991452991453002</v>
      </c>
      <c r="R29" s="1" t="s">
        <v>37</v>
      </c>
      <c r="S29" s="4" t="s">
        <v>33</v>
      </c>
      <c r="T29" s="5">
        <v>7.0549450549450547</v>
      </c>
      <c r="U29" s="5">
        <v>25.662087912087916</v>
      </c>
      <c r="V29" s="5">
        <v>43.840659340659343</v>
      </c>
      <c r="W29" s="5">
        <v>51.626373626373635</v>
      </c>
      <c r="X29" s="5">
        <v>58.806267806267812</v>
      </c>
      <c r="Y29" s="5">
        <v>59.991452991453002</v>
      </c>
    </row>
    <row r="30" spans="1:25" x14ac:dyDescent="0.35">
      <c r="A30" s="1" t="s">
        <v>38</v>
      </c>
      <c r="B30" s="6" t="s">
        <v>30</v>
      </c>
      <c r="C30">
        <v>11.478260869565217</v>
      </c>
      <c r="D30">
        <v>15.818181818181818</v>
      </c>
      <c r="E30">
        <v>23.083333333333332</v>
      </c>
      <c r="F30">
        <v>28.869565217391305</v>
      </c>
      <c r="G30">
        <v>29.478260869565219</v>
      </c>
      <c r="H30">
        <v>48.826086956521742</v>
      </c>
      <c r="I30">
        <v>45.521739130434781</v>
      </c>
      <c r="K30" s="5">
        <f t="shared" si="1"/>
        <v>4.3399209486166015</v>
      </c>
      <c r="L30" s="5">
        <f t="shared" si="1"/>
        <v>11.605072463768115</v>
      </c>
      <c r="M30" s="5">
        <f t="shared" si="1"/>
        <v>17.391304347826086</v>
      </c>
      <c r="N30" s="5">
        <f t="shared" si="1"/>
        <v>18</v>
      </c>
      <c r="O30" s="5">
        <f t="shared" si="1"/>
        <v>37.347826086956523</v>
      </c>
      <c r="P30" s="5">
        <f t="shared" si="1"/>
        <v>34.043478260869563</v>
      </c>
      <c r="R30" s="1" t="s">
        <v>40</v>
      </c>
      <c r="S30" s="4" t="s">
        <v>33</v>
      </c>
      <c r="T30" s="5">
        <v>0.8095238095238102</v>
      </c>
      <c r="U30" s="5">
        <v>3</v>
      </c>
      <c r="V30" s="5">
        <v>29.904761904761909</v>
      </c>
      <c r="W30" s="5">
        <v>51.10973084886129</v>
      </c>
      <c r="X30" s="5">
        <v>62.631469979296057</v>
      </c>
      <c r="Y30" s="5">
        <v>59.238095238095241</v>
      </c>
    </row>
    <row r="31" spans="1:25" x14ac:dyDescent="0.35">
      <c r="A31" s="1" t="s">
        <v>39</v>
      </c>
      <c r="B31" s="6" t="s">
        <v>30</v>
      </c>
      <c r="C31">
        <v>11.55</v>
      </c>
      <c r="D31">
        <v>10.333333333333334</v>
      </c>
      <c r="E31">
        <v>16.263157894736842</v>
      </c>
      <c r="F31">
        <v>32.6</v>
      </c>
      <c r="G31">
        <v>40.299999999999997</v>
      </c>
      <c r="H31">
        <v>52.1</v>
      </c>
      <c r="I31">
        <v>57.1</v>
      </c>
      <c r="K31" s="5">
        <f t="shared" si="1"/>
        <v>-1.2166666666666668</v>
      </c>
      <c r="L31" s="5">
        <f t="shared" si="1"/>
        <v>4.7131578947368418</v>
      </c>
      <c r="M31" s="5">
        <f t="shared" si="1"/>
        <v>21.05</v>
      </c>
      <c r="N31" s="5">
        <f t="shared" si="1"/>
        <v>28.749999999999996</v>
      </c>
      <c r="O31" s="5">
        <f t="shared" si="1"/>
        <v>40.549999999999997</v>
      </c>
      <c r="P31" s="5">
        <f t="shared" si="1"/>
        <v>45.55</v>
      </c>
      <c r="R31" s="1" t="s">
        <v>41</v>
      </c>
      <c r="S31" s="4" t="s">
        <v>33</v>
      </c>
      <c r="T31" s="5">
        <v>2</v>
      </c>
      <c r="U31" s="5">
        <v>7.7083333333333339</v>
      </c>
      <c r="V31" s="5">
        <v>42.360507246376812</v>
      </c>
      <c r="W31" s="5">
        <v>28.416666666666671</v>
      </c>
      <c r="X31" s="5">
        <v>62.416666666666664</v>
      </c>
      <c r="Y31" s="5">
        <v>62.208333333333336</v>
      </c>
    </row>
    <row r="32" spans="1:25" x14ac:dyDescent="0.35">
      <c r="A32" s="1" t="s">
        <v>40</v>
      </c>
      <c r="B32" s="4" t="s">
        <v>33</v>
      </c>
      <c r="C32">
        <v>10.238095238095237</v>
      </c>
      <c r="D32">
        <v>11.047619047619047</v>
      </c>
      <c r="E32">
        <v>13.238095238095237</v>
      </c>
      <c r="F32">
        <v>40.142857142857146</v>
      </c>
      <c r="G32">
        <v>61.347826086956523</v>
      </c>
      <c r="H32">
        <v>72.869565217391298</v>
      </c>
      <c r="I32">
        <v>69.476190476190482</v>
      </c>
      <c r="K32" s="5">
        <f t="shared" si="1"/>
        <v>0.8095238095238102</v>
      </c>
      <c r="L32" s="5">
        <f t="shared" si="1"/>
        <v>3</v>
      </c>
      <c r="M32" s="5">
        <f t="shared" si="1"/>
        <v>29.904761904761909</v>
      </c>
      <c r="N32" s="5">
        <f t="shared" si="1"/>
        <v>51.10973084886129</v>
      </c>
      <c r="O32" s="5">
        <f t="shared" si="1"/>
        <v>62.631469979296057</v>
      </c>
      <c r="P32" s="5">
        <f t="shared" si="1"/>
        <v>59.238095238095241</v>
      </c>
      <c r="R32" s="1" t="s">
        <v>42</v>
      </c>
      <c r="S32" s="4" t="s">
        <v>33</v>
      </c>
      <c r="T32" s="5">
        <v>0.20476190476190403</v>
      </c>
      <c r="U32" s="5">
        <v>24.883333333333333</v>
      </c>
      <c r="V32" s="5">
        <v>43.883333333333333</v>
      </c>
      <c r="W32" s="5">
        <v>55.508333333333333</v>
      </c>
      <c r="X32" s="5">
        <v>58.866666666666667</v>
      </c>
      <c r="Y32" s="5">
        <v>57.570833333333333</v>
      </c>
    </row>
    <row r="33" spans="1:25" x14ac:dyDescent="0.35">
      <c r="A33" s="1" t="s">
        <v>41</v>
      </c>
      <c r="B33" s="4" t="s">
        <v>33</v>
      </c>
      <c r="C33">
        <v>10.291666666666666</v>
      </c>
      <c r="D33">
        <v>12.291666666666666</v>
      </c>
      <c r="E33">
        <v>18</v>
      </c>
      <c r="F33">
        <v>52.652173913043477</v>
      </c>
      <c r="G33">
        <v>38.708333333333336</v>
      </c>
      <c r="H33">
        <v>72.708333333333329</v>
      </c>
      <c r="I33">
        <v>72.5</v>
      </c>
      <c r="K33" s="5">
        <f t="shared" si="1"/>
        <v>2</v>
      </c>
      <c r="L33" s="5">
        <f t="shared" si="1"/>
        <v>7.7083333333333339</v>
      </c>
      <c r="M33" s="5">
        <f t="shared" si="1"/>
        <v>42.360507246376812</v>
      </c>
      <c r="N33" s="5">
        <f t="shared" si="1"/>
        <v>28.416666666666671</v>
      </c>
      <c r="O33" s="5">
        <f t="shared" si="1"/>
        <v>62.416666666666664</v>
      </c>
      <c r="P33" s="5">
        <f t="shared" si="1"/>
        <v>62.208333333333336</v>
      </c>
      <c r="R33" s="1" t="s">
        <v>44</v>
      </c>
      <c r="S33" s="4" t="s">
        <v>33</v>
      </c>
      <c r="T33" s="5">
        <v>10.097826086956523</v>
      </c>
      <c r="U33" s="5">
        <v>18.315217391304348</v>
      </c>
      <c r="V33" s="5">
        <v>45.35</v>
      </c>
      <c r="W33" s="5">
        <v>46.315217391304351</v>
      </c>
      <c r="X33" s="5">
        <v>56.19</v>
      </c>
      <c r="Y33" s="5">
        <v>51.576086956521735</v>
      </c>
    </row>
    <row r="34" spans="1:25" x14ac:dyDescent="0.35">
      <c r="A34" s="1" t="s">
        <v>42</v>
      </c>
      <c r="B34" s="4" t="s">
        <v>33</v>
      </c>
      <c r="C34">
        <v>11.866666666666667</v>
      </c>
      <c r="D34">
        <v>12.071428571428571</v>
      </c>
      <c r="E34">
        <v>36.75</v>
      </c>
      <c r="F34">
        <v>55.75</v>
      </c>
      <c r="G34">
        <v>67.375</v>
      </c>
      <c r="H34">
        <v>70.733333333333334</v>
      </c>
      <c r="I34">
        <v>69.4375</v>
      </c>
      <c r="K34" s="5">
        <f t="shared" si="1"/>
        <v>0.20476190476190403</v>
      </c>
      <c r="L34" s="5">
        <f t="shared" si="1"/>
        <v>24.883333333333333</v>
      </c>
      <c r="M34" s="5">
        <f t="shared" si="1"/>
        <v>43.883333333333333</v>
      </c>
      <c r="N34" s="5">
        <f t="shared" si="1"/>
        <v>55.508333333333333</v>
      </c>
      <c r="O34" s="5">
        <f t="shared" si="1"/>
        <v>58.866666666666667</v>
      </c>
      <c r="P34" s="5">
        <f t="shared" si="1"/>
        <v>57.570833333333333</v>
      </c>
      <c r="R34" s="1" t="s">
        <v>45</v>
      </c>
      <c r="S34" s="4" t="s">
        <v>33</v>
      </c>
      <c r="T34" s="5">
        <v>-0.40000000000000213</v>
      </c>
      <c r="U34" s="5">
        <v>3.904166666666665</v>
      </c>
      <c r="V34" s="5">
        <v>27.819607843137252</v>
      </c>
      <c r="W34" s="5">
        <v>51.231372549019611</v>
      </c>
      <c r="X34" s="5">
        <v>51.591666666666669</v>
      </c>
      <c r="Y34" s="5">
        <v>47.688888888888897</v>
      </c>
    </row>
    <row r="35" spans="1:25" x14ac:dyDescent="0.35">
      <c r="A35" s="1" t="s">
        <v>43</v>
      </c>
      <c r="B35" s="6" t="s">
        <v>30</v>
      </c>
      <c r="C35">
        <v>19.666666666666668</v>
      </c>
      <c r="D35">
        <v>15.9</v>
      </c>
      <c r="E35">
        <v>24.555555555555557</v>
      </c>
      <c r="F35">
        <v>23.1</v>
      </c>
      <c r="G35">
        <v>26.636363636363637</v>
      </c>
      <c r="H35">
        <v>45.333333333333336</v>
      </c>
      <c r="I35">
        <v>43.75</v>
      </c>
      <c r="K35" s="5">
        <f t="shared" si="1"/>
        <v>-3.7666666666666675</v>
      </c>
      <c r="L35" s="5">
        <f t="shared" si="1"/>
        <v>4.8888888888888893</v>
      </c>
      <c r="M35" s="5">
        <f t="shared" si="1"/>
        <v>3.4333333333333336</v>
      </c>
      <c r="N35" s="5">
        <f t="shared" si="1"/>
        <v>6.9696969696969688</v>
      </c>
      <c r="O35" s="5">
        <f t="shared" si="1"/>
        <v>25.666666666666668</v>
      </c>
      <c r="P35" s="5">
        <f t="shared" si="1"/>
        <v>24.083333333333332</v>
      </c>
      <c r="R35" s="1" t="s">
        <v>20</v>
      </c>
      <c r="T35" s="5">
        <f>AVERAGE(T27:T34)</f>
        <v>4.2643603678929765</v>
      </c>
      <c r="U35" s="5">
        <f t="shared" ref="U35:Y35" si="6">AVERAGE(U27:U34)</f>
        <v>13.181760083213888</v>
      </c>
      <c r="V35" s="5">
        <f t="shared" si="6"/>
        <v>36.986344215779958</v>
      </c>
      <c r="W35" s="5">
        <f t="shared" si="6"/>
        <v>48.123579555568057</v>
      </c>
      <c r="X35" s="5">
        <f t="shared" si="6"/>
        <v>58.392190049282448</v>
      </c>
      <c r="Y35" s="5">
        <f t="shared" si="6"/>
        <v>57.54417511081914</v>
      </c>
    </row>
    <row r="36" spans="1:25" x14ac:dyDescent="0.35">
      <c r="A36" s="1" t="s">
        <v>44</v>
      </c>
      <c r="B36" s="4" t="s">
        <v>33</v>
      </c>
      <c r="C36">
        <v>13.25</v>
      </c>
      <c r="D36">
        <v>23.347826086956523</v>
      </c>
      <c r="E36">
        <v>31.565217391304348</v>
      </c>
      <c r="F36">
        <v>58.6</v>
      </c>
      <c r="G36">
        <v>59.565217391304351</v>
      </c>
      <c r="H36">
        <v>69.44</v>
      </c>
      <c r="I36">
        <v>64.826086956521735</v>
      </c>
      <c r="K36" s="5">
        <f t="shared" si="1"/>
        <v>10.097826086956523</v>
      </c>
      <c r="L36" s="5">
        <f t="shared" si="1"/>
        <v>18.315217391304348</v>
      </c>
      <c r="M36" s="5">
        <f t="shared" si="1"/>
        <v>45.35</v>
      </c>
      <c r="N36" s="5">
        <f t="shared" si="1"/>
        <v>46.315217391304351</v>
      </c>
      <c r="O36" s="5">
        <f t="shared" si="1"/>
        <v>56.19</v>
      </c>
      <c r="P36" s="5">
        <f t="shared" si="1"/>
        <v>51.576086956521735</v>
      </c>
      <c r="R36" s="1" t="s">
        <v>22</v>
      </c>
      <c r="T36" s="5">
        <f>STDEV(T27:T34)/(SQRT(8))</f>
        <v>1.9127357819798132</v>
      </c>
      <c r="U36" s="5">
        <f t="shared" ref="U36:Y36" si="7">STDEV(U27:U34)/(SQRT(8))</f>
        <v>3.1601875683928955</v>
      </c>
      <c r="V36" s="5">
        <f t="shared" si="7"/>
        <v>2.6972723367055562</v>
      </c>
      <c r="W36" s="5">
        <f t="shared" si="7"/>
        <v>3.0136323250921926</v>
      </c>
      <c r="X36" s="5">
        <f t="shared" si="7"/>
        <v>1.4096627352126028</v>
      </c>
      <c r="Y36" s="5">
        <f t="shared" si="7"/>
        <v>1.9660921187633149</v>
      </c>
    </row>
    <row r="37" spans="1:25" x14ac:dyDescent="0.35">
      <c r="A37" s="1" t="s">
        <v>45</v>
      </c>
      <c r="B37" s="4" t="s">
        <v>33</v>
      </c>
      <c r="C37">
        <v>16.533333333333335</v>
      </c>
      <c r="D37">
        <v>16.133333333333333</v>
      </c>
      <c r="E37">
        <v>20.4375</v>
      </c>
      <c r="F37">
        <v>44.352941176470587</v>
      </c>
      <c r="G37">
        <v>67.764705882352942</v>
      </c>
      <c r="H37">
        <v>68.125</v>
      </c>
      <c r="I37">
        <v>64.222222222222229</v>
      </c>
      <c r="K37" s="5">
        <f t="shared" si="1"/>
        <v>-0.40000000000000213</v>
      </c>
      <c r="L37" s="5">
        <f t="shared" si="1"/>
        <v>3.904166666666665</v>
      </c>
      <c r="M37" s="5">
        <f t="shared" si="1"/>
        <v>27.819607843137252</v>
      </c>
      <c r="N37" s="5">
        <f t="shared" si="1"/>
        <v>51.231372549019611</v>
      </c>
      <c r="O37" s="5">
        <f t="shared" si="1"/>
        <v>51.591666666666669</v>
      </c>
      <c r="P37" s="5">
        <f t="shared" si="1"/>
        <v>47.688888888888897</v>
      </c>
      <c r="T37" s="5"/>
      <c r="U37" s="5"/>
      <c r="V37" s="5"/>
      <c r="W37" s="5"/>
      <c r="X37" s="5"/>
      <c r="Y37" s="5"/>
    </row>
    <row r="38" spans="1:25" x14ac:dyDescent="0.35">
      <c r="A38" s="1" t="s">
        <v>46</v>
      </c>
      <c r="B38" s="6" t="s">
        <v>30</v>
      </c>
      <c r="C38">
        <v>15.6875</v>
      </c>
      <c r="D38">
        <v>13.066666666666666</v>
      </c>
      <c r="E38">
        <v>26.470588235294116</v>
      </c>
      <c r="F38">
        <v>25.8</v>
      </c>
      <c r="G38">
        <v>43.0625</v>
      </c>
      <c r="H38">
        <v>31.529411764705884</v>
      </c>
      <c r="I38">
        <v>42.352941176470587</v>
      </c>
      <c r="K38" s="5">
        <f t="shared" si="1"/>
        <v>-2.6208333333333336</v>
      </c>
      <c r="L38" s="5">
        <f t="shared" si="1"/>
        <v>10.783088235294116</v>
      </c>
      <c r="M38" s="5">
        <f t="shared" si="1"/>
        <v>10.112500000000001</v>
      </c>
      <c r="N38" s="5">
        <f t="shared" si="1"/>
        <v>27.375</v>
      </c>
      <c r="O38" s="5">
        <f t="shared" si="1"/>
        <v>15.841911764705884</v>
      </c>
      <c r="P38" s="5">
        <f t="shared" si="1"/>
        <v>26.665441176470587</v>
      </c>
      <c r="R38" s="1" t="s">
        <v>29</v>
      </c>
      <c r="S38" s="6" t="s">
        <v>30</v>
      </c>
      <c r="T38" s="5">
        <v>3.6476190476190489</v>
      </c>
      <c r="U38" s="5">
        <v>-3.5282051282051281</v>
      </c>
      <c r="V38" s="5">
        <v>7.5761904761904759</v>
      </c>
      <c r="W38" s="5">
        <v>35.576190476190476</v>
      </c>
      <c r="X38" s="5">
        <v>0.64761904761904887</v>
      </c>
      <c r="Y38" s="5">
        <v>5.3999999999999986</v>
      </c>
    </row>
    <row r="39" spans="1:25" x14ac:dyDescent="0.35">
      <c r="A39" s="1" t="s">
        <v>47</v>
      </c>
      <c r="B39" s="6" t="s">
        <v>30</v>
      </c>
      <c r="C39">
        <v>10.6</v>
      </c>
      <c r="D39">
        <v>6.333333333333333</v>
      </c>
      <c r="E39">
        <v>19.399999999999999</v>
      </c>
      <c r="F39">
        <v>33.285714285714285</v>
      </c>
      <c r="G39">
        <v>47.166666666666664</v>
      </c>
      <c r="H39">
        <v>52.571428571428569</v>
      </c>
      <c r="I39">
        <v>41.333333333333336</v>
      </c>
      <c r="K39" s="5">
        <f t="shared" si="1"/>
        <v>-4.2666666666666666</v>
      </c>
      <c r="L39" s="5">
        <f t="shared" si="1"/>
        <v>8.7999999999999989</v>
      </c>
      <c r="M39" s="5">
        <f t="shared" si="1"/>
        <v>22.685714285714283</v>
      </c>
      <c r="N39" s="5">
        <f t="shared" si="1"/>
        <v>36.566666666666663</v>
      </c>
      <c r="O39" s="5">
        <f t="shared" si="1"/>
        <v>41.971428571428568</v>
      </c>
      <c r="P39" s="5">
        <f t="shared" si="1"/>
        <v>30.733333333333334</v>
      </c>
      <c r="R39" s="1" t="s">
        <v>31</v>
      </c>
      <c r="S39" s="6" t="s">
        <v>30</v>
      </c>
      <c r="T39" s="5">
        <v>-1.9464285714285712</v>
      </c>
      <c r="U39" s="5">
        <v>-1.5873015873015817E-2</v>
      </c>
      <c r="V39" s="5">
        <v>7.984126984126986</v>
      </c>
      <c r="W39" s="5">
        <v>4.9841269841269842</v>
      </c>
      <c r="X39" s="5">
        <v>49.553571428571431</v>
      </c>
      <c r="Y39" s="5">
        <v>30.678571428571431</v>
      </c>
    </row>
    <row r="40" spans="1:25" x14ac:dyDescent="0.35">
      <c r="A40" s="1" t="s">
        <v>48</v>
      </c>
      <c r="B40" s="6" t="s">
        <v>30</v>
      </c>
      <c r="C40">
        <v>11.173913043478262</v>
      </c>
      <c r="D40">
        <v>15.409090909090908</v>
      </c>
      <c r="E40">
        <v>10.863636363636363</v>
      </c>
      <c r="F40">
        <v>23.217391304347824</v>
      </c>
      <c r="G40">
        <v>57.521739130434781</v>
      </c>
      <c r="H40">
        <v>24.478260869565219</v>
      </c>
      <c r="I40">
        <v>31.173913043478262</v>
      </c>
      <c r="K40" s="5">
        <f t="shared" si="1"/>
        <v>4.2351778656126466</v>
      </c>
      <c r="L40" s="5">
        <f t="shared" si="1"/>
        <v>-0.31027667984189833</v>
      </c>
      <c r="M40" s="5">
        <f t="shared" si="1"/>
        <v>12.043478260869563</v>
      </c>
      <c r="N40" s="5">
        <f t="shared" si="1"/>
        <v>46.347826086956516</v>
      </c>
      <c r="O40" s="5">
        <f t="shared" si="1"/>
        <v>13.304347826086957</v>
      </c>
      <c r="P40" s="5">
        <f t="shared" si="1"/>
        <v>20</v>
      </c>
      <c r="R40" s="1" t="s">
        <v>34</v>
      </c>
      <c r="S40" s="6" t="s">
        <v>30</v>
      </c>
      <c r="T40" s="5">
        <v>1.8249999999999993</v>
      </c>
      <c r="U40" s="5">
        <v>10.691666666666666</v>
      </c>
      <c r="V40" s="5">
        <v>10.358333333333334</v>
      </c>
      <c r="W40" s="5">
        <v>6.4375</v>
      </c>
      <c r="X40" s="5">
        <v>25.225000000000001</v>
      </c>
      <c r="Y40" s="5">
        <v>17.358333333333334</v>
      </c>
    </row>
    <row r="41" spans="1:25" x14ac:dyDescent="0.35">
      <c r="R41" s="1" t="s">
        <v>35</v>
      </c>
      <c r="S41" s="6" t="s">
        <v>30</v>
      </c>
      <c r="T41" s="5">
        <v>7.7952380952380942</v>
      </c>
      <c r="U41" s="5">
        <v>8.0809523809523824</v>
      </c>
      <c r="V41" s="5">
        <v>4.9333333333333336</v>
      </c>
      <c r="W41" s="5">
        <v>-1.5999999999999996</v>
      </c>
      <c r="X41" s="5">
        <v>-2.7333333333333325</v>
      </c>
      <c r="Y41" s="5">
        <v>-3.9904761904761905</v>
      </c>
    </row>
    <row r="42" spans="1:25" x14ac:dyDescent="0.35">
      <c r="R42" s="1" t="s">
        <v>38</v>
      </c>
      <c r="S42" s="6" t="s">
        <v>30</v>
      </c>
      <c r="T42" s="5">
        <v>4.3399209486166015</v>
      </c>
      <c r="U42" s="5">
        <v>11.605072463768115</v>
      </c>
      <c r="V42" s="5">
        <v>17.391304347826086</v>
      </c>
      <c r="W42" s="5">
        <v>18</v>
      </c>
      <c r="X42" s="5">
        <v>37.347826086956523</v>
      </c>
      <c r="Y42" s="5">
        <v>34.043478260869563</v>
      </c>
    </row>
    <row r="43" spans="1:25" x14ac:dyDescent="0.35">
      <c r="R43" s="1" t="s">
        <v>39</v>
      </c>
      <c r="S43" s="6" t="s">
        <v>30</v>
      </c>
      <c r="T43" s="5">
        <v>-1.2166666666666668</v>
      </c>
      <c r="U43" s="5">
        <v>4.7131578947368418</v>
      </c>
      <c r="V43" s="5">
        <v>21.05</v>
      </c>
      <c r="W43" s="5">
        <v>28.749999999999996</v>
      </c>
      <c r="X43" s="5">
        <v>40.549999999999997</v>
      </c>
      <c r="Y43" s="5">
        <v>45.55</v>
      </c>
    </row>
    <row r="44" spans="1:25" x14ac:dyDescent="0.35">
      <c r="R44" s="1" t="s">
        <v>43</v>
      </c>
      <c r="S44" s="6" t="s">
        <v>30</v>
      </c>
      <c r="T44" s="5">
        <v>-3.7666666666666675</v>
      </c>
      <c r="U44" s="5">
        <v>4.8888888888888893</v>
      </c>
      <c r="V44" s="5">
        <v>3.4333333333333336</v>
      </c>
      <c r="W44" s="5">
        <v>6.9696969696969688</v>
      </c>
      <c r="X44" s="5">
        <v>25.666666666666668</v>
      </c>
      <c r="Y44" s="5">
        <v>24.083333333333332</v>
      </c>
    </row>
    <row r="45" spans="1:25" x14ac:dyDescent="0.35">
      <c r="R45" s="1" t="s">
        <v>46</v>
      </c>
      <c r="S45" s="6" t="s">
        <v>30</v>
      </c>
      <c r="T45" s="5">
        <v>-2.6208333333333336</v>
      </c>
      <c r="U45" s="5">
        <v>10.783088235294116</v>
      </c>
      <c r="V45" s="5">
        <v>10.112500000000001</v>
      </c>
      <c r="W45" s="5">
        <v>27.375</v>
      </c>
      <c r="X45" s="5">
        <v>15.841911764705884</v>
      </c>
      <c r="Y45" s="5">
        <v>26.665441176470587</v>
      </c>
    </row>
    <row r="46" spans="1:25" x14ac:dyDescent="0.35">
      <c r="R46" s="1" t="s">
        <v>47</v>
      </c>
      <c r="S46" s="6" t="s">
        <v>30</v>
      </c>
      <c r="T46" s="5">
        <v>-4.2666666666666666</v>
      </c>
      <c r="U46" s="5">
        <v>8.7999999999999989</v>
      </c>
      <c r="V46" s="5">
        <v>22.685714285714283</v>
      </c>
      <c r="W46" s="5">
        <v>36.566666666666663</v>
      </c>
      <c r="X46" s="5">
        <v>41.971428571428568</v>
      </c>
      <c r="Y46" s="5">
        <v>30.733333333333334</v>
      </c>
    </row>
    <row r="47" spans="1:25" x14ac:dyDescent="0.35">
      <c r="R47" s="1" t="s">
        <v>48</v>
      </c>
      <c r="S47" s="6" t="s">
        <v>30</v>
      </c>
      <c r="T47" s="5">
        <v>4.2351778656126466</v>
      </c>
      <c r="U47" s="5">
        <v>-0.31027667984189833</v>
      </c>
      <c r="V47" s="5">
        <v>12.043478260869563</v>
      </c>
      <c r="W47" s="5">
        <v>46.347826086956516</v>
      </c>
      <c r="X47" s="5">
        <v>13.304347826086957</v>
      </c>
      <c r="Y47" s="5">
        <v>20</v>
      </c>
    </row>
    <row r="48" spans="1:25" x14ac:dyDescent="0.35">
      <c r="R48" s="1" t="s">
        <v>20</v>
      </c>
      <c r="T48" s="5">
        <f>AVERAGE(T38:T47)</f>
        <v>0.80256940523244857</v>
      </c>
      <c r="U48" s="5">
        <f t="shared" ref="U48:Y48" si="8">AVERAGE(U38:U47)</f>
        <v>5.5708471706386966</v>
      </c>
      <c r="V48" s="5">
        <f t="shared" si="8"/>
        <v>11.756831435472739</v>
      </c>
      <c r="W48" s="5">
        <f t="shared" si="8"/>
        <v>20.940700718363757</v>
      </c>
      <c r="X48" s="5">
        <f t="shared" si="8"/>
        <v>24.737503805870169</v>
      </c>
      <c r="Y48" s="5">
        <f t="shared" si="8"/>
        <v>23.05220146754354</v>
      </c>
    </row>
    <row r="49" spans="18:25" x14ac:dyDescent="0.35">
      <c r="R49" s="1" t="s">
        <v>22</v>
      </c>
      <c r="T49" s="5">
        <f>STDEV(T38:T47)/(SQRT(10))</f>
        <v>1.3006912995884317</v>
      </c>
      <c r="U49" s="5">
        <f t="shared" ref="U49:Y49" si="9">STDEV(U38:U47)/(SQRT(10))</f>
        <v>1.6876107081171421</v>
      </c>
      <c r="V49" s="5">
        <f t="shared" si="9"/>
        <v>2.0812505355375954</v>
      </c>
      <c r="W49" s="5">
        <f t="shared" si="9"/>
        <v>5.1458188917784575</v>
      </c>
      <c r="X49" s="5">
        <f t="shared" si="9"/>
        <v>5.644879380049928</v>
      </c>
      <c r="Y49" s="5">
        <f t="shared" si="9"/>
        <v>4.5250928089806992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3D33-737F-4896-A333-F48A0C076D93}">
  <dimension ref="A1:P49"/>
  <sheetViews>
    <sheetView workbookViewId="0">
      <selection sqref="A1:P49"/>
    </sheetView>
  </sheetViews>
  <sheetFormatPr defaultRowHeight="14.5" x14ac:dyDescent="0.35"/>
  <sheetData>
    <row r="1" spans="1:16" x14ac:dyDescent="0.35">
      <c r="B1" s="1" t="s">
        <v>4</v>
      </c>
      <c r="C1" s="3">
        <v>0.01</v>
      </c>
      <c r="D1" s="3">
        <v>0.02</v>
      </c>
      <c r="E1" s="3">
        <v>0.08</v>
      </c>
      <c r="F1" s="3">
        <v>0.16</v>
      </c>
      <c r="G1" s="3">
        <v>0.24</v>
      </c>
      <c r="H1" s="3">
        <v>0.32</v>
      </c>
      <c r="K1" s="1" t="s">
        <v>3</v>
      </c>
      <c r="L1" s="1" t="s">
        <v>52</v>
      </c>
      <c r="N1" t="s">
        <v>5</v>
      </c>
      <c r="O1" t="s">
        <v>6</v>
      </c>
      <c r="P1">
        <v>177</v>
      </c>
    </row>
    <row r="2" spans="1:16" x14ac:dyDescent="0.35">
      <c r="A2" s="1" t="s">
        <v>5</v>
      </c>
      <c r="B2">
        <v>26</v>
      </c>
      <c r="C2">
        <v>25</v>
      </c>
      <c r="D2">
        <v>25</v>
      </c>
      <c r="E2">
        <v>25</v>
      </c>
      <c r="F2">
        <v>25</v>
      </c>
      <c r="G2">
        <v>26</v>
      </c>
      <c r="H2">
        <v>25</v>
      </c>
      <c r="J2" s="1" t="s">
        <v>5</v>
      </c>
      <c r="K2" s="4" t="s">
        <v>6</v>
      </c>
      <c r="L2">
        <f>SUM(B2:H2)</f>
        <v>177</v>
      </c>
      <c r="N2" t="s">
        <v>9</v>
      </c>
      <c r="O2" t="s">
        <v>6</v>
      </c>
      <c r="P2">
        <v>172</v>
      </c>
    </row>
    <row r="3" spans="1:16" x14ac:dyDescent="0.35">
      <c r="A3" s="1" t="s">
        <v>7</v>
      </c>
      <c r="B3">
        <v>15</v>
      </c>
      <c r="C3">
        <v>15</v>
      </c>
      <c r="D3">
        <v>16</v>
      </c>
      <c r="E3">
        <v>15</v>
      </c>
      <c r="F3">
        <v>16</v>
      </c>
      <c r="G3">
        <v>17</v>
      </c>
      <c r="H3">
        <v>15</v>
      </c>
      <c r="J3" s="1" t="s">
        <v>7</v>
      </c>
      <c r="K3" s="6" t="s">
        <v>8</v>
      </c>
      <c r="L3">
        <f t="shared" ref="L3:L39" si="0">SUM(B3:H3)</f>
        <v>109</v>
      </c>
      <c r="N3" t="s">
        <v>11</v>
      </c>
      <c r="O3" t="s">
        <v>6</v>
      </c>
      <c r="P3">
        <v>175</v>
      </c>
    </row>
    <row r="4" spans="1:16" x14ac:dyDescent="0.35">
      <c r="A4" s="1" t="s">
        <v>10</v>
      </c>
      <c r="B4">
        <v>5</v>
      </c>
      <c r="C4">
        <v>5</v>
      </c>
      <c r="D4">
        <v>6</v>
      </c>
      <c r="E4">
        <v>5</v>
      </c>
      <c r="F4">
        <v>5</v>
      </c>
      <c r="G4">
        <v>6</v>
      </c>
      <c r="H4">
        <v>5</v>
      </c>
      <c r="J4" s="1" t="s">
        <v>10</v>
      </c>
      <c r="K4" s="6" t="s">
        <v>8</v>
      </c>
      <c r="L4">
        <f t="shared" si="0"/>
        <v>37</v>
      </c>
      <c r="N4" t="s">
        <v>13</v>
      </c>
      <c r="O4" t="s">
        <v>6</v>
      </c>
      <c r="P4">
        <v>161</v>
      </c>
    </row>
    <row r="5" spans="1:16" x14ac:dyDescent="0.35">
      <c r="A5" s="1" t="s">
        <v>12</v>
      </c>
      <c r="B5">
        <v>10</v>
      </c>
      <c r="C5">
        <v>10</v>
      </c>
      <c r="D5">
        <v>9</v>
      </c>
      <c r="E5">
        <v>11</v>
      </c>
      <c r="F5">
        <v>10</v>
      </c>
      <c r="G5">
        <v>9</v>
      </c>
      <c r="H5">
        <v>11</v>
      </c>
      <c r="J5" s="1" t="s">
        <v>12</v>
      </c>
      <c r="K5" s="6" t="s">
        <v>8</v>
      </c>
      <c r="L5">
        <f t="shared" si="0"/>
        <v>70</v>
      </c>
      <c r="N5" t="s">
        <v>15</v>
      </c>
      <c r="O5" t="s">
        <v>6</v>
      </c>
      <c r="P5">
        <v>130</v>
      </c>
    </row>
    <row r="6" spans="1:16" x14ac:dyDescent="0.35">
      <c r="A6" s="1" t="s">
        <v>14</v>
      </c>
      <c r="B6">
        <v>13</v>
      </c>
      <c r="C6">
        <v>13</v>
      </c>
      <c r="D6">
        <v>13</v>
      </c>
      <c r="E6">
        <v>14</v>
      </c>
      <c r="F6">
        <v>14</v>
      </c>
      <c r="G6">
        <v>13</v>
      </c>
      <c r="H6">
        <v>13</v>
      </c>
      <c r="J6" s="1" t="s">
        <v>14</v>
      </c>
      <c r="K6" s="6" t="s">
        <v>8</v>
      </c>
      <c r="L6">
        <f t="shared" si="0"/>
        <v>93</v>
      </c>
      <c r="N6" t="s">
        <v>16</v>
      </c>
      <c r="O6" t="s">
        <v>6</v>
      </c>
      <c r="P6">
        <v>157</v>
      </c>
    </row>
    <row r="7" spans="1:16" x14ac:dyDescent="0.35">
      <c r="A7" s="1" t="s">
        <v>9</v>
      </c>
      <c r="B7">
        <v>23</v>
      </c>
      <c r="C7">
        <v>25</v>
      </c>
      <c r="D7">
        <v>25</v>
      </c>
      <c r="E7">
        <v>26</v>
      </c>
      <c r="F7">
        <v>23</v>
      </c>
      <c r="G7">
        <v>24</v>
      </c>
      <c r="H7">
        <v>26</v>
      </c>
      <c r="J7" s="1" t="s">
        <v>9</v>
      </c>
      <c r="K7" s="4" t="s">
        <v>6</v>
      </c>
      <c r="L7">
        <f t="shared" si="0"/>
        <v>172</v>
      </c>
      <c r="N7" t="s">
        <v>17</v>
      </c>
      <c r="O7" t="s">
        <v>6</v>
      </c>
      <c r="P7">
        <v>143</v>
      </c>
    </row>
    <row r="8" spans="1:16" x14ac:dyDescent="0.35">
      <c r="A8" s="1" t="s">
        <v>11</v>
      </c>
      <c r="B8">
        <v>24</v>
      </c>
      <c r="C8">
        <v>25</v>
      </c>
      <c r="D8">
        <v>25</v>
      </c>
      <c r="E8">
        <v>26</v>
      </c>
      <c r="F8">
        <v>24</v>
      </c>
      <c r="G8">
        <v>25</v>
      </c>
      <c r="H8">
        <v>26</v>
      </c>
      <c r="J8" s="1" t="s">
        <v>11</v>
      </c>
      <c r="K8" s="4" t="s">
        <v>6</v>
      </c>
      <c r="L8">
        <f t="shared" si="0"/>
        <v>175</v>
      </c>
      <c r="N8" t="s">
        <v>19</v>
      </c>
      <c r="O8" t="s">
        <v>6</v>
      </c>
      <c r="P8">
        <v>118</v>
      </c>
    </row>
    <row r="9" spans="1:16" x14ac:dyDescent="0.35">
      <c r="A9" s="1" t="s">
        <v>18</v>
      </c>
      <c r="B9">
        <v>17</v>
      </c>
      <c r="C9">
        <v>16</v>
      </c>
      <c r="D9">
        <v>17</v>
      </c>
      <c r="E9">
        <v>17</v>
      </c>
      <c r="F9">
        <v>16</v>
      </c>
      <c r="G9">
        <v>16</v>
      </c>
      <c r="H9">
        <v>17</v>
      </c>
      <c r="J9" s="1" t="s">
        <v>18</v>
      </c>
      <c r="K9" s="6" t="s">
        <v>8</v>
      </c>
      <c r="L9">
        <f t="shared" si="0"/>
        <v>116</v>
      </c>
      <c r="N9" s="1" t="s">
        <v>20</v>
      </c>
      <c r="P9" s="5">
        <f>AVERAGE(P1:P8)</f>
        <v>154.125</v>
      </c>
    </row>
    <row r="10" spans="1:16" x14ac:dyDescent="0.35">
      <c r="A10" s="1" t="s">
        <v>13</v>
      </c>
      <c r="B10">
        <v>23</v>
      </c>
      <c r="C10">
        <v>24</v>
      </c>
      <c r="D10">
        <v>22</v>
      </c>
      <c r="E10">
        <v>23</v>
      </c>
      <c r="F10">
        <v>23</v>
      </c>
      <c r="G10">
        <v>23</v>
      </c>
      <c r="H10">
        <v>23</v>
      </c>
      <c r="J10" s="1" t="s">
        <v>13</v>
      </c>
      <c r="K10" s="4" t="s">
        <v>6</v>
      </c>
      <c r="L10">
        <f t="shared" si="0"/>
        <v>161</v>
      </c>
      <c r="N10" s="1" t="s">
        <v>22</v>
      </c>
      <c r="P10" s="5">
        <f>STDEV(P1:P8)/(SQRT(8))</f>
        <v>7.7285128397567986</v>
      </c>
    </row>
    <row r="11" spans="1:16" x14ac:dyDescent="0.35">
      <c r="A11" s="1" t="s">
        <v>21</v>
      </c>
      <c r="B11">
        <v>16</v>
      </c>
      <c r="C11">
        <v>16</v>
      </c>
      <c r="D11">
        <v>16</v>
      </c>
      <c r="E11">
        <v>17</v>
      </c>
      <c r="F11">
        <v>16</v>
      </c>
      <c r="G11">
        <v>17</v>
      </c>
      <c r="H11">
        <v>18</v>
      </c>
      <c r="J11" s="1" t="s">
        <v>21</v>
      </c>
      <c r="K11" s="6" t="s">
        <v>8</v>
      </c>
      <c r="L11">
        <f>SUM(B11:H11)</f>
        <v>116</v>
      </c>
    </row>
    <row r="12" spans="1:16" x14ac:dyDescent="0.35">
      <c r="A12" s="1" t="s">
        <v>23</v>
      </c>
      <c r="B12">
        <v>15</v>
      </c>
      <c r="C12">
        <v>15</v>
      </c>
      <c r="D12">
        <v>15</v>
      </c>
      <c r="E12">
        <v>15</v>
      </c>
      <c r="F12">
        <v>16</v>
      </c>
      <c r="G12">
        <v>15</v>
      </c>
      <c r="H12">
        <v>15</v>
      </c>
      <c r="J12" s="1" t="s">
        <v>23</v>
      </c>
      <c r="K12" s="6" t="s">
        <v>8</v>
      </c>
      <c r="L12">
        <f t="shared" si="0"/>
        <v>106</v>
      </c>
      <c r="N12" t="s">
        <v>7</v>
      </c>
      <c r="O12" t="s">
        <v>8</v>
      </c>
      <c r="P12">
        <v>109</v>
      </c>
    </row>
    <row r="13" spans="1:16" x14ac:dyDescent="0.35">
      <c r="A13" s="1" t="s">
        <v>24</v>
      </c>
      <c r="B13">
        <v>13</v>
      </c>
      <c r="C13">
        <v>14</v>
      </c>
      <c r="D13">
        <v>13</v>
      </c>
      <c r="E13">
        <v>13</v>
      </c>
      <c r="F13">
        <v>14</v>
      </c>
      <c r="G13">
        <v>14</v>
      </c>
      <c r="H13">
        <v>13</v>
      </c>
      <c r="J13" s="1" t="s">
        <v>24</v>
      </c>
      <c r="K13" s="6" t="s">
        <v>8</v>
      </c>
      <c r="L13">
        <f t="shared" si="0"/>
        <v>94</v>
      </c>
      <c r="N13" t="s">
        <v>10</v>
      </c>
      <c r="O13" t="s">
        <v>8</v>
      </c>
      <c r="P13">
        <v>37</v>
      </c>
    </row>
    <row r="14" spans="1:16" x14ac:dyDescent="0.35">
      <c r="A14" s="1" t="s">
        <v>15</v>
      </c>
      <c r="B14">
        <v>17</v>
      </c>
      <c r="C14">
        <v>19</v>
      </c>
      <c r="D14">
        <v>18</v>
      </c>
      <c r="E14">
        <v>19</v>
      </c>
      <c r="F14">
        <v>20</v>
      </c>
      <c r="G14">
        <v>19</v>
      </c>
      <c r="H14">
        <v>18</v>
      </c>
      <c r="J14" s="1" t="s">
        <v>15</v>
      </c>
      <c r="K14" s="4" t="s">
        <v>6</v>
      </c>
      <c r="L14">
        <f t="shared" si="0"/>
        <v>130</v>
      </c>
      <c r="N14" t="s">
        <v>12</v>
      </c>
      <c r="O14" t="s">
        <v>8</v>
      </c>
      <c r="P14">
        <v>70</v>
      </c>
    </row>
    <row r="15" spans="1:16" x14ac:dyDescent="0.35">
      <c r="A15" s="1" t="s">
        <v>25</v>
      </c>
      <c r="B15">
        <v>16</v>
      </c>
      <c r="C15">
        <v>16</v>
      </c>
      <c r="D15">
        <v>16</v>
      </c>
      <c r="E15">
        <v>17</v>
      </c>
      <c r="F15">
        <v>16</v>
      </c>
      <c r="G15">
        <v>16</v>
      </c>
      <c r="H15">
        <v>17</v>
      </c>
      <c r="J15" s="1" t="s">
        <v>25</v>
      </c>
      <c r="K15" s="6" t="s">
        <v>8</v>
      </c>
      <c r="L15">
        <f t="shared" si="0"/>
        <v>114</v>
      </c>
      <c r="N15" t="s">
        <v>14</v>
      </c>
      <c r="O15" t="s">
        <v>8</v>
      </c>
      <c r="P15">
        <v>93</v>
      </c>
    </row>
    <row r="16" spans="1:16" x14ac:dyDescent="0.35">
      <c r="A16" s="1" t="s">
        <v>16</v>
      </c>
      <c r="B16">
        <v>23</v>
      </c>
      <c r="C16">
        <v>22</v>
      </c>
      <c r="D16">
        <v>22</v>
      </c>
      <c r="E16">
        <v>23</v>
      </c>
      <c r="F16">
        <v>21</v>
      </c>
      <c r="G16">
        <v>23</v>
      </c>
      <c r="H16">
        <v>23</v>
      </c>
      <c r="J16" s="1" t="s">
        <v>16</v>
      </c>
      <c r="K16" s="4" t="s">
        <v>6</v>
      </c>
      <c r="L16">
        <f t="shared" si="0"/>
        <v>157</v>
      </c>
      <c r="N16" t="s">
        <v>18</v>
      </c>
      <c r="O16" t="s">
        <v>8</v>
      </c>
      <c r="P16">
        <v>116</v>
      </c>
    </row>
    <row r="17" spans="1:16" x14ac:dyDescent="0.35">
      <c r="A17" s="1" t="s">
        <v>26</v>
      </c>
      <c r="B17">
        <v>6</v>
      </c>
      <c r="C17">
        <v>7</v>
      </c>
      <c r="D17">
        <v>9</v>
      </c>
      <c r="E17">
        <v>6</v>
      </c>
      <c r="F17">
        <v>8</v>
      </c>
      <c r="G17">
        <v>7</v>
      </c>
      <c r="H17">
        <v>8</v>
      </c>
      <c r="J17" s="1" t="s">
        <v>26</v>
      </c>
      <c r="K17" s="6" t="s">
        <v>8</v>
      </c>
      <c r="L17">
        <f t="shared" si="0"/>
        <v>51</v>
      </c>
      <c r="N17" t="s">
        <v>21</v>
      </c>
      <c r="O17" t="s">
        <v>8</v>
      </c>
      <c r="P17">
        <v>116</v>
      </c>
    </row>
    <row r="18" spans="1:16" x14ac:dyDescent="0.35">
      <c r="A18" s="1" t="s">
        <v>17</v>
      </c>
      <c r="B18">
        <v>20</v>
      </c>
      <c r="C18">
        <v>21</v>
      </c>
      <c r="D18">
        <v>20</v>
      </c>
      <c r="E18">
        <v>20</v>
      </c>
      <c r="F18">
        <v>21</v>
      </c>
      <c r="G18">
        <v>20</v>
      </c>
      <c r="H18">
        <v>21</v>
      </c>
      <c r="J18" s="1" t="s">
        <v>17</v>
      </c>
      <c r="K18" s="4" t="s">
        <v>6</v>
      </c>
      <c r="L18">
        <f t="shared" si="0"/>
        <v>143</v>
      </c>
      <c r="N18" t="s">
        <v>23</v>
      </c>
      <c r="O18" t="s">
        <v>8</v>
      </c>
      <c r="P18">
        <v>106</v>
      </c>
    </row>
    <row r="19" spans="1:16" x14ac:dyDescent="0.35">
      <c r="A19" s="1" t="s">
        <v>27</v>
      </c>
      <c r="B19">
        <v>16</v>
      </c>
      <c r="C19">
        <v>16</v>
      </c>
      <c r="D19">
        <v>17</v>
      </c>
      <c r="E19">
        <v>17</v>
      </c>
      <c r="F19">
        <v>18</v>
      </c>
      <c r="G19">
        <v>17</v>
      </c>
      <c r="H19">
        <v>18</v>
      </c>
      <c r="J19" s="1" t="s">
        <v>27</v>
      </c>
      <c r="K19" s="6" t="s">
        <v>8</v>
      </c>
      <c r="L19">
        <f t="shared" si="0"/>
        <v>119</v>
      </c>
      <c r="N19" t="s">
        <v>24</v>
      </c>
      <c r="O19" t="s">
        <v>8</v>
      </c>
      <c r="P19">
        <v>94</v>
      </c>
    </row>
    <row r="20" spans="1:16" x14ac:dyDescent="0.35">
      <c r="A20" s="1" t="s">
        <v>28</v>
      </c>
      <c r="B20">
        <v>6</v>
      </c>
      <c r="C20">
        <v>6</v>
      </c>
      <c r="D20">
        <v>6</v>
      </c>
      <c r="E20">
        <v>6</v>
      </c>
      <c r="F20">
        <v>7</v>
      </c>
      <c r="G20">
        <v>6</v>
      </c>
      <c r="H20">
        <v>6</v>
      </c>
      <c r="J20" s="1" t="s">
        <v>28</v>
      </c>
      <c r="K20" s="6" t="s">
        <v>8</v>
      </c>
      <c r="L20">
        <f t="shared" si="0"/>
        <v>43</v>
      </c>
      <c r="N20" t="s">
        <v>25</v>
      </c>
      <c r="O20" t="s">
        <v>8</v>
      </c>
      <c r="P20">
        <v>114</v>
      </c>
    </row>
    <row r="21" spans="1:16" x14ac:dyDescent="0.35">
      <c r="A21" s="1" t="s">
        <v>19</v>
      </c>
      <c r="B21">
        <v>18</v>
      </c>
      <c r="C21">
        <v>17</v>
      </c>
      <c r="D21">
        <v>17</v>
      </c>
      <c r="E21">
        <v>17</v>
      </c>
      <c r="F21">
        <v>17</v>
      </c>
      <c r="G21">
        <v>15</v>
      </c>
      <c r="H21">
        <v>17</v>
      </c>
      <c r="J21" s="1" t="s">
        <v>19</v>
      </c>
      <c r="K21" s="4" t="s">
        <v>6</v>
      </c>
      <c r="L21">
        <f t="shared" si="0"/>
        <v>118</v>
      </c>
      <c r="N21" t="s">
        <v>26</v>
      </c>
      <c r="O21" t="s">
        <v>8</v>
      </c>
      <c r="P21">
        <v>51</v>
      </c>
    </row>
    <row r="22" spans="1:16" x14ac:dyDescent="0.35">
      <c r="A22" s="1" t="s">
        <v>29</v>
      </c>
      <c r="B22">
        <v>15</v>
      </c>
      <c r="C22">
        <v>14</v>
      </c>
      <c r="D22">
        <v>13</v>
      </c>
      <c r="E22">
        <v>14</v>
      </c>
      <c r="F22">
        <v>14</v>
      </c>
      <c r="G22">
        <v>14</v>
      </c>
      <c r="H22">
        <v>15</v>
      </c>
      <c r="J22" s="1" t="s">
        <v>29</v>
      </c>
      <c r="K22" s="6" t="s">
        <v>30</v>
      </c>
      <c r="L22">
        <f t="shared" si="0"/>
        <v>99</v>
      </c>
      <c r="N22" t="s">
        <v>27</v>
      </c>
      <c r="O22" t="s">
        <v>8</v>
      </c>
      <c r="P22">
        <v>119</v>
      </c>
    </row>
    <row r="23" spans="1:16" x14ac:dyDescent="0.35">
      <c r="A23" s="1" t="s">
        <v>31</v>
      </c>
      <c r="B23">
        <v>7</v>
      </c>
      <c r="C23">
        <v>8</v>
      </c>
      <c r="D23">
        <v>9</v>
      </c>
      <c r="E23">
        <v>9</v>
      </c>
      <c r="F23">
        <v>9</v>
      </c>
      <c r="G23">
        <v>8</v>
      </c>
      <c r="H23">
        <v>8</v>
      </c>
      <c r="J23" s="1" t="s">
        <v>31</v>
      </c>
      <c r="K23" s="6" t="s">
        <v>30</v>
      </c>
      <c r="L23">
        <f t="shared" si="0"/>
        <v>58</v>
      </c>
      <c r="N23" t="s">
        <v>28</v>
      </c>
      <c r="O23" t="s">
        <v>8</v>
      </c>
      <c r="P23">
        <v>43</v>
      </c>
    </row>
    <row r="24" spans="1:16" x14ac:dyDescent="0.35">
      <c r="A24" s="1" t="s">
        <v>32</v>
      </c>
      <c r="B24">
        <v>23</v>
      </c>
      <c r="C24">
        <v>23</v>
      </c>
      <c r="D24">
        <v>25</v>
      </c>
      <c r="E24">
        <v>24</v>
      </c>
      <c r="F24">
        <v>25</v>
      </c>
      <c r="G24">
        <v>23</v>
      </c>
      <c r="H24">
        <v>24</v>
      </c>
      <c r="J24" s="1" t="s">
        <v>32</v>
      </c>
      <c r="K24" s="4" t="s">
        <v>33</v>
      </c>
      <c r="L24">
        <f t="shared" si="0"/>
        <v>167</v>
      </c>
      <c r="N24" s="1" t="s">
        <v>20</v>
      </c>
      <c r="P24" s="5">
        <f>AVERAGE(P12:P23)</f>
        <v>89</v>
      </c>
    </row>
    <row r="25" spans="1:16" x14ac:dyDescent="0.35">
      <c r="A25" s="1" t="s">
        <v>34</v>
      </c>
      <c r="B25">
        <v>16</v>
      </c>
      <c r="C25">
        <v>15</v>
      </c>
      <c r="D25">
        <v>15</v>
      </c>
      <c r="E25">
        <v>15</v>
      </c>
      <c r="F25">
        <v>16</v>
      </c>
      <c r="G25">
        <v>15</v>
      </c>
      <c r="H25">
        <v>15</v>
      </c>
      <c r="J25" s="1" t="s">
        <v>34</v>
      </c>
      <c r="K25" s="6" t="s">
        <v>30</v>
      </c>
      <c r="L25">
        <f t="shared" si="0"/>
        <v>107</v>
      </c>
      <c r="N25" s="1" t="s">
        <v>22</v>
      </c>
      <c r="P25" s="5">
        <f>STDEV(P12:P23)/(SQRT(12))</f>
        <v>8.8497560315627819</v>
      </c>
    </row>
    <row r="26" spans="1:16" x14ac:dyDescent="0.35">
      <c r="A26" s="1" t="s">
        <v>35</v>
      </c>
      <c r="B26">
        <v>15</v>
      </c>
      <c r="C26">
        <v>14</v>
      </c>
      <c r="D26">
        <v>14</v>
      </c>
      <c r="E26">
        <v>15</v>
      </c>
      <c r="F26">
        <v>15</v>
      </c>
      <c r="G26">
        <v>15</v>
      </c>
      <c r="H26">
        <v>14</v>
      </c>
      <c r="J26" s="1" t="s">
        <v>35</v>
      </c>
      <c r="K26" s="6" t="s">
        <v>30</v>
      </c>
      <c r="L26">
        <f t="shared" si="0"/>
        <v>102</v>
      </c>
    </row>
    <row r="27" spans="1:16" x14ac:dyDescent="0.35">
      <c r="A27" s="1" t="s">
        <v>36</v>
      </c>
      <c r="B27">
        <v>23</v>
      </c>
      <c r="C27">
        <v>23</v>
      </c>
      <c r="D27">
        <v>24</v>
      </c>
      <c r="E27">
        <v>23</v>
      </c>
      <c r="F27">
        <v>24</v>
      </c>
      <c r="G27">
        <v>25</v>
      </c>
      <c r="H27">
        <v>23</v>
      </c>
      <c r="J27" s="1" t="s">
        <v>36</v>
      </c>
      <c r="K27" s="4" t="s">
        <v>33</v>
      </c>
      <c r="L27">
        <f t="shared" si="0"/>
        <v>165</v>
      </c>
      <c r="N27" t="s">
        <v>32</v>
      </c>
      <c r="O27" t="s">
        <v>33</v>
      </c>
      <c r="P27">
        <v>167</v>
      </c>
    </row>
    <row r="28" spans="1:16" x14ac:dyDescent="0.35">
      <c r="A28" s="1" t="s">
        <v>37</v>
      </c>
      <c r="B28">
        <v>26</v>
      </c>
      <c r="C28">
        <v>28</v>
      </c>
      <c r="D28">
        <v>28</v>
      </c>
      <c r="E28">
        <v>28</v>
      </c>
      <c r="F28">
        <v>28</v>
      </c>
      <c r="G28">
        <v>27</v>
      </c>
      <c r="H28">
        <v>27</v>
      </c>
      <c r="J28" s="1" t="s">
        <v>37</v>
      </c>
      <c r="K28" s="4" t="s">
        <v>33</v>
      </c>
      <c r="L28">
        <f t="shared" si="0"/>
        <v>192</v>
      </c>
      <c r="N28" t="s">
        <v>36</v>
      </c>
      <c r="O28" t="s">
        <v>33</v>
      </c>
      <c r="P28">
        <v>165</v>
      </c>
    </row>
    <row r="29" spans="1:16" x14ac:dyDescent="0.35">
      <c r="A29" s="1" t="s">
        <v>38</v>
      </c>
      <c r="B29">
        <v>23</v>
      </c>
      <c r="C29">
        <v>22</v>
      </c>
      <c r="D29">
        <v>24</v>
      </c>
      <c r="E29">
        <v>23</v>
      </c>
      <c r="F29">
        <v>23</v>
      </c>
      <c r="G29">
        <v>23</v>
      </c>
      <c r="H29">
        <v>23</v>
      </c>
      <c r="J29" s="1" t="s">
        <v>38</v>
      </c>
      <c r="K29" s="6" t="s">
        <v>30</v>
      </c>
      <c r="L29">
        <f t="shared" si="0"/>
        <v>161</v>
      </c>
      <c r="N29" t="s">
        <v>37</v>
      </c>
      <c r="O29" t="s">
        <v>33</v>
      </c>
      <c r="P29">
        <v>192</v>
      </c>
    </row>
    <row r="30" spans="1:16" x14ac:dyDescent="0.35">
      <c r="A30" s="1" t="s">
        <v>39</v>
      </c>
      <c r="B30">
        <v>20</v>
      </c>
      <c r="C30">
        <v>18</v>
      </c>
      <c r="D30">
        <v>19</v>
      </c>
      <c r="E30">
        <v>20</v>
      </c>
      <c r="F30">
        <v>20</v>
      </c>
      <c r="G30">
        <v>20</v>
      </c>
      <c r="H30">
        <v>20</v>
      </c>
      <c r="J30" s="1" t="s">
        <v>39</v>
      </c>
      <c r="K30" s="6" t="s">
        <v>30</v>
      </c>
      <c r="L30">
        <f t="shared" si="0"/>
        <v>137</v>
      </c>
      <c r="N30" t="s">
        <v>40</v>
      </c>
      <c r="O30" t="s">
        <v>33</v>
      </c>
      <c r="P30">
        <v>151</v>
      </c>
    </row>
    <row r="31" spans="1:16" x14ac:dyDescent="0.35">
      <c r="A31" s="1" t="s">
        <v>40</v>
      </c>
      <c r="B31">
        <v>21</v>
      </c>
      <c r="C31">
        <v>21</v>
      </c>
      <c r="D31">
        <v>21</v>
      </c>
      <c r="E31">
        <v>21</v>
      </c>
      <c r="F31">
        <v>23</v>
      </c>
      <c r="G31">
        <v>23</v>
      </c>
      <c r="H31">
        <v>21</v>
      </c>
      <c r="J31" s="1" t="s">
        <v>40</v>
      </c>
      <c r="K31" s="4" t="s">
        <v>33</v>
      </c>
      <c r="L31">
        <f t="shared" si="0"/>
        <v>151</v>
      </c>
      <c r="N31" t="s">
        <v>41</v>
      </c>
      <c r="O31" t="s">
        <v>33</v>
      </c>
      <c r="P31">
        <v>167</v>
      </c>
    </row>
    <row r="32" spans="1:16" x14ac:dyDescent="0.35">
      <c r="A32" s="1" t="s">
        <v>41</v>
      </c>
      <c r="B32">
        <v>24</v>
      </c>
      <c r="C32">
        <v>24</v>
      </c>
      <c r="D32">
        <v>24</v>
      </c>
      <c r="E32">
        <v>23</v>
      </c>
      <c r="F32">
        <v>24</v>
      </c>
      <c r="G32">
        <v>24</v>
      </c>
      <c r="H32">
        <v>24</v>
      </c>
      <c r="J32" s="1" t="s">
        <v>41</v>
      </c>
      <c r="K32" s="4" t="s">
        <v>33</v>
      </c>
      <c r="L32">
        <f t="shared" si="0"/>
        <v>167</v>
      </c>
      <c r="N32" t="s">
        <v>42</v>
      </c>
      <c r="O32" t="s">
        <v>33</v>
      </c>
      <c r="P32">
        <v>108</v>
      </c>
    </row>
    <row r="33" spans="1:16" x14ac:dyDescent="0.35">
      <c r="A33" s="1" t="s">
        <v>42</v>
      </c>
      <c r="B33">
        <v>15</v>
      </c>
      <c r="C33">
        <v>14</v>
      </c>
      <c r="D33">
        <v>16</v>
      </c>
      <c r="E33">
        <v>16</v>
      </c>
      <c r="F33">
        <v>16</v>
      </c>
      <c r="G33">
        <v>15</v>
      </c>
      <c r="H33">
        <v>16</v>
      </c>
      <c r="J33" s="1" t="s">
        <v>42</v>
      </c>
      <c r="K33" s="4" t="s">
        <v>33</v>
      </c>
      <c r="L33">
        <f t="shared" si="0"/>
        <v>108</v>
      </c>
      <c r="N33" t="s">
        <v>44</v>
      </c>
      <c r="O33" t="s">
        <v>33</v>
      </c>
      <c r="P33">
        <v>166</v>
      </c>
    </row>
    <row r="34" spans="1:16" x14ac:dyDescent="0.35">
      <c r="A34" s="1" t="s">
        <v>43</v>
      </c>
      <c r="B34">
        <v>9</v>
      </c>
      <c r="C34">
        <v>10</v>
      </c>
      <c r="D34">
        <v>9</v>
      </c>
      <c r="E34">
        <v>10</v>
      </c>
      <c r="F34">
        <v>11</v>
      </c>
      <c r="G34">
        <v>9</v>
      </c>
      <c r="H34">
        <v>8</v>
      </c>
      <c r="J34" s="1" t="s">
        <v>43</v>
      </c>
      <c r="K34" s="6" t="s">
        <v>30</v>
      </c>
      <c r="L34">
        <f t="shared" si="0"/>
        <v>66</v>
      </c>
      <c r="N34" t="s">
        <v>45</v>
      </c>
      <c r="O34" t="s">
        <v>33</v>
      </c>
      <c r="P34">
        <v>114</v>
      </c>
    </row>
    <row r="35" spans="1:16" x14ac:dyDescent="0.35">
      <c r="A35" s="1" t="s">
        <v>44</v>
      </c>
      <c r="B35">
        <v>24</v>
      </c>
      <c r="C35">
        <v>23</v>
      </c>
      <c r="D35">
        <v>23</v>
      </c>
      <c r="E35">
        <v>25</v>
      </c>
      <c r="F35">
        <v>23</v>
      </c>
      <c r="G35">
        <v>25</v>
      </c>
      <c r="H35">
        <v>23</v>
      </c>
      <c r="J35" s="1" t="s">
        <v>44</v>
      </c>
      <c r="K35" s="4" t="s">
        <v>33</v>
      </c>
      <c r="L35">
        <f t="shared" si="0"/>
        <v>166</v>
      </c>
      <c r="N35" s="1" t="s">
        <v>20</v>
      </c>
      <c r="P35" s="5">
        <f>AVERAGE(P27:P34)</f>
        <v>153.75</v>
      </c>
    </row>
    <row r="36" spans="1:16" x14ac:dyDescent="0.35">
      <c r="A36" s="1" t="s">
        <v>45</v>
      </c>
      <c r="B36">
        <v>15</v>
      </c>
      <c r="C36">
        <v>15</v>
      </c>
      <c r="D36">
        <v>16</v>
      </c>
      <c r="E36">
        <v>17</v>
      </c>
      <c r="F36">
        <v>17</v>
      </c>
      <c r="G36">
        <v>16</v>
      </c>
      <c r="H36">
        <v>18</v>
      </c>
      <c r="J36" s="1" t="s">
        <v>45</v>
      </c>
      <c r="K36" s="4" t="s">
        <v>33</v>
      </c>
      <c r="L36">
        <f t="shared" si="0"/>
        <v>114</v>
      </c>
      <c r="N36" s="1" t="s">
        <v>22</v>
      </c>
      <c r="P36" s="5">
        <f>STDEV(P27:P34)/(SQRT(8))</f>
        <v>10.151970252123476</v>
      </c>
    </row>
    <row r="37" spans="1:16" x14ac:dyDescent="0.35">
      <c r="A37" s="1" t="s">
        <v>46</v>
      </c>
      <c r="B37">
        <v>16</v>
      </c>
      <c r="C37">
        <v>15</v>
      </c>
      <c r="D37">
        <v>17</v>
      </c>
      <c r="E37">
        <v>15</v>
      </c>
      <c r="F37">
        <v>16</v>
      </c>
      <c r="G37">
        <v>17</v>
      </c>
      <c r="H37">
        <v>17</v>
      </c>
      <c r="J37" s="1" t="s">
        <v>46</v>
      </c>
      <c r="K37" s="6" t="s">
        <v>30</v>
      </c>
      <c r="L37">
        <f t="shared" si="0"/>
        <v>113</v>
      </c>
    </row>
    <row r="38" spans="1:16" x14ac:dyDescent="0.35">
      <c r="A38" s="1" t="s">
        <v>47</v>
      </c>
      <c r="B38">
        <v>5</v>
      </c>
      <c r="C38">
        <v>6</v>
      </c>
      <c r="D38">
        <v>5</v>
      </c>
      <c r="E38">
        <v>7</v>
      </c>
      <c r="F38">
        <v>6</v>
      </c>
      <c r="G38">
        <v>7</v>
      </c>
      <c r="H38">
        <v>6</v>
      </c>
      <c r="J38" s="1" t="s">
        <v>47</v>
      </c>
      <c r="K38" s="6" t="s">
        <v>30</v>
      </c>
      <c r="L38">
        <f t="shared" si="0"/>
        <v>42</v>
      </c>
      <c r="N38" t="s">
        <v>29</v>
      </c>
      <c r="O38" t="s">
        <v>30</v>
      </c>
      <c r="P38">
        <v>99</v>
      </c>
    </row>
    <row r="39" spans="1:16" x14ac:dyDescent="0.35">
      <c r="A39" s="1" t="s">
        <v>48</v>
      </c>
      <c r="B39">
        <v>23</v>
      </c>
      <c r="C39">
        <v>22</v>
      </c>
      <c r="D39">
        <v>22</v>
      </c>
      <c r="E39">
        <v>23</v>
      </c>
      <c r="F39">
        <v>23</v>
      </c>
      <c r="G39">
        <v>23</v>
      </c>
      <c r="H39">
        <v>23</v>
      </c>
      <c r="J39" s="1" t="s">
        <v>48</v>
      </c>
      <c r="K39" s="6" t="s">
        <v>30</v>
      </c>
      <c r="L39">
        <f t="shared" si="0"/>
        <v>159</v>
      </c>
      <c r="N39" t="s">
        <v>31</v>
      </c>
      <c r="O39" t="s">
        <v>30</v>
      </c>
      <c r="P39">
        <v>58</v>
      </c>
    </row>
    <row r="40" spans="1:16" x14ac:dyDescent="0.35">
      <c r="N40" t="s">
        <v>34</v>
      </c>
      <c r="O40" t="s">
        <v>30</v>
      </c>
      <c r="P40">
        <v>107</v>
      </c>
    </row>
    <row r="41" spans="1:16" x14ac:dyDescent="0.35">
      <c r="N41" t="s">
        <v>35</v>
      </c>
      <c r="O41" t="s">
        <v>30</v>
      </c>
      <c r="P41">
        <v>102</v>
      </c>
    </row>
    <row r="42" spans="1:16" x14ac:dyDescent="0.35">
      <c r="N42" t="s">
        <v>38</v>
      </c>
      <c r="O42" t="s">
        <v>30</v>
      </c>
      <c r="P42">
        <v>161</v>
      </c>
    </row>
    <row r="43" spans="1:16" x14ac:dyDescent="0.35">
      <c r="N43" t="s">
        <v>39</v>
      </c>
      <c r="O43" t="s">
        <v>30</v>
      </c>
      <c r="P43">
        <v>137</v>
      </c>
    </row>
    <row r="44" spans="1:16" x14ac:dyDescent="0.35">
      <c r="N44" t="s">
        <v>43</v>
      </c>
      <c r="O44" t="s">
        <v>30</v>
      </c>
      <c r="P44">
        <v>66</v>
      </c>
    </row>
    <row r="45" spans="1:16" x14ac:dyDescent="0.35">
      <c r="N45" t="s">
        <v>46</v>
      </c>
      <c r="O45" t="s">
        <v>30</v>
      </c>
      <c r="P45">
        <v>113</v>
      </c>
    </row>
    <row r="46" spans="1:16" x14ac:dyDescent="0.35">
      <c r="N46" t="s">
        <v>47</v>
      </c>
      <c r="O46" t="s">
        <v>30</v>
      </c>
      <c r="P46">
        <v>42</v>
      </c>
    </row>
    <row r="47" spans="1:16" x14ac:dyDescent="0.35">
      <c r="N47" t="s">
        <v>48</v>
      </c>
      <c r="O47" t="s">
        <v>30</v>
      </c>
      <c r="P47">
        <v>159</v>
      </c>
    </row>
    <row r="48" spans="1:16" x14ac:dyDescent="0.35">
      <c r="N48" s="1" t="s">
        <v>20</v>
      </c>
      <c r="P48">
        <f>AVERAGE(P38:P47)</f>
        <v>104.4</v>
      </c>
    </row>
    <row r="49" spans="14:16" x14ac:dyDescent="0.35">
      <c r="N49" s="1" t="s">
        <v>22</v>
      </c>
      <c r="P49" s="5">
        <f>STDEV(P38:P47)/(SQRT(10))</f>
        <v>12.860101952248362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D534-0E4D-4A11-A41E-74DB0E8574E3}">
  <dimension ref="A1:Z50"/>
  <sheetViews>
    <sheetView workbookViewId="0">
      <selection sqref="A1:Z50"/>
    </sheetView>
  </sheetViews>
  <sheetFormatPr defaultRowHeight="14.5" x14ac:dyDescent="0.35"/>
  <sheetData>
    <row r="1" spans="1:26" x14ac:dyDescent="0.35">
      <c r="C1" s="1" t="s">
        <v>0</v>
      </c>
      <c r="K1" s="1" t="s">
        <v>1</v>
      </c>
    </row>
    <row r="2" spans="1:26" x14ac:dyDescent="0.35">
      <c r="A2" s="1" t="s">
        <v>2</v>
      </c>
      <c r="B2" s="1" t="s">
        <v>3</v>
      </c>
      <c r="C2" s="2" t="s">
        <v>4</v>
      </c>
      <c r="D2" s="3">
        <v>0.01</v>
      </c>
      <c r="E2" s="3">
        <v>0.02</v>
      </c>
      <c r="F2" s="3">
        <v>0.08</v>
      </c>
      <c r="G2" s="3">
        <v>0.16</v>
      </c>
      <c r="H2" s="3">
        <v>0.24</v>
      </c>
      <c r="I2" s="3">
        <v>0.32</v>
      </c>
      <c r="K2" s="3">
        <v>0.01</v>
      </c>
      <c r="L2" s="3">
        <v>0.02</v>
      </c>
      <c r="M2" s="3">
        <v>0.08</v>
      </c>
      <c r="N2" s="3">
        <v>0.16</v>
      </c>
      <c r="O2" s="3">
        <v>0.24</v>
      </c>
      <c r="P2" s="3">
        <v>0.32</v>
      </c>
      <c r="S2" s="1" t="s">
        <v>5</v>
      </c>
      <c r="T2" s="4" t="s">
        <v>6</v>
      </c>
      <c r="U2" s="5">
        <v>-0.82142857142857117</v>
      </c>
      <c r="V2" s="5">
        <v>6.5714285714285712</v>
      </c>
      <c r="W2" s="5">
        <v>26.285714285714285</v>
      </c>
      <c r="X2" s="5">
        <v>78.428571428571431</v>
      </c>
      <c r="Y2" s="5">
        <v>80.285714285714292</v>
      </c>
      <c r="Z2" s="5">
        <v>79.428571428571431</v>
      </c>
    </row>
    <row r="3" spans="1:26" x14ac:dyDescent="0.35">
      <c r="A3" s="1" t="s">
        <v>5</v>
      </c>
      <c r="B3" s="4" t="s">
        <v>6</v>
      </c>
      <c r="C3" s="5">
        <v>6.5714285714285712</v>
      </c>
      <c r="D3" s="5">
        <v>5.75</v>
      </c>
      <c r="E3" s="5">
        <v>13.142857142857142</v>
      </c>
      <c r="F3" s="5">
        <v>32.857142857142854</v>
      </c>
      <c r="G3" s="5">
        <v>85</v>
      </c>
      <c r="H3" s="5">
        <v>86.857142857142861</v>
      </c>
      <c r="I3" s="5">
        <v>86</v>
      </c>
      <c r="K3" s="5">
        <f>D3-$C3</f>
        <v>-0.82142857142857117</v>
      </c>
      <c r="L3" s="5">
        <f>E3-$C3</f>
        <v>6.5714285714285712</v>
      </c>
      <c r="M3" s="5">
        <f t="shared" ref="K3:P18" si="0">F3-$C3</f>
        <v>26.285714285714285</v>
      </c>
      <c r="N3" s="5">
        <f t="shared" si="0"/>
        <v>78.428571428571431</v>
      </c>
      <c r="O3" s="5">
        <f t="shared" si="0"/>
        <v>80.285714285714292</v>
      </c>
      <c r="P3" s="5">
        <f t="shared" si="0"/>
        <v>79.428571428571431</v>
      </c>
      <c r="S3" s="1" t="s">
        <v>9</v>
      </c>
      <c r="T3" s="4" t="s">
        <v>6</v>
      </c>
      <c r="U3" s="5">
        <v>-0.66666666666666785</v>
      </c>
      <c r="V3" s="5">
        <v>-3.5476190476190483</v>
      </c>
      <c r="W3" s="5">
        <v>48.166666666666664</v>
      </c>
      <c r="X3" s="5">
        <v>73.023809523809533</v>
      </c>
      <c r="Y3" s="5">
        <v>72.666666666666671</v>
      </c>
      <c r="Z3" s="5">
        <v>73.5</v>
      </c>
    </row>
    <row r="4" spans="1:26" x14ac:dyDescent="0.35">
      <c r="A4" s="1" t="s">
        <v>7</v>
      </c>
      <c r="B4" s="6" t="s">
        <v>8</v>
      </c>
      <c r="C4" s="5">
        <v>7.125</v>
      </c>
      <c r="D4" s="5">
        <v>8.25</v>
      </c>
      <c r="E4" s="5">
        <v>3.1428571428571428</v>
      </c>
      <c r="F4" s="5">
        <v>28</v>
      </c>
      <c r="G4" s="5">
        <v>41.625</v>
      </c>
      <c r="H4" s="5">
        <v>63.75</v>
      </c>
      <c r="I4" s="5">
        <v>62</v>
      </c>
      <c r="K4" s="5">
        <f t="shared" si="0"/>
        <v>1.125</v>
      </c>
      <c r="L4" s="5">
        <f t="shared" si="0"/>
        <v>-3.9821428571428572</v>
      </c>
      <c r="M4" s="5">
        <f t="shared" si="0"/>
        <v>20.875</v>
      </c>
      <c r="N4" s="5">
        <f t="shared" si="0"/>
        <v>34.5</v>
      </c>
      <c r="O4" s="5">
        <f t="shared" si="0"/>
        <v>56.625</v>
      </c>
      <c r="P4" s="5">
        <f t="shared" si="0"/>
        <v>54.875</v>
      </c>
      <c r="S4" s="1" t="s">
        <v>11</v>
      </c>
      <c r="T4" s="4" t="s">
        <v>6</v>
      </c>
      <c r="U4" s="5">
        <v>0.47619047619047628</v>
      </c>
      <c r="V4" s="5">
        <v>-0.66666666666666607</v>
      </c>
      <c r="W4" s="5">
        <v>53.19047619047619</v>
      </c>
      <c r="X4" s="5">
        <v>67.333333333333329</v>
      </c>
      <c r="Y4" s="5">
        <v>70.19047619047619</v>
      </c>
      <c r="Z4" s="5">
        <v>65.166666666666657</v>
      </c>
    </row>
    <row r="5" spans="1:26" x14ac:dyDescent="0.35">
      <c r="A5" s="1" t="s">
        <v>10</v>
      </c>
      <c r="B5" s="6" t="s">
        <v>8</v>
      </c>
      <c r="C5" s="5" t="s">
        <v>53</v>
      </c>
      <c r="D5" s="5" t="s">
        <v>53</v>
      </c>
      <c r="E5" s="5">
        <v>1</v>
      </c>
      <c r="F5" s="5">
        <v>1</v>
      </c>
      <c r="G5" s="5" t="s">
        <v>53</v>
      </c>
      <c r="H5" s="5" t="s">
        <v>53</v>
      </c>
      <c r="I5" s="5" t="s">
        <v>53</v>
      </c>
      <c r="K5" s="5" t="e">
        <f t="shared" si="0"/>
        <v>#VALUE!</v>
      </c>
      <c r="L5" s="5" t="e">
        <f t="shared" si="0"/>
        <v>#VALUE!</v>
      </c>
      <c r="M5" s="5" t="e">
        <f t="shared" si="0"/>
        <v>#VALUE!</v>
      </c>
      <c r="N5" s="5" t="e">
        <f t="shared" si="0"/>
        <v>#VALUE!</v>
      </c>
      <c r="O5" s="5" t="e">
        <f t="shared" si="0"/>
        <v>#VALUE!</v>
      </c>
      <c r="P5" s="5" t="e">
        <f t="shared" si="0"/>
        <v>#VALUE!</v>
      </c>
      <c r="S5" s="1" t="s">
        <v>13</v>
      </c>
      <c r="T5" s="4" t="s">
        <v>6</v>
      </c>
      <c r="U5" s="5">
        <v>-1.041666666666667</v>
      </c>
      <c r="V5" s="5">
        <v>8.0833333333333321</v>
      </c>
      <c r="W5" s="5">
        <v>41.833333333333336</v>
      </c>
      <c r="X5" s="5">
        <v>75.083333333333329</v>
      </c>
      <c r="Y5" s="5">
        <v>76.458333333333329</v>
      </c>
      <c r="Z5" s="5">
        <v>77.833333333333329</v>
      </c>
    </row>
    <row r="6" spans="1:26" x14ac:dyDescent="0.35">
      <c r="A6" s="1" t="s">
        <v>12</v>
      </c>
      <c r="B6" s="6" t="s">
        <v>8</v>
      </c>
      <c r="C6" s="5">
        <v>11.285714285714286</v>
      </c>
      <c r="D6" s="5">
        <v>8.8333333333333339</v>
      </c>
      <c r="E6" s="5">
        <v>9.8571428571428577</v>
      </c>
      <c r="F6" s="5">
        <v>32</v>
      </c>
      <c r="G6" s="5">
        <v>13.571428571428571</v>
      </c>
      <c r="H6" s="5">
        <v>22.285714285714285</v>
      </c>
      <c r="I6" s="5">
        <v>73.857142857142861</v>
      </c>
      <c r="K6" s="5">
        <f t="shared" si="0"/>
        <v>-2.4523809523809526</v>
      </c>
      <c r="L6" s="5">
        <f t="shared" si="0"/>
        <v>-1.4285714285714288</v>
      </c>
      <c r="M6" s="5">
        <f t="shared" si="0"/>
        <v>20.714285714285715</v>
      </c>
      <c r="N6" s="5">
        <f t="shared" si="0"/>
        <v>2.2857142857142847</v>
      </c>
      <c r="O6" s="5">
        <f t="shared" si="0"/>
        <v>10.999999999999998</v>
      </c>
      <c r="P6" s="5">
        <f t="shared" si="0"/>
        <v>62.571428571428577</v>
      </c>
      <c r="S6" s="1" t="s">
        <v>15</v>
      </c>
      <c r="T6" s="4" t="s">
        <v>6</v>
      </c>
      <c r="U6" s="5">
        <v>3.0000000000000009</v>
      </c>
      <c r="V6" s="5">
        <v>1.9642857142857144</v>
      </c>
      <c r="W6" s="5">
        <v>65.285714285714278</v>
      </c>
      <c r="X6" s="5">
        <v>69.089285714285708</v>
      </c>
      <c r="Y6" s="5">
        <v>72.285714285714278</v>
      </c>
      <c r="Z6" s="5">
        <v>70.964285714285708</v>
      </c>
    </row>
    <row r="7" spans="1:26" x14ac:dyDescent="0.35">
      <c r="A7" s="1" t="s">
        <v>14</v>
      </c>
      <c r="B7" s="6" t="s">
        <v>8</v>
      </c>
      <c r="C7" s="5">
        <v>9.6666666666666661</v>
      </c>
      <c r="D7" s="5">
        <v>11.666666666666666</v>
      </c>
      <c r="E7" s="5">
        <v>13.166666666666666</v>
      </c>
      <c r="F7" s="5">
        <v>27.166666666666668</v>
      </c>
      <c r="G7" s="5">
        <v>32.833333333333336</v>
      </c>
      <c r="H7" s="5">
        <v>63.166666666666664</v>
      </c>
      <c r="I7" s="5">
        <v>45</v>
      </c>
      <c r="K7" s="5">
        <f t="shared" si="0"/>
        <v>2</v>
      </c>
      <c r="L7" s="5">
        <f t="shared" si="0"/>
        <v>3.5</v>
      </c>
      <c r="M7" s="5">
        <f t="shared" si="0"/>
        <v>17.5</v>
      </c>
      <c r="N7" s="5">
        <f t="shared" si="0"/>
        <v>23.166666666666671</v>
      </c>
      <c r="O7" s="5">
        <f t="shared" si="0"/>
        <v>53.5</v>
      </c>
      <c r="P7" s="5">
        <f t="shared" si="0"/>
        <v>35.333333333333336</v>
      </c>
      <c r="S7" s="1" t="s">
        <v>16</v>
      </c>
      <c r="T7" s="4" t="s">
        <v>6</v>
      </c>
      <c r="U7" s="5">
        <v>-6.4523809523809508</v>
      </c>
      <c r="V7" s="5">
        <v>-2.9999999999999982</v>
      </c>
      <c r="W7" s="5">
        <v>15.285714285714285</v>
      </c>
      <c r="X7" s="5">
        <v>49.428571428571423</v>
      </c>
      <c r="Y7" s="5">
        <v>61.571428571428577</v>
      </c>
      <c r="Z7" s="5">
        <v>65.571428571428584</v>
      </c>
    </row>
    <row r="8" spans="1:26" x14ac:dyDescent="0.35">
      <c r="A8" s="1" t="s">
        <v>9</v>
      </c>
      <c r="B8" s="4" t="s">
        <v>6</v>
      </c>
      <c r="C8" s="5">
        <v>8.8333333333333339</v>
      </c>
      <c r="D8" s="5">
        <v>8.1666666666666661</v>
      </c>
      <c r="E8" s="5">
        <v>5.2857142857142856</v>
      </c>
      <c r="F8" s="5">
        <v>57</v>
      </c>
      <c r="G8" s="5">
        <v>81.857142857142861</v>
      </c>
      <c r="H8" s="5">
        <v>81.5</v>
      </c>
      <c r="I8" s="5">
        <v>82.333333333333329</v>
      </c>
      <c r="K8" s="5">
        <f t="shared" si="0"/>
        <v>-0.66666666666666785</v>
      </c>
      <c r="L8" s="5">
        <f t="shared" si="0"/>
        <v>-3.5476190476190483</v>
      </c>
      <c r="M8" s="5">
        <f t="shared" si="0"/>
        <v>48.166666666666664</v>
      </c>
      <c r="N8" s="5">
        <f t="shared" si="0"/>
        <v>73.023809523809533</v>
      </c>
      <c r="O8" s="5">
        <f t="shared" si="0"/>
        <v>72.666666666666671</v>
      </c>
      <c r="P8" s="5">
        <f t="shared" si="0"/>
        <v>73.5</v>
      </c>
      <c r="S8" s="1" t="s">
        <v>17</v>
      </c>
      <c r="T8" s="4" t="s">
        <v>6</v>
      </c>
      <c r="U8" s="5">
        <v>-2.1333333333333329</v>
      </c>
      <c r="V8" s="5">
        <v>6.5000000000000009</v>
      </c>
      <c r="W8" s="5">
        <v>40.666666666666664</v>
      </c>
      <c r="X8" s="5">
        <v>78.333333333333343</v>
      </c>
      <c r="Y8" s="5">
        <v>77</v>
      </c>
      <c r="Z8" s="5">
        <v>77.5</v>
      </c>
    </row>
    <row r="9" spans="1:26" x14ac:dyDescent="0.35">
      <c r="A9" s="1" t="s">
        <v>11</v>
      </c>
      <c r="B9" s="4" t="s">
        <v>6</v>
      </c>
      <c r="C9" s="5">
        <v>8.6666666666666661</v>
      </c>
      <c r="D9" s="5">
        <v>9.1428571428571423</v>
      </c>
      <c r="E9" s="5">
        <v>8</v>
      </c>
      <c r="F9" s="5">
        <v>61.857142857142854</v>
      </c>
      <c r="G9" s="5">
        <v>76</v>
      </c>
      <c r="H9" s="5">
        <v>78.857142857142861</v>
      </c>
      <c r="I9" s="5">
        <v>73.833333333333329</v>
      </c>
      <c r="K9" s="5">
        <f t="shared" si="0"/>
        <v>0.47619047619047628</v>
      </c>
      <c r="L9" s="5">
        <f t="shared" si="0"/>
        <v>-0.66666666666666607</v>
      </c>
      <c r="M9" s="5">
        <f t="shared" si="0"/>
        <v>53.19047619047619</v>
      </c>
      <c r="N9" s="5">
        <f t="shared" si="0"/>
        <v>67.333333333333329</v>
      </c>
      <c r="O9" s="5">
        <f t="shared" si="0"/>
        <v>70.19047619047619</v>
      </c>
      <c r="P9" s="5">
        <f t="shared" si="0"/>
        <v>65.166666666666657</v>
      </c>
      <c r="S9" s="1" t="s">
        <v>19</v>
      </c>
      <c r="T9" s="4" t="s">
        <v>6</v>
      </c>
      <c r="U9" s="5">
        <v>1</v>
      </c>
      <c r="V9" s="5">
        <v>3.9000000000000004</v>
      </c>
      <c r="W9" s="5">
        <v>47.166666666666664</v>
      </c>
      <c r="X9" s="5">
        <v>78.900000000000006</v>
      </c>
      <c r="Y9" s="5">
        <v>79.333333333333329</v>
      </c>
      <c r="Z9" s="5">
        <v>79.5</v>
      </c>
    </row>
    <row r="10" spans="1:26" x14ac:dyDescent="0.35">
      <c r="A10" s="1" t="s">
        <v>18</v>
      </c>
      <c r="B10" s="6" t="s">
        <v>8</v>
      </c>
      <c r="C10" s="5">
        <v>19.375</v>
      </c>
      <c r="D10" s="5">
        <v>18.25</v>
      </c>
      <c r="E10" s="5">
        <v>13</v>
      </c>
      <c r="F10" s="5">
        <v>49.444444444444443</v>
      </c>
      <c r="G10" s="5">
        <v>67</v>
      </c>
      <c r="H10" s="5">
        <v>70.777777777777771</v>
      </c>
      <c r="I10" s="5">
        <v>72.111111111111114</v>
      </c>
      <c r="K10" s="5">
        <f t="shared" si="0"/>
        <v>-1.125</v>
      </c>
      <c r="L10" s="5">
        <f t="shared" si="0"/>
        <v>-6.375</v>
      </c>
      <c r="M10" s="5">
        <f t="shared" si="0"/>
        <v>30.069444444444443</v>
      </c>
      <c r="N10" s="5">
        <f t="shared" si="0"/>
        <v>47.625</v>
      </c>
      <c r="O10" s="5">
        <f t="shared" si="0"/>
        <v>51.402777777777771</v>
      </c>
      <c r="P10" s="5">
        <f t="shared" si="0"/>
        <v>52.736111111111114</v>
      </c>
      <c r="S10" s="1" t="s">
        <v>20</v>
      </c>
      <c r="U10" s="5">
        <f>AVERAGE(U2:U9)</f>
        <v>-0.82991071428571406</v>
      </c>
      <c r="V10" s="5">
        <f t="shared" ref="V10:Z10" si="1">AVERAGE(V2:V9)</f>
        <v>2.4755952380952388</v>
      </c>
      <c r="W10" s="5">
        <f t="shared" si="1"/>
        <v>42.235119047619051</v>
      </c>
      <c r="X10" s="5">
        <f t="shared" si="1"/>
        <v>71.202529761904756</v>
      </c>
      <c r="Y10" s="5">
        <f t="shared" si="1"/>
        <v>73.723958333333329</v>
      </c>
      <c r="Z10" s="5">
        <f t="shared" si="1"/>
        <v>73.683035714285722</v>
      </c>
    </row>
    <row r="11" spans="1:26" x14ac:dyDescent="0.35">
      <c r="A11" s="1" t="s">
        <v>13</v>
      </c>
      <c r="B11" s="4" t="s">
        <v>6</v>
      </c>
      <c r="C11" s="5">
        <v>6.666666666666667</v>
      </c>
      <c r="D11" s="5">
        <v>5.625</v>
      </c>
      <c r="E11" s="5">
        <v>14.75</v>
      </c>
      <c r="F11" s="5">
        <v>48.5</v>
      </c>
      <c r="G11" s="5">
        <v>81.75</v>
      </c>
      <c r="H11" s="5">
        <v>83.125</v>
      </c>
      <c r="I11" s="5">
        <v>84.5</v>
      </c>
      <c r="K11" s="5">
        <f t="shared" si="0"/>
        <v>-1.041666666666667</v>
      </c>
      <c r="L11" s="5">
        <f t="shared" si="0"/>
        <v>8.0833333333333321</v>
      </c>
      <c r="M11" s="5">
        <f t="shared" si="0"/>
        <v>41.833333333333336</v>
      </c>
      <c r="N11" s="5">
        <f t="shared" si="0"/>
        <v>75.083333333333329</v>
      </c>
      <c r="O11" s="5">
        <f t="shared" si="0"/>
        <v>76.458333333333329</v>
      </c>
      <c r="P11" s="5">
        <f t="shared" si="0"/>
        <v>77.833333333333329</v>
      </c>
      <c r="S11" s="1" t="s">
        <v>22</v>
      </c>
      <c r="U11" s="5">
        <f>STDEV(U2:U9)/(SQRT(8))</f>
        <v>0.97381184814342203</v>
      </c>
      <c r="V11" s="5">
        <f t="shared" ref="V11:Z11" si="2">STDEV(V2:V9)/(SQRT(8))</f>
        <v>1.5971170494661613</v>
      </c>
      <c r="W11" s="5">
        <f t="shared" si="2"/>
        <v>5.500208784909856</v>
      </c>
      <c r="X11" s="5">
        <f t="shared" si="2"/>
        <v>3.4698562265645387</v>
      </c>
      <c r="Y11" s="5">
        <f t="shared" si="2"/>
        <v>2.1384526782080848</v>
      </c>
      <c r="Z11" s="5">
        <f t="shared" si="2"/>
        <v>2.0890627455059056</v>
      </c>
    </row>
    <row r="12" spans="1:26" x14ac:dyDescent="0.35">
      <c r="A12" s="1" t="s">
        <v>21</v>
      </c>
      <c r="B12" s="6" t="s">
        <v>8</v>
      </c>
      <c r="C12" s="5">
        <v>6.75</v>
      </c>
      <c r="D12" s="5">
        <v>8.75</v>
      </c>
      <c r="E12" s="5">
        <v>7.5</v>
      </c>
      <c r="F12" s="5">
        <v>15.625</v>
      </c>
      <c r="G12" s="5">
        <v>68</v>
      </c>
      <c r="H12" s="5">
        <v>27.5</v>
      </c>
      <c r="I12" s="5">
        <v>54.5</v>
      </c>
      <c r="K12" s="5">
        <f t="shared" si="0"/>
        <v>2</v>
      </c>
      <c r="L12" s="5">
        <f t="shared" si="0"/>
        <v>0.75</v>
      </c>
      <c r="M12" s="5">
        <f t="shared" si="0"/>
        <v>8.875</v>
      </c>
      <c r="N12" s="5">
        <f t="shared" si="0"/>
        <v>61.25</v>
      </c>
      <c r="O12" s="5">
        <f t="shared" si="0"/>
        <v>20.75</v>
      </c>
      <c r="P12" s="5">
        <f t="shared" si="0"/>
        <v>47.75</v>
      </c>
    </row>
    <row r="13" spans="1:26" x14ac:dyDescent="0.35">
      <c r="A13" s="1" t="s">
        <v>23</v>
      </c>
      <c r="B13" s="6" t="s">
        <v>8</v>
      </c>
      <c r="C13" s="5">
        <v>7.4</v>
      </c>
      <c r="D13" s="5">
        <v>11.3</v>
      </c>
      <c r="E13" s="5">
        <v>9.8000000000000007</v>
      </c>
      <c r="F13" s="5">
        <v>27.2</v>
      </c>
      <c r="G13" s="5">
        <v>57.2</v>
      </c>
      <c r="H13" s="5">
        <v>34.81818181818182</v>
      </c>
      <c r="I13" s="5">
        <v>48.272727272727273</v>
      </c>
      <c r="K13" s="5">
        <f t="shared" si="0"/>
        <v>3.9000000000000004</v>
      </c>
      <c r="L13" s="5">
        <f t="shared" si="0"/>
        <v>2.4000000000000004</v>
      </c>
      <c r="M13" s="5">
        <f t="shared" si="0"/>
        <v>19.799999999999997</v>
      </c>
      <c r="N13" s="5">
        <f t="shared" si="0"/>
        <v>49.800000000000004</v>
      </c>
      <c r="O13" s="5">
        <f t="shared" si="0"/>
        <v>27.418181818181822</v>
      </c>
      <c r="P13" s="5">
        <f t="shared" si="0"/>
        <v>40.872727272727275</v>
      </c>
    </row>
    <row r="14" spans="1:26" x14ac:dyDescent="0.35">
      <c r="A14" s="1" t="s">
        <v>24</v>
      </c>
      <c r="B14" s="6" t="s">
        <v>8</v>
      </c>
      <c r="C14" s="5">
        <v>4.7777777777777777</v>
      </c>
      <c r="D14" s="5">
        <v>11.777777777777779</v>
      </c>
      <c r="E14" s="5">
        <v>8.7777777777777786</v>
      </c>
      <c r="F14" s="5">
        <v>48.375</v>
      </c>
      <c r="G14" s="5">
        <v>42</v>
      </c>
      <c r="H14" s="5">
        <v>15.5</v>
      </c>
      <c r="I14" s="5">
        <v>77</v>
      </c>
      <c r="K14" s="5">
        <f t="shared" si="0"/>
        <v>7.0000000000000009</v>
      </c>
      <c r="L14" s="5">
        <f t="shared" si="0"/>
        <v>4.0000000000000009</v>
      </c>
      <c r="M14" s="5">
        <f t="shared" si="0"/>
        <v>43.597222222222221</v>
      </c>
      <c r="N14" s="5">
        <f t="shared" si="0"/>
        <v>37.222222222222221</v>
      </c>
      <c r="O14" s="5">
        <f t="shared" si="0"/>
        <v>10.722222222222221</v>
      </c>
      <c r="P14" s="5">
        <f t="shared" si="0"/>
        <v>72.222222222222229</v>
      </c>
      <c r="S14" s="1" t="s">
        <v>7</v>
      </c>
      <c r="T14" s="6" t="s">
        <v>8</v>
      </c>
      <c r="U14" s="5">
        <v>1.125</v>
      </c>
      <c r="V14" s="5">
        <v>-3.9821428571428572</v>
      </c>
      <c r="W14" s="5">
        <v>20.875</v>
      </c>
      <c r="X14" s="5">
        <v>34.5</v>
      </c>
      <c r="Y14" s="5">
        <v>56.625</v>
      </c>
      <c r="Z14" s="5">
        <v>54.875</v>
      </c>
    </row>
    <row r="15" spans="1:26" x14ac:dyDescent="0.35">
      <c r="A15" s="1" t="s">
        <v>15</v>
      </c>
      <c r="B15" s="4" t="s">
        <v>6</v>
      </c>
      <c r="C15" s="5">
        <v>7.2857142857142856</v>
      </c>
      <c r="D15" s="5">
        <v>10.285714285714286</v>
      </c>
      <c r="E15" s="5">
        <v>9.25</v>
      </c>
      <c r="F15" s="5">
        <v>72.571428571428569</v>
      </c>
      <c r="G15" s="5">
        <v>76.375</v>
      </c>
      <c r="H15" s="5">
        <v>79.571428571428569</v>
      </c>
      <c r="I15" s="5">
        <v>78.25</v>
      </c>
      <c r="K15" s="5">
        <f t="shared" si="0"/>
        <v>3.0000000000000009</v>
      </c>
      <c r="L15" s="5">
        <f t="shared" si="0"/>
        <v>1.9642857142857144</v>
      </c>
      <c r="M15" s="5">
        <f t="shared" si="0"/>
        <v>65.285714285714278</v>
      </c>
      <c r="N15" s="5">
        <f t="shared" si="0"/>
        <v>69.089285714285708</v>
      </c>
      <c r="O15" s="5">
        <f t="shared" si="0"/>
        <v>72.285714285714278</v>
      </c>
      <c r="P15" s="5">
        <f t="shared" si="0"/>
        <v>70.964285714285708</v>
      </c>
      <c r="S15" s="1" t="s">
        <v>12</v>
      </c>
      <c r="T15" s="6" t="s">
        <v>8</v>
      </c>
      <c r="U15" s="5">
        <v>-2.4523809523809526</v>
      </c>
      <c r="V15" s="5">
        <v>-1.4285714285714288</v>
      </c>
      <c r="W15" s="5">
        <v>20.714285714285715</v>
      </c>
      <c r="X15" s="5">
        <v>2.2857142857142847</v>
      </c>
      <c r="Y15" s="5">
        <v>10.999999999999998</v>
      </c>
      <c r="Z15" s="5">
        <v>62.571428571428577</v>
      </c>
    </row>
    <row r="16" spans="1:26" x14ac:dyDescent="0.35">
      <c r="A16" s="1" t="s">
        <v>25</v>
      </c>
      <c r="B16" s="6" t="s">
        <v>8</v>
      </c>
      <c r="C16" s="5">
        <v>21.444444444444443</v>
      </c>
      <c r="D16" s="5">
        <v>14</v>
      </c>
      <c r="E16" s="5">
        <v>13</v>
      </c>
      <c r="F16" s="5">
        <v>42.888888888888886</v>
      </c>
      <c r="G16" s="5">
        <v>65.111111111111114</v>
      </c>
      <c r="H16" s="5">
        <v>57.555555555555557</v>
      </c>
      <c r="I16" s="5">
        <v>65</v>
      </c>
      <c r="K16" s="5">
        <f t="shared" si="0"/>
        <v>-7.4444444444444429</v>
      </c>
      <c r="L16" s="5">
        <f t="shared" si="0"/>
        <v>-8.4444444444444429</v>
      </c>
      <c r="M16" s="5">
        <f t="shared" si="0"/>
        <v>21.444444444444443</v>
      </c>
      <c r="N16" s="5">
        <f t="shared" si="0"/>
        <v>43.666666666666671</v>
      </c>
      <c r="O16" s="5">
        <f t="shared" si="0"/>
        <v>36.111111111111114</v>
      </c>
      <c r="P16" s="5">
        <f t="shared" si="0"/>
        <v>43.555555555555557</v>
      </c>
      <c r="S16" s="1" t="s">
        <v>14</v>
      </c>
      <c r="T16" s="6" t="s">
        <v>8</v>
      </c>
      <c r="U16" s="5">
        <v>2</v>
      </c>
      <c r="V16" s="5">
        <v>3.5</v>
      </c>
      <c r="W16" s="5">
        <v>17.5</v>
      </c>
      <c r="X16" s="5">
        <v>23.166666666666671</v>
      </c>
      <c r="Y16" s="5">
        <v>53.5</v>
      </c>
      <c r="Z16" s="5">
        <v>35.333333333333336</v>
      </c>
    </row>
    <row r="17" spans="1:26" x14ac:dyDescent="0.35">
      <c r="A17" s="1" t="s">
        <v>16</v>
      </c>
      <c r="B17" s="4" t="s">
        <v>6</v>
      </c>
      <c r="C17" s="5">
        <v>17.285714285714285</v>
      </c>
      <c r="D17" s="5">
        <v>10.833333333333334</v>
      </c>
      <c r="E17" s="5">
        <v>14.285714285714286</v>
      </c>
      <c r="F17" s="5">
        <v>32.571428571428569</v>
      </c>
      <c r="G17" s="5">
        <v>66.714285714285708</v>
      </c>
      <c r="H17" s="5">
        <v>78.857142857142861</v>
      </c>
      <c r="I17" s="5">
        <v>82.857142857142861</v>
      </c>
      <c r="K17" s="5">
        <f t="shared" si="0"/>
        <v>-6.4523809523809508</v>
      </c>
      <c r="L17" s="5">
        <f t="shared" si="0"/>
        <v>-2.9999999999999982</v>
      </c>
      <c r="M17" s="5">
        <f t="shared" si="0"/>
        <v>15.285714285714285</v>
      </c>
      <c r="N17" s="5">
        <f t="shared" si="0"/>
        <v>49.428571428571423</v>
      </c>
      <c r="O17" s="5">
        <f t="shared" si="0"/>
        <v>61.571428571428577</v>
      </c>
      <c r="P17" s="5">
        <f t="shared" si="0"/>
        <v>65.571428571428584</v>
      </c>
      <c r="S17" s="1" t="s">
        <v>18</v>
      </c>
      <c r="T17" s="6" t="s">
        <v>8</v>
      </c>
      <c r="U17" s="5">
        <v>-1.125</v>
      </c>
      <c r="V17" s="5">
        <v>-6.375</v>
      </c>
      <c r="W17" s="5">
        <v>30.069444444444443</v>
      </c>
      <c r="X17" s="5">
        <v>47.625</v>
      </c>
      <c r="Y17" s="5">
        <v>51.402777777777771</v>
      </c>
      <c r="Z17" s="5">
        <v>52.736111111111114</v>
      </c>
    </row>
    <row r="18" spans="1:26" x14ac:dyDescent="0.35">
      <c r="A18" s="1" t="s">
        <v>26</v>
      </c>
      <c r="B18" s="6" t="s">
        <v>8</v>
      </c>
      <c r="C18" s="5">
        <v>6.4285714285714288</v>
      </c>
      <c r="D18" s="5">
        <v>13.714285714285714</v>
      </c>
      <c r="E18" s="5">
        <v>8.4285714285714288</v>
      </c>
      <c r="F18" s="5">
        <v>20.285714285714285</v>
      </c>
      <c r="G18" s="5">
        <v>67.714285714285708</v>
      </c>
      <c r="H18" s="5">
        <v>20.285714285714285</v>
      </c>
      <c r="I18" s="5">
        <v>26.125</v>
      </c>
      <c r="K18" s="5">
        <f t="shared" si="0"/>
        <v>7.2857142857142847</v>
      </c>
      <c r="L18" s="5">
        <f t="shared" si="0"/>
        <v>2</v>
      </c>
      <c r="M18" s="5">
        <f t="shared" si="0"/>
        <v>13.857142857142856</v>
      </c>
      <c r="N18" s="5">
        <f t="shared" si="0"/>
        <v>61.285714285714278</v>
      </c>
      <c r="O18" s="5">
        <f t="shared" si="0"/>
        <v>13.857142857142856</v>
      </c>
      <c r="P18" s="5">
        <f t="shared" si="0"/>
        <v>19.696428571428569</v>
      </c>
      <c r="S18" s="1" t="s">
        <v>21</v>
      </c>
      <c r="T18" s="6" t="s">
        <v>8</v>
      </c>
      <c r="U18" s="5">
        <v>2</v>
      </c>
      <c r="V18" s="5">
        <v>0.75</v>
      </c>
      <c r="W18" s="5">
        <v>8.875</v>
      </c>
      <c r="X18" s="5">
        <v>61.25</v>
      </c>
      <c r="Y18" s="5">
        <v>20.75</v>
      </c>
      <c r="Z18" s="5">
        <v>47.75</v>
      </c>
    </row>
    <row r="19" spans="1:26" x14ac:dyDescent="0.35">
      <c r="A19" s="1" t="s">
        <v>17</v>
      </c>
      <c r="B19" s="4" t="s">
        <v>6</v>
      </c>
      <c r="C19" s="5">
        <v>5.333333333333333</v>
      </c>
      <c r="D19" s="5">
        <v>3.2</v>
      </c>
      <c r="E19" s="5">
        <v>11.833333333333334</v>
      </c>
      <c r="F19" s="5">
        <v>46</v>
      </c>
      <c r="G19" s="5">
        <v>83.666666666666671</v>
      </c>
      <c r="H19" s="5">
        <v>82.333333333333329</v>
      </c>
      <c r="I19" s="5">
        <v>82.833333333333329</v>
      </c>
      <c r="K19" s="5">
        <f t="shared" ref="K19:P40" si="3">D19-$C19</f>
        <v>-2.1333333333333329</v>
      </c>
      <c r="L19" s="5">
        <f t="shared" si="3"/>
        <v>6.5000000000000009</v>
      </c>
      <c r="M19" s="5">
        <f t="shared" si="3"/>
        <v>40.666666666666664</v>
      </c>
      <c r="N19" s="5">
        <f t="shared" si="3"/>
        <v>78.333333333333343</v>
      </c>
      <c r="O19" s="5">
        <f t="shared" si="3"/>
        <v>77</v>
      </c>
      <c r="P19" s="5">
        <f t="shared" si="3"/>
        <v>77.5</v>
      </c>
      <c r="S19" s="1" t="s">
        <v>23</v>
      </c>
      <c r="T19" s="6" t="s">
        <v>8</v>
      </c>
      <c r="U19" s="5">
        <v>3.9000000000000004</v>
      </c>
      <c r="V19" s="5">
        <v>2.4000000000000004</v>
      </c>
      <c r="W19" s="5">
        <v>19.799999999999997</v>
      </c>
      <c r="X19" s="5">
        <v>49.800000000000004</v>
      </c>
      <c r="Y19" s="5">
        <v>27.418181818181822</v>
      </c>
      <c r="Z19" s="5">
        <v>40.872727272727275</v>
      </c>
    </row>
    <row r="20" spans="1:26" x14ac:dyDescent="0.35">
      <c r="A20" s="1" t="s">
        <v>27</v>
      </c>
      <c r="B20" s="6" t="s">
        <v>8</v>
      </c>
      <c r="C20" s="5">
        <v>20.75</v>
      </c>
      <c r="D20" s="5">
        <v>15.333333333333334</v>
      </c>
      <c r="E20" s="5">
        <v>16.875</v>
      </c>
      <c r="F20" s="5">
        <v>20.625</v>
      </c>
      <c r="G20" s="5">
        <v>56</v>
      </c>
      <c r="H20" s="5">
        <v>36.777777777777779</v>
      </c>
      <c r="I20" s="5">
        <v>39</v>
      </c>
      <c r="K20" s="5">
        <f t="shared" si="3"/>
        <v>-5.4166666666666661</v>
      </c>
      <c r="L20" s="5">
        <f t="shared" si="3"/>
        <v>-3.875</v>
      </c>
      <c r="M20" s="5">
        <f t="shared" si="3"/>
        <v>-0.125</v>
      </c>
      <c r="N20" s="5">
        <f t="shared" si="3"/>
        <v>35.25</v>
      </c>
      <c r="O20" s="5">
        <f t="shared" si="3"/>
        <v>16.027777777777779</v>
      </c>
      <c r="P20" s="5">
        <f t="shared" si="3"/>
        <v>18.25</v>
      </c>
      <c r="S20" s="1" t="s">
        <v>24</v>
      </c>
      <c r="T20" s="6" t="s">
        <v>8</v>
      </c>
      <c r="U20" s="5">
        <v>7.0000000000000009</v>
      </c>
      <c r="V20" s="5">
        <v>4.0000000000000009</v>
      </c>
      <c r="W20" s="5">
        <v>43.597222222222221</v>
      </c>
      <c r="X20" s="5">
        <v>37.222222222222221</v>
      </c>
      <c r="Y20" s="5">
        <v>10.722222222222221</v>
      </c>
      <c r="Z20" s="5">
        <v>72.222222222222229</v>
      </c>
    </row>
    <row r="21" spans="1:26" x14ac:dyDescent="0.35">
      <c r="A21" s="1" t="s">
        <v>28</v>
      </c>
      <c r="B21" s="6" t="s">
        <v>8</v>
      </c>
      <c r="C21" s="5">
        <v>9.8571428571428577</v>
      </c>
      <c r="D21" s="5">
        <v>14.571428571428571</v>
      </c>
      <c r="E21" s="5">
        <v>9.8333333333333339</v>
      </c>
      <c r="F21" s="5">
        <v>37.166666666666664</v>
      </c>
      <c r="G21" s="5">
        <v>45.714285714285715</v>
      </c>
      <c r="H21" s="5">
        <v>66.571428571428569</v>
      </c>
      <c r="I21" s="5">
        <v>63.714285714285715</v>
      </c>
      <c r="K21" s="5">
        <f t="shared" si="3"/>
        <v>4.7142857142857135</v>
      </c>
      <c r="L21" s="5">
        <f t="shared" si="3"/>
        <v>-2.3809523809523725E-2</v>
      </c>
      <c r="M21" s="5">
        <f t="shared" si="3"/>
        <v>27.309523809523807</v>
      </c>
      <c r="N21" s="5">
        <f t="shared" si="3"/>
        <v>35.857142857142861</v>
      </c>
      <c r="O21" s="5">
        <f t="shared" si="3"/>
        <v>56.714285714285708</v>
      </c>
      <c r="P21" s="5">
        <f t="shared" si="3"/>
        <v>53.857142857142861</v>
      </c>
      <c r="S21" s="1" t="s">
        <v>25</v>
      </c>
      <c r="T21" s="6" t="s">
        <v>8</v>
      </c>
      <c r="U21" s="5">
        <v>-7.4444444444444429</v>
      </c>
      <c r="V21" s="5">
        <v>-8.4444444444444429</v>
      </c>
      <c r="W21" s="5">
        <v>21.444444444444443</v>
      </c>
      <c r="X21" s="5">
        <v>43.666666666666671</v>
      </c>
      <c r="Y21" s="5">
        <v>36.111111111111114</v>
      </c>
      <c r="Z21" s="5">
        <v>43.555555555555557</v>
      </c>
    </row>
    <row r="22" spans="1:26" x14ac:dyDescent="0.35">
      <c r="A22" s="1" t="s">
        <v>19</v>
      </c>
      <c r="B22" s="4" t="s">
        <v>6</v>
      </c>
      <c r="C22" s="5">
        <v>3.5</v>
      </c>
      <c r="D22" s="5">
        <v>4.5</v>
      </c>
      <c r="E22" s="5">
        <v>7.4</v>
      </c>
      <c r="F22" s="5">
        <v>50.666666666666664</v>
      </c>
      <c r="G22" s="5">
        <v>82.4</v>
      </c>
      <c r="H22" s="5">
        <v>82.833333333333329</v>
      </c>
      <c r="I22" s="5">
        <v>83</v>
      </c>
      <c r="K22" s="5">
        <f t="shared" si="3"/>
        <v>1</v>
      </c>
      <c r="L22" s="5">
        <f t="shared" si="3"/>
        <v>3.9000000000000004</v>
      </c>
      <c r="M22" s="5">
        <f t="shared" si="3"/>
        <v>47.166666666666664</v>
      </c>
      <c r="N22" s="5">
        <f t="shared" si="3"/>
        <v>78.900000000000006</v>
      </c>
      <c r="O22" s="5">
        <f t="shared" si="3"/>
        <v>79.333333333333329</v>
      </c>
      <c r="P22" s="5">
        <f t="shared" si="3"/>
        <v>79.5</v>
      </c>
      <c r="S22" s="1" t="s">
        <v>26</v>
      </c>
      <c r="T22" s="6" t="s">
        <v>8</v>
      </c>
      <c r="U22" s="5">
        <v>7.2857142857142847</v>
      </c>
      <c r="V22" s="5">
        <v>2</v>
      </c>
      <c r="W22" s="5">
        <v>13.857142857142856</v>
      </c>
      <c r="X22" s="5">
        <v>61.285714285714278</v>
      </c>
      <c r="Y22" s="5">
        <v>13.857142857142856</v>
      </c>
      <c r="Z22" s="5">
        <v>19.696428571428569</v>
      </c>
    </row>
    <row r="23" spans="1:26" x14ac:dyDescent="0.35">
      <c r="A23" s="1" t="s">
        <v>29</v>
      </c>
      <c r="B23" s="6" t="s">
        <v>30</v>
      </c>
      <c r="C23" s="5">
        <v>12</v>
      </c>
      <c r="D23" s="5">
        <v>16.166666666666668</v>
      </c>
      <c r="E23" s="5">
        <v>17.5</v>
      </c>
      <c r="F23" s="5">
        <v>8.6666666666666661</v>
      </c>
      <c r="G23" s="5">
        <v>41.333333333333336</v>
      </c>
      <c r="H23" s="5">
        <v>8.6666666666666661</v>
      </c>
      <c r="I23" s="5">
        <v>35.333333333333336</v>
      </c>
      <c r="K23" s="5">
        <f t="shared" si="3"/>
        <v>4.1666666666666679</v>
      </c>
      <c r="L23" s="5">
        <f t="shared" si="3"/>
        <v>5.5</v>
      </c>
      <c r="M23" s="5">
        <f t="shared" si="3"/>
        <v>-3.3333333333333339</v>
      </c>
      <c r="N23" s="5">
        <f t="shared" si="3"/>
        <v>29.333333333333336</v>
      </c>
      <c r="O23" s="5">
        <f t="shared" si="3"/>
        <v>-3.3333333333333339</v>
      </c>
      <c r="P23" s="5">
        <f t="shared" si="3"/>
        <v>23.333333333333336</v>
      </c>
      <c r="S23" s="1" t="s">
        <v>27</v>
      </c>
      <c r="T23" s="6" t="s">
        <v>8</v>
      </c>
      <c r="U23" s="5">
        <v>-5.4166666666666661</v>
      </c>
      <c r="V23" s="5">
        <v>-3.875</v>
      </c>
      <c r="W23" s="5">
        <v>-0.125</v>
      </c>
      <c r="X23" s="5">
        <v>35.25</v>
      </c>
      <c r="Y23" s="5">
        <v>16.027777777777779</v>
      </c>
      <c r="Z23" s="5">
        <v>18.25</v>
      </c>
    </row>
    <row r="24" spans="1:26" x14ac:dyDescent="0.35">
      <c r="A24" s="1" t="s">
        <v>31</v>
      </c>
      <c r="B24" s="6" t="s">
        <v>30</v>
      </c>
      <c r="C24" s="5">
        <v>7.5</v>
      </c>
      <c r="D24" s="5">
        <v>12.5</v>
      </c>
      <c r="E24" s="5">
        <v>5.5</v>
      </c>
      <c r="F24" s="5">
        <v>16.5</v>
      </c>
      <c r="G24" s="5">
        <v>9</v>
      </c>
      <c r="H24" s="5">
        <v>26.5</v>
      </c>
      <c r="I24" s="5">
        <v>15.333333333333334</v>
      </c>
      <c r="K24" s="5">
        <f t="shared" si="3"/>
        <v>5</v>
      </c>
      <c r="L24" s="5">
        <f t="shared" si="3"/>
        <v>-2</v>
      </c>
      <c r="M24" s="5">
        <f t="shared" si="3"/>
        <v>9</v>
      </c>
      <c r="N24" s="5">
        <f t="shared" si="3"/>
        <v>1.5</v>
      </c>
      <c r="O24" s="5">
        <f t="shared" si="3"/>
        <v>19</v>
      </c>
      <c r="P24" s="5">
        <f t="shared" si="3"/>
        <v>7.8333333333333339</v>
      </c>
      <c r="S24" s="1" t="s">
        <v>28</v>
      </c>
      <c r="T24" s="6" t="s">
        <v>8</v>
      </c>
      <c r="U24" s="5">
        <v>4.7142857142857135</v>
      </c>
      <c r="V24" s="5">
        <v>-2.3809523809523725E-2</v>
      </c>
      <c r="W24" s="5">
        <v>27.309523809523807</v>
      </c>
      <c r="X24" s="5">
        <v>35.857142857142861</v>
      </c>
      <c r="Y24" s="5">
        <v>56.714285714285708</v>
      </c>
      <c r="Z24" s="5">
        <v>53.857142857142861</v>
      </c>
    </row>
    <row r="25" spans="1:26" x14ac:dyDescent="0.35">
      <c r="A25" s="1" t="s">
        <v>32</v>
      </c>
      <c r="B25" s="4" t="s">
        <v>33</v>
      </c>
      <c r="C25" s="5">
        <v>27.111111111111111</v>
      </c>
      <c r="D25" s="5">
        <v>27.5</v>
      </c>
      <c r="E25" s="5">
        <v>17</v>
      </c>
      <c r="F25" s="5">
        <v>38.875</v>
      </c>
      <c r="G25" s="5">
        <v>44.777777777777779</v>
      </c>
      <c r="H25" s="5">
        <v>47.444444444444443</v>
      </c>
      <c r="I25" s="5">
        <v>78.125</v>
      </c>
      <c r="K25" s="5">
        <f t="shared" si="3"/>
        <v>0.38888888888888928</v>
      </c>
      <c r="L25" s="5">
        <f t="shared" si="3"/>
        <v>-10.111111111111111</v>
      </c>
      <c r="M25" s="5">
        <f t="shared" si="3"/>
        <v>11.763888888888889</v>
      </c>
      <c r="N25" s="5">
        <f t="shared" si="3"/>
        <v>17.666666666666668</v>
      </c>
      <c r="O25" s="5">
        <f t="shared" si="3"/>
        <v>20.333333333333332</v>
      </c>
      <c r="P25" s="5">
        <f t="shared" si="3"/>
        <v>51.013888888888886</v>
      </c>
      <c r="S25" s="1" t="s">
        <v>20</v>
      </c>
      <c r="U25" s="5">
        <f t="shared" ref="U25:Z25" si="4">AVERAGE(U14:U24)</f>
        <v>1.0533189033189034</v>
      </c>
      <c r="V25" s="5">
        <f t="shared" si="4"/>
        <v>-1.0435425685425683</v>
      </c>
      <c r="W25" s="5">
        <f t="shared" si="4"/>
        <v>20.35609668109668</v>
      </c>
      <c r="X25" s="5">
        <f t="shared" si="4"/>
        <v>39.264466089466097</v>
      </c>
      <c r="Y25" s="5">
        <f t="shared" si="4"/>
        <v>32.193499934409026</v>
      </c>
      <c r="Z25" s="5">
        <f t="shared" si="4"/>
        <v>45.610904499540858</v>
      </c>
    </row>
    <row r="26" spans="1:26" x14ac:dyDescent="0.35">
      <c r="A26" s="1" t="s">
        <v>34</v>
      </c>
      <c r="B26" s="6" t="s">
        <v>30</v>
      </c>
      <c r="C26" s="5">
        <v>9.25</v>
      </c>
      <c r="D26" s="5">
        <v>10.75</v>
      </c>
      <c r="E26" s="5">
        <v>10.25</v>
      </c>
      <c r="F26" s="5">
        <v>5.5</v>
      </c>
      <c r="G26" s="5">
        <v>5.5</v>
      </c>
      <c r="H26" s="5">
        <v>10.199999999999999</v>
      </c>
      <c r="I26" s="5">
        <v>22.75</v>
      </c>
      <c r="K26" s="5">
        <f t="shared" si="3"/>
        <v>1.5</v>
      </c>
      <c r="L26" s="5">
        <f t="shared" si="3"/>
        <v>1</v>
      </c>
      <c r="M26" s="5">
        <f t="shared" si="3"/>
        <v>-3.75</v>
      </c>
      <c r="N26" s="5">
        <f t="shared" si="3"/>
        <v>-3.75</v>
      </c>
      <c r="O26" s="5">
        <f t="shared" si="3"/>
        <v>0.94999999999999929</v>
      </c>
      <c r="P26" s="5">
        <f t="shared" si="3"/>
        <v>13.5</v>
      </c>
      <c r="S26" s="1" t="s">
        <v>22</v>
      </c>
      <c r="U26" s="5">
        <f>STDEV(U14:U24)/(SQRT(11))</f>
        <v>1.4416445401497671</v>
      </c>
      <c r="V26" s="5">
        <f t="shared" ref="V26:Z26" si="5">STDEV(V14:V24)/(SQRT(11))</f>
        <v>1.2484806945534477</v>
      </c>
      <c r="W26" s="5">
        <f t="shared" si="5"/>
        <v>3.4197622003315171</v>
      </c>
      <c r="X26" s="5">
        <f t="shared" si="5"/>
        <v>5.0898636911264665</v>
      </c>
      <c r="Y26" s="5">
        <f t="shared" si="5"/>
        <v>5.7980939124949407</v>
      </c>
      <c r="Z26" s="5">
        <f t="shared" si="5"/>
        <v>5.0067883268551654</v>
      </c>
    </row>
    <row r="27" spans="1:26" x14ac:dyDescent="0.35">
      <c r="A27" s="1" t="s">
        <v>35</v>
      </c>
      <c r="B27" s="6" t="s">
        <v>30</v>
      </c>
      <c r="C27" s="5">
        <v>15.25</v>
      </c>
      <c r="D27" s="5">
        <v>19.5</v>
      </c>
      <c r="E27" s="5">
        <v>19</v>
      </c>
      <c r="F27" s="5">
        <v>6.5</v>
      </c>
      <c r="G27" s="5">
        <v>10.199999999999999</v>
      </c>
      <c r="H27" s="5">
        <v>13.2</v>
      </c>
      <c r="I27" s="5">
        <v>48.4</v>
      </c>
      <c r="K27" s="5">
        <f t="shared" si="3"/>
        <v>4.25</v>
      </c>
      <c r="L27" s="5">
        <f t="shared" si="3"/>
        <v>3.75</v>
      </c>
      <c r="M27" s="5">
        <f t="shared" si="3"/>
        <v>-8.75</v>
      </c>
      <c r="N27" s="5">
        <f t="shared" si="3"/>
        <v>-5.0500000000000007</v>
      </c>
      <c r="O27" s="5">
        <f t="shared" si="3"/>
        <v>-2.0500000000000007</v>
      </c>
      <c r="P27" s="5">
        <f t="shared" si="3"/>
        <v>33.15</v>
      </c>
    </row>
    <row r="28" spans="1:26" x14ac:dyDescent="0.35">
      <c r="A28" s="1" t="s">
        <v>36</v>
      </c>
      <c r="B28" s="4" t="s">
        <v>33</v>
      </c>
      <c r="C28" s="5">
        <v>6.125</v>
      </c>
      <c r="D28" s="5">
        <v>9.625</v>
      </c>
      <c r="E28" s="5">
        <v>14.75</v>
      </c>
      <c r="F28" s="5">
        <v>12.714285714285714</v>
      </c>
      <c r="G28" s="5">
        <v>36</v>
      </c>
      <c r="H28" s="5">
        <v>28.142857142857142</v>
      </c>
      <c r="I28" s="5">
        <v>55.625</v>
      </c>
      <c r="K28" s="5">
        <f t="shared" si="3"/>
        <v>3.5</v>
      </c>
      <c r="L28" s="5">
        <f t="shared" si="3"/>
        <v>8.625</v>
      </c>
      <c r="M28" s="5">
        <f t="shared" si="3"/>
        <v>6.5892857142857135</v>
      </c>
      <c r="N28" s="5">
        <f t="shared" si="3"/>
        <v>29.875</v>
      </c>
      <c r="O28" s="5">
        <f t="shared" si="3"/>
        <v>22.017857142857142</v>
      </c>
      <c r="P28" s="5">
        <f t="shared" si="3"/>
        <v>49.5</v>
      </c>
      <c r="S28" s="1" t="s">
        <v>32</v>
      </c>
      <c r="T28" s="4" t="s">
        <v>33</v>
      </c>
      <c r="U28" s="5">
        <v>0.38888888888888928</v>
      </c>
      <c r="V28" s="5">
        <v>-10.111111111111111</v>
      </c>
      <c r="W28" s="5">
        <v>11.763888888888889</v>
      </c>
      <c r="X28" s="5">
        <v>17.666666666666668</v>
      </c>
      <c r="Y28" s="5">
        <v>20.333333333333332</v>
      </c>
      <c r="Z28" s="5">
        <v>51.013888888888886</v>
      </c>
    </row>
    <row r="29" spans="1:26" x14ac:dyDescent="0.35">
      <c r="A29" s="1" t="s">
        <v>37</v>
      </c>
      <c r="B29" s="4" t="s">
        <v>33</v>
      </c>
      <c r="C29" s="5">
        <v>14.6</v>
      </c>
      <c r="D29" s="5">
        <v>24.636363636363637</v>
      </c>
      <c r="E29" s="5">
        <v>18.2</v>
      </c>
      <c r="F29" s="5">
        <v>45.6</v>
      </c>
      <c r="G29" s="5">
        <v>52.272727272727273</v>
      </c>
      <c r="H29" s="5">
        <v>57.6</v>
      </c>
      <c r="I29" s="5">
        <v>59.3</v>
      </c>
      <c r="K29" s="5">
        <f t="shared" si="3"/>
        <v>10.036363636363637</v>
      </c>
      <c r="L29" s="5">
        <f t="shared" si="3"/>
        <v>3.5999999999999996</v>
      </c>
      <c r="M29" s="5">
        <f t="shared" si="3"/>
        <v>31</v>
      </c>
      <c r="N29" s="5">
        <f t="shared" si="3"/>
        <v>37.672727272727272</v>
      </c>
      <c r="O29" s="5">
        <f t="shared" si="3"/>
        <v>43</v>
      </c>
      <c r="P29" s="5">
        <f t="shared" si="3"/>
        <v>44.699999999999996</v>
      </c>
      <c r="S29" s="1" t="s">
        <v>36</v>
      </c>
      <c r="T29" s="4" t="s">
        <v>33</v>
      </c>
      <c r="U29" s="5">
        <v>3.5</v>
      </c>
      <c r="V29" s="5">
        <v>8.625</v>
      </c>
      <c r="W29" s="5">
        <v>6.5892857142857135</v>
      </c>
      <c r="X29" s="5">
        <v>29.875</v>
      </c>
      <c r="Y29" s="5">
        <v>22.017857142857142</v>
      </c>
      <c r="Z29" s="5">
        <v>49.5</v>
      </c>
    </row>
    <row r="30" spans="1:26" x14ac:dyDescent="0.35">
      <c r="A30" s="1" t="s">
        <v>38</v>
      </c>
      <c r="B30" s="6" t="s">
        <v>30</v>
      </c>
      <c r="C30" s="5">
        <v>2.5</v>
      </c>
      <c r="D30" s="5">
        <v>22.333333333333332</v>
      </c>
      <c r="E30" s="5">
        <v>14.5</v>
      </c>
      <c r="F30" s="5">
        <v>25</v>
      </c>
      <c r="G30" s="5">
        <v>21.5</v>
      </c>
      <c r="H30" s="5">
        <v>23</v>
      </c>
      <c r="I30" s="5">
        <v>57.75</v>
      </c>
      <c r="K30" s="5">
        <f t="shared" si="3"/>
        <v>19.833333333333332</v>
      </c>
      <c r="L30" s="5">
        <f t="shared" si="3"/>
        <v>12</v>
      </c>
      <c r="M30" s="5">
        <f t="shared" si="3"/>
        <v>22.5</v>
      </c>
      <c r="N30" s="5">
        <f t="shared" si="3"/>
        <v>19</v>
      </c>
      <c r="O30" s="5">
        <f t="shared" si="3"/>
        <v>20.5</v>
      </c>
      <c r="P30" s="5">
        <f t="shared" si="3"/>
        <v>55.25</v>
      </c>
      <c r="S30" s="1" t="s">
        <v>37</v>
      </c>
      <c r="T30" s="4" t="s">
        <v>33</v>
      </c>
      <c r="U30" s="5">
        <v>10.036363636363637</v>
      </c>
      <c r="V30" s="5">
        <v>3.5999999999999996</v>
      </c>
      <c r="W30" s="5">
        <v>31</v>
      </c>
      <c r="X30" s="5">
        <v>37.672727272727272</v>
      </c>
      <c r="Y30" s="5">
        <v>43</v>
      </c>
      <c r="Z30" s="5">
        <v>44.699999999999996</v>
      </c>
    </row>
    <row r="31" spans="1:26" x14ac:dyDescent="0.35">
      <c r="A31" s="1" t="s">
        <v>39</v>
      </c>
      <c r="B31" s="6" t="s">
        <v>30</v>
      </c>
      <c r="C31" s="5">
        <v>9.1666666666666661</v>
      </c>
      <c r="D31" s="5">
        <v>6.6</v>
      </c>
      <c r="E31" s="5">
        <v>14.833333333333334</v>
      </c>
      <c r="F31" s="5">
        <v>9.6666666666666661</v>
      </c>
      <c r="G31" s="5">
        <v>40</v>
      </c>
      <c r="H31" s="5">
        <v>44.333333333333336</v>
      </c>
      <c r="I31" s="5">
        <v>67.599999999999994</v>
      </c>
      <c r="K31" s="5">
        <f t="shared" si="3"/>
        <v>-2.5666666666666664</v>
      </c>
      <c r="L31" s="5">
        <f t="shared" si="3"/>
        <v>5.6666666666666679</v>
      </c>
      <c r="M31" s="5">
        <f t="shared" si="3"/>
        <v>0.5</v>
      </c>
      <c r="N31" s="5">
        <f t="shared" si="3"/>
        <v>30.833333333333336</v>
      </c>
      <c r="O31" s="5">
        <f t="shared" si="3"/>
        <v>35.166666666666671</v>
      </c>
      <c r="P31" s="5">
        <f t="shared" si="3"/>
        <v>58.43333333333333</v>
      </c>
      <c r="S31" s="1" t="s">
        <v>40</v>
      </c>
      <c r="T31" s="4" t="s">
        <v>33</v>
      </c>
      <c r="U31" s="5">
        <v>11.404761904761905</v>
      </c>
      <c r="V31" s="5">
        <v>0.66666666666666607</v>
      </c>
      <c r="W31" s="5">
        <v>3.2619047619047619</v>
      </c>
      <c r="X31" s="5">
        <v>31.404761904761902</v>
      </c>
      <c r="Y31" s="5">
        <v>61.833333333333336</v>
      </c>
      <c r="Z31" s="5">
        <v>72</v>
      </c>
    </row>
    <row r="32" spans="1:26" x14ac:dyDescent="0.35">
      <c r="A32" s="1" t="s">
        <v>40</v>
      </c>
      <c r="B32" s="4" t="s">
        <v>33</v>
      </c>
      <c r="C32" s="5">
        <v>4.166666666666667</v>
      </c>
      <c r="D32" s="5">
        <v>15.571428571428571</v>
      </c>
      <c r="E32" s="5">
        <v>4.833333333333333</v>
      </c>
      <c r="F32" s="5">
        <v>7.4285714285714288</v>
      </c>
      <c r="G32" s="5">
        <v>35.571428571428569</v>
      </c>
      <c r="H32" s="5">
        <v>66</v>
      </c>
      <c r="I32" s="5">
        <v>76.166666666666671</v>
      </c>
      <c r="K32" s="5">
        <f t="shared" si="3"/>
        <v>11.404761904761905</v>
      </c>
      <c r="L32" s="5">
        <f t="shared" si="3"/>
        <v>0.66666666666666607</v>
      </c>
      <c r="M32" s="5">
        <f t="shared" si="3"/>
        <v>3.2619047619047619</v>
      </c>
      <c r="N32" s="5">
        <f t="shared" si="3"/>
        <v>31.404761904761902</v>
      </c>
      <c r="O32" s="5">
        <f t="shared" si="3"/>
        <v>61.833333333333336</v>
      </c>
      <c r="P32" s="5">
        <f t="shared" si="3"/>
        <v>72</v>
      </c>
      <c r="S32" s="1" t="s">
        <v>41</v>
      </c>
      <c r="T32" s="4" t="s">
        <v>33</v>
      </c>
      <c r="U32" s="5">
        <v>-15.166666666666668</v>
      </c>
      <c r="V32" s="5">
        <v>2.6666666666666643</v>
      </c>
      <c r="W32" s="5">
        <v>41.5</v>
      </c>
      <c r="X32" s="5">
        <v>34.666666666666671</v>
      </c>
      <c r="Y32" s="5">
        <v>37.666666666666671</v>
      </c>
      <c r="Z32" s="5">
        <v>52.666666666666657</v>
      </c>
    </row>
    <row r="33" spans="1:26" x14ac:dyDescent="0.35">
      <c r="A33" s="1" t="s">
        <v>41</v>
      </c>
      <c r="B33" s="4" t="s">
        <v>33</v>
      </c>
      <c r="C33" s="5">
        <v>22.166666666666668</v>
      </c>
      <c r="D33" s="5">
        <v>7</v>
      </c>
      <c r="E33" s="5">
        <v>24.833333333333332</v>
      </c>
      <c r="F33" s="5">
        <v>63.666666666666664</v>
      </c>
      <c r="G33" s="5">
        <v>56.833333333333336</v>
      </c>
      <c r="H33" s="5">
        <v>59.833333333333336</v>
      </c>
      <c r="I33" s="5">
        <v>74.833333333333329</v>
      </c>
      <c r="K33" s="5">
        <f t="shared" si="3"/>
        <v>-15.166666666666668</v>
      </c>
      <c r="L33" s="5">
        <f t="shared" si="3"/>
        <v>2.6666666666666643</v>
      </c>
      <c r="M33" s="5">
        <f t="shared" si="3"/>
        <v>41.5</v>
      </c>
      <c r="N33" s="5">
        <f t="shared" si="3"/>
        <v>34.666666666666671</v>
      </c>
      <c r="O33" s="5">
        <f t="shared" si="3"/>
        <v>37.666666666666671</v>
      </c>
      <c r="P33" s="5">
        <f t="shared" si="3"/>
        <v>52.666666666666657</v>
      </c>
      <c r="S33" s="1" t="s">
        <v>42</v>
      </c>
      <c r="T33" s="4" t="s">
        <v>33</v>
      </c>
      <c r="U33" s="5">
        <v>8.6666666666666714</v>
      </c>
      <c r="V33" s="5">
        <v>3.6190476190476204</v>
      </c>
      <c r="W33" s="5">
        <v>9.7619047619047663</v>
      </c>
      <c r="X33" s="5">
        <v>24.904761904761905</v>
      </c>
      <c r="Y33" s="5">
        <v>31.166666666666664</v>
      </c>
      <c r="Z33" s="5">
        <v>37.047619047619044</v>
      </c>
    </row>
    <row r="34" spans="1:26" x14ac:dyDescent="0.35">
      <c r="A34" s="1" t="s">
        <v>42</v>
      </c>
      <c r="B34" s="4" t="s">
        <v>33</v>
      </c>
      <c r="C34" s="5">
        <v>33.666666666666664</v>
      </c>
      <c r="D34" s="5">
        <v>42.333333333333336</v>
      </c>
      <c r="E34" s="5">
        <v>37.285714285714285</v>
      </c>
      <c r="F34" s="5">
        <v>43.428571428571431</v>
      </c>
      <c r="G34" s="5">
        <v>58.571428571428569</v>
      </c>
      <c r="H34" s="5">
        <v>64.833333333333329</v>
      </c>
      <c r="I34" s="5">
        <v>70.714285714285708</v>
      </c>
      <c r="K34" s="5">
        <f t="shared" si="3"/>
        <v>8.6666666666666714</v>
      </c>
      <c r="L34" s="5">
        <f t="shared" si="3"/>
        <v>3.6190476190476204</v>
      </c>
      <c r="M34" s="5">
        <f t="shared" si="3"/>
        <v>9.7619047619047663</v>
      </c>
      <c r="N34" s="5">
        <f t="shared" si="3"/>
        <v>24.904761904761905</v>
      </c>
      <c r="O34" s="5">
        <f t="shared" si="3"/>
        <v>31.166666666666664</v>
      </c>
      <c r="P34" s="5">
        <f t="shared" si="3"/>
        <v>37.047619047619044</v>
      </c>
      <c r="S34" s="1" t="s">
        <v>44</v>
      </c>
      <c r="T34" s="4" t="s">
        <v>33</v>
      </c>
      <c r="U34" s="5">
        <v>4.5714285714285721</v>
      </c>
      <c r="V34" s="5">
        <v>4.2857142857142856</v>
      </c>
      <c r="W34" s="5">
        <v>39.142857142857146</v>
      </c>
      <c r="X34" s="5">
        <v>43.267857142857146</v>
      </c>
      <c r="Y34" s="5">
        <v>55.571428571428577</v>
      </c>
      <c r="Z34" s="5">
        <v>61.000000000000007</v>
      </c>
    </row>
    <row r="35" spans="1:26" x14ac:dyDescent="0.35">
      <c r="A35" s="1" t="s">
        <v>43</v>
      </c>
      <c r="B35" s="6" t="s">
        <v>30</v>
      </c>
      <c r="C35" s="5">
        <v>25</v>
      </c>
      <c r="D35" s="5">
        <v>10.5</v>
      </c>
      <c r="E35" s="5">
        <v>30.5</v>
      </c>
      <c r="F35" s="5">
        <v>10</v>
      </c>
      <c r="G35" s="5">
        <v>27</v>
      </c>
      <c r="H35" s="5">
        <v>7</v>
      </c>
      <c r="I35" s="5">
        <v>38.5</v>
      </c>
      <c r="K35" s="5">
        <f t="shared" si="3"/>
        <v>-14.5</v>
      </c>
      <c r="L35" s="5">
        <f t="shared" si="3"/>
        <v>5.5</v>
      </c>
      <c r="M35" s="5">
        <f t="shared" si="3"/>
        <v>-15</v>
      </c>
      <c r="N35" s="5">
        <f t="shared" si="3"/>
        <v>2</v>
      </c>
      <c r="O35" s="5">
        <f t="shared" si="3"/>
        <v>-18</v>
      </c>
      <c r="P35" s="5">
        <f t="shared" si="3"/>
        <v>13.5</v>
      </c>
      <c r="S35" s="1" t="s">
        <v>45</v>
      </c>
      <c r="T35" s="4" t="s">
        <v>33</v>
      </c>
      <c r="U35" s="5">
        <v>1.4285714285714288</v>
      </c>
      <c r="V35" s="5">
        <v>3.4285714285714288</v>
      </c>
      <c r="W35" s="5">
        <v>22.571428571428573</v>
      </c>
      <c r="X35" s="5">
        <v>48.666666666666664</v>
      </c>
      <c r="Y35" s="5">
        <v>53.714285714285715</v>
      </c>
      <c r="Z35" s="5">
        <v>64.5</v>
      </c>
    </row>
    <row r="36" spans="1:26" x14ac:dyDescent="0.35">
      <c r="A36" s="1" t="s">
        <v>44</v>
      </c>
      <c r="B36" s="4" t="s">
        <v>33</v>
      </c>
      <c r="C36" s="5">
        <v>7.8571428571428568</v>
      </c>
      <c r="D36" s="5">
        <v>12.428571428571429</v>
      </c>
      <c r="E36" s="5">
        <v>12.142857142857142</v>
      </c>
      <c r="F36" s="5">
        <v>47</v>
      </c>
      <c r="G36" s="5">
        <v>51.125</v>
      </c>
      <c r="H36" s="5">
        <v>63.428571428571431</v>
      </c>
      <c r="I36" s="5">
        <v>68.857142857142861</v>
      </c>
      <c r="K36" s="5">
        <f t="shared" si="3"/>
        <v>4.5714285714285721</v>
      </c>
      <c r="L36" s="5">
        <f t="shared" si="3"/>
        <v>4.2857142857142856</v>
      </c>
      <c r="M36" s="5">
        <f t="shared" si="3"/>
        <v>39.142857142857146</v>
      </c>
      <c r="N36" s="5">
        <f t="shared" si="3"/>
        <v>43.267857142857146</v>
      </c>
      <c r="O36" s="5">
        <f t="shared" si="3"/>
        <v>55.571428571428577</v>
      </c>
      <c r="P36" s="5">
        <f t="shared" si="3"/>
        <v>61.000000000000007</v>
      </c>
      <c r="S36" s="1" t="s">
        <v>20</v>
      </c>
      <c r="U36" s="5">
        <f>AVERAGE(U28:U35)</f>
        <v>3.1037518037518046</v>
      </c>
      <c r="V36" s="5">
        <f t="shared" ref="V36:Z36" si="6">AVERAGE(V28:V35)</f>
        <v>2.0975694444444439</v>
      </c>
      <c r="W36" s="5">
        <f t="shared" si="6"/>
        <v>20.698908730158731</v>
      </c>
      <c r="X36" s="5">
        <f t="shared" si="6"/>
        <v>33.515638528138531</v>
      </c>
      <c r="Y36" s="5">
        <f t="shared" si="6"/>
        <v>40.662946428571431</v>
      </c>
      <c r="Z36" s="5">
        <f t="shared" si="6"/>
        <v>54.053521825396821</v>
      </c>
    </row>
    <row r="37" spans="1:26" x14ac:dyDescent="0.35">
      <c r="A37" s="1" t="s">
        <v>45</v>
      </c>
      <c r="B37" s="4" t="s">
        <v>33</v>
      </c>
      <c r="C37" s="5">
        <v>4</v>
      </c>
      <c r="D37" s="5">
        <v>5.4285714285714288</v>
      </c>
      <c r="E37" s="5">
        <v>7.4285714285714288</v>
      </c>
      <c r="F37" s="5">
        <v>26.571428571428573</v>
      </c>
      <c r="G37" s="5">
        <v>52.666666666666664</v>
      </c>
      <c r="H37" s="5">
        <v>57.714285714285715</v>
      </c>
      <c r="I37" s="5">
        <v>68.5</v>
      </c>
      <c r="K37" s="5">
        <f t="shared" si="3"/>
        <v>1.4285714285714288</v>
      </c>
      <c r="L37" s="5">
        <f t="shared" si="3"/>
        <v>3.4285714285714288</v>
      </c>
      <c r="M37" s="5">
        <f t="shared" si="3"/>
        <v>22.571428571428573</v>
      </c>
      <c r="N37" s="5">
        <f t="shared" si="3"/>
        <v>48.666666666666664</v>
      </c>
      <c r="O37" s="5">
        <f t="shared" si="3"/>
        <v>53.714285714285715</v>
      </c>
      <c r="P37" s="5">
        <f t="shared" si="3"/>
        <v>64.5</v>
      </c>
      <c r="S37" s="1" t="s">
        <v>22</v>
      </c>
      <c r="U37" s="5">
        <f>STDEV(U28:U35)/(SQRT(8))</f>
        <v>2.9707198683817255</v>
      </c>
      <c r="V37" s="5">
        <f t="shared" ref="V37:Z37" si="7">STDEV(V28:V35)/(SQRT(8))</f>
        <v>1.9140566611219647</v>
      </c>
      <c r="W37" s="5">
        <f t="shared" si="7"/>
        <v>5.3202219465258596</v>
      </c>
      <c r="X37" s="5">
        <f t="shared" si="7"/>
        <v>3.5007979408532974</v>
      </c>
      <c r="Y37" s="5">
        <f t="shared" si="7"/>
        <v>5.5199911730811557</v>
      </c>
      <c r="Z37" s="5">
        <f t="shared" si="7"/>
        <v>3.9822035819514312</v>
      </c>
    </row>
    <row r="38" spans="1:26" x14ac:dyDescent="0.35">
      <c r="A38" s="1" t="s">
        <v>46</v>
      </c>
      <c r="B38" s="6" t="s">
        <v>30</v>
      </c>
      <c r="C38" s="5">
        <v>10.666666666666666</v>
      </c>
      <c r="D38" s="5">
        <v>7.8</v>
      </c>
      <c r="E38" s="5">
        <v>15.166666666666666</v>
      </c>
      <c r="F38" s="5">
        <v>9.6666666666666661</v>
      </c>
      <c r="G38" s="5">
        <v>13</v>
      </c>
      <c r="H38" s="5">
        <v>20.5</v>
      </c>
      <c r="I38" s="5">
        <v>30</v>
      </c>
      <c r="K38" s="5">
        <f t="shared" si="3"/>
        <v>-2.8666666666666663</v>
      </c>
      <c r="L38" s="5">
        <f t="shared" si="3"/>
        <v>4.5</v>
      </c>
      <c r="M38" s="5">
        <f t="shared" si="3"/>
        <v>-1</v>
      </c>
      <c r="N38" s="5">
        <f t="shared" si="3"/>
        <v>2.3333333333333339</v>
      </c>
      <c r="O38" s="5">
        <f t="shared" si="3"/>
        <v>9.8333333333333339</v>
      </c>
      <c r="P38" s="5">
        <f t="shared" si="3"/>
        <v>19.333333333333336</v>
      </c>
    </row>
    <row r="39" spans="1:26" x14ac:dyDescent="0.35">
      <c r="A39" s="1" t="s">
        <v>47</v>
      </c>
      <c r="B39" s="6" t="s">
        <v>30</v>
      </c>
      <c r="C39" s="5">
        <v>1.5</v>
      </c>
      <c r="D39" s="5">
        <v>7.5</v>
      </c>
      <c r="E39" s="5">
        <v>2</v>
      </c>
      <c r="F39" s="5">
        <v>22</v>
      </c>
      <c r="G39" s="5">
        <v>2</v>
      </c>
      <c r="H39" s="5">
        <v>56</v>
      </c>
      <c r="I39" s="5">
        <v>29.5</v>
      </c>
      <c r="K39" s="5">
        <f t="shared" si="3"/>
        <v>6</v>
      </c>
      <c r="L39" s="5">
        <f t="shared" si="3"/>
        <v>0.5</v>
      </c>
      <c r="M39" s="5">
        <f t="shared" si="3"/>
        <v>20.5</v>
      </c>
      <c r="N39" s="5">
        <f t="shared" si="3"/>
        <v>0.5</v>
      </c>
      <c r="O39" s="5">
        <f t="shared" si="3"/>
        <v>54.5</v>
      </c>
      <c r="P39" s="5">
        <f t="shared" si="3"/>
        <v>28</v>
      </c>
      <c r="S39" s="1" t="s">
        <v>29</v>
      </c>
      <c r="T39" s="6" t="s">
        <v>30</v>
      </c>
      <c r="U39" s="5">
        <v>4.1666666666666679</v>
      </c>
      <c r="V39" s="5">
        <v>5.5</v>
      </c>
      <c r="W39" s="5">
        <v>-3.3333333333333339</v>
      </c>
      <c r="X39" s="5">
        <v>29.333333333333336</v>
      </c>
      <c r="Y39" s="5">
        <v>-3.3333333333333339</v>
      </c>
      <c r="Z39" s="5">
        <v>23.333333333333336</v>
      </c>
    </row>
    <row r="40" spans="1:26" x14ac:dyDescent="0.35">
      <c r="A40" s="1" t="s">
        <v>48</v>
      </c>
      <c r="B40" s="6" t="s">
        <v>30</v>
      </c>
      <c r="C40" s="5">
        <v>5.5714285714285712</v>
      </c>
      <c r="D40" s="5">
        <v>3.8571428571428572</v>
      </c>
      <c r="E40" s="5">
        <v>5.875</v>
      </c>
      <c r="F40" s="5">
        <v>19.714285714285715</v>
      </c>
      <c r="G40" s="5">
        <v>13</v>
      </c>
      <c r="H40" s="5">
        <v>31.142857142857142</v>
      </c>
      <c r="I40" s="5">
        <v>19.714285714285715</v>
      </c>
      <c r="K40" s="5">
        <f t="shared" si="3"/>
        <v>-1.714285714285714</v>
      </c>
      <c r="L40" s="5">
        <f t="shared" si="3"/>
        <v>0.30357142857142883</v>
      </c>
      <c r="M40" s="5">
        <f t="shared" si="3"/>
        <v>14.142857142857144</v>
      </c>
      <c r="N40" s="5">
        <f t="shared" si="3"/>
        <v>7.4285714285714288</v>
      </c>
      <c r="O40" s="5">
        <f t="shared" si="3"/>
        <v>25.571428571428569</v>
      </c>
      <c r="P40" s="5">
        <f t="shared" si="3"/>
        <v>14.142857142857144</v>
      </c>
      <c r="S40" s="1" t="s">
        <v>31</v>
      </c>
      <c r="T40" s="6" t="s">
        <v>30</v>
      </c>
      <c r="U40" s="5">
        <v>5</v>
      </c>
      <c r="V40" s="5">
        <v>-2</v>
      </c>
      <c r="W40" s="5">
        <v>9</v>
      </c>
      <c r="X40" s="5">
        <v>1.5</v>
      </c>
      <c r="Y40" s="5">
        <v>19</v>
      </c>
      <c r="Z40" s="5">
        <v>7.8333333333333339</v>
      </c>
    </row>
    <row r="41" spans="1:26" x14ac:dyDescent="0.35">
      <c r="S41" s="1" t="s">
        <v>34</v>
      </c>
      <c r="T41" s="6" t="s">
        <v>30</v>
      </c>
      <c r="U41" s="5">
        <v>1.5</v>
      </c>
      <c r="V41" s="5">
        <v>1</v>
      </c>
      <c r="W41" s="5">
        <v>-3.75</v>
      </c>
      <c r="X41" s="5">
        <v>-3.75</v>
      </c>
      <c r="Y41" s="5">
        <v>0.94999999999999929</v>
      </c>
      <c r="Z41" s="5">
        <v>13.5</v>
      </c>
    </row>
    <row r="42" spans="1:26" x14ac:dyDescent="0.35">
      <c r="S42" s="1" t="s">
        <v>35</v>
      </c>
      <c r="T42" s="6" t="s">
        <v>30</v>
      </c>
      <c r="U42" s="5">
        <v>4.25</v>
      </c>
      <c r="V42" s="5">
        <v>3.75</v>
      </c>
      <c r="W42" s="5">
        <v>-8.75</v>
      </c>
      <c r="X42" s="5">
        <v>-5.0500000000000007</v>
      </c>
      <c r="Y42" s="5">
        <v>-2.0500000000000007</v>
      </c>
      <c r="Z42" s="5">
        <v>33.15</v>
      </c>
    </row>
    <row r="43" spans="1:26" x14ac:dyDescent="0.35">
      <c r="S43" s="1" t="s">
        <v>38</v>
      </c>
      <c r="T43" s="6" t="s">
        <v>30</v>
      </c>
      <c r="U43" s="5">
        <v>19.833333333333332</v>
      </c>
      <c r="V43" s="5">
        <v>12</v>
      </c>
      <c r="W43" s="5">
        <v>22.5</v>
      </c>
      <c r="X43" s="5">
        <v>19</v>
      </c>
      <c r="Y43" s="5">
        <v>20.5</v>
      </c>
      <c r="Z43" s="5">
        <v>55.25</v>
      </c>
    </row>
    <row r="44" spans="1:26" x14ac:dyDescent="0.35">
      <c r="S44" s="1" t="s">
        <v>39</v>
      </c>
      <c r="T44" s="6" t="s">
        <v>30</v>
      </c>
      <c r="U44" s="5">
        <v>-2.5666666666666664</v>
      </c>
      <c r="V44" s="5">
        <v>5.6666666666666679</v>
      </c>
      <c r="W44" s="5">
        <v>0.5</v>
      </c>
      <c r="X44" s="5">
        <v>30.833333333333336</v>
      </c>
      <c r="Y44" s="5">
        <v>35.166666666666671</v>
      </c>
      <c r="Z44" s="5">
        <v>58.43333333333333</v>
      </c>
    </row>
    <row r="45" spans="1:26" x14ac:dyDescent="0.35">
      <c r="S45" s="1" t="s">
        <v>43</v>
      </c>
      <c r="T45" s="6" t="s">
        <v>30</v>
      </c>
      <c r="U45" s="5">
        <v>-14.5</v>
      </c>
      <c r="V45" s="5">
        <v>5.5</v>
      </c>
      <c r="W45" s="5">
        <v>-15</v>
      </c>
      <c r="X45" s="5">
        <v>2</v>
      </c>
      <c r="Y45" s="5">
        <v>-18</v>
      </c>
      <c r="Z45" s="5">
        <v>13.5</v>
      </c>
    </row>
    <row r="46" spans="1:26" x14ac:dyDescent="0.35">
      <c r="S46" s="1" t="s">
        <v>46</v>
      </c>
      <c r="T46" s="6" t="s">
        <v>30</v>
      </c>
      <c r="U46" s="5">
        <v>-2.8666666666666663</v>
      </c>
      <c r="V46" s="5">
        <v>4.5</v>
      </c>
      <c r="W46" s="5">
        <v>-1</v>
      </c>
      <c r="X46" s="5">
        <v>2.3333333333333339</v>
      </c>
      <c r="Y46" s="5">
        <v>9.8333333333333339</v>
      </c>
      <c r="Z46" s="5">
        <v>19.333333333333336</v>
      </c>
    </row>
    <row r="47" spans="1:26" x14ac:dyDescent="0.35">
      <c r="S47" s="1" t="s">
        <v>47</v>
      </c>
      <c r="T47" s="6" t="s">
        <v>30</v>
      </c>
      <c r="U47" s="5">
        <v>6</v>
      </c>
      <c r="V47" s="5">
        <v>0.5</v>
      </c>
      <c r="W47" s="5">
        <v>20.5</v>
      </c>
      <c r="X47" s="5">
        <v>0.5</v>
      </c>
      <c r="Y47" s="5">
        <v>54.5</v>
      </c>
      <c r="Z47" s="5">
        <v>28</v>
      </c>
    </row>
    <row r="48" spans="1:26" x14ac:dyDescent="0.35">
      <c r="S48" s="1" t="s">
        <v>48</v>
      </c>
      <c r="T48" s="6" t="s">
        <v>30</v>
      </c>
      <c r="U48" s="5">
        <v>-1.714285714285714</v>
      </c>
      <c r="V48" s="5">
        <v>0.30357142857142883</v>
      </c>
      <c r="W48" s="5">
        <v>14.142857142857144</v>
      </c>
      <c r="X48" s="5">
        <v>7.4285714285714288</v>
      </c>
      <c r="Y48" s="5">
        <v>25.571428571428569</v>
      </c>
      <c r="Z48" s="5">
        <v>14.142857142857144</v>
      </c>
    </row>
    <row r="49" spans="19:26" x14ac:dyDescent="0.35">
      <c r="S49" s="1" t="s">
        <v>20</v>
      </c>
      <c r="U49" s="5">
        <f>AVERAGE(U39:U48)</f>
        <v>1.9102380952380955</v>
      </c>
      <c r="V49" s="5">
        <f t="shared" ref="V49:Z49" si="8">AVERAGE(V39:V48)</f>
        <v>3.67202380952381</v>
      </c>
      <c r="W49" s="5">
        <f t="shared" si="8"/>
        <v>3.480952380952381</v>
      </c>
      <c r="X49" s="5">
        <f t="shared" si="8"/>
        <v>8.4128571428571437</v>
      </c>
      <c r="Y49" s="5">
        <f t="shared" si="8"/>
        <v>14.213809523809521</v>
      </c>
      <c r="Z49" s="5">
        <f t="shared" si="8"/>
        <v>26.647619047619049</v>
      </c>
    </row>
    <row r="50" spans="19:26" x14ac:dyDescent="0.35">
      <c r="S50" s="1" t="s">
        <v>22</v>
      </c>
      <c r="U50" s="5">
        <f>STDEV(U39:U48)/(SQRT(10))</f>
        <v>2.755880495479909</v>
      </c>
      <c r="V50" s="5">
        <f t="shared" ref="V50:Z50" si="9">STDEV(V39:V48)/(SQRT(10))</f>
        <v>1.2535645981061738</v>
      </c>
      <c r="W50" s="5">
        <f t="shared" si="9"/>
        <v>3.9641956231719329</v>
      </c>
      <c r="X50" s="5">
        <f t="shared" si="9"/>
        <v>4.1780781782769942</v>
      </c>
      <c r="Y50" s="5">
        <f t="shared" si="9"/>
        <v>6.7153879240908676</v>
      </c>
      <c r="Z50" s="5">
        <f t="shared" si="9"/>
        <v>5.570843918584556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Maltrin Session 1 LickScores</vt:lpstr>
      <vt:lpstr>Maltrin Session 1 Trials</vt:lpstr>
      <vt:lpstr>Maltrin Session 2 LickScores</vt:lpstr>
      <vt:lpstr>Maltrin Session 2 Trials</vt:lpstr>
      <vt:lpstr>Maltrin Session 3 LickScores</vt:lpstr>
      <vt:lpstr>Maltrin Session 3 Trials</vt:lpstr>
      <vt:lpstr>Maltrin Combined LickScores</vt:lpstr>
      <vt:lpstr>Maltrin Combined Trials</vt:lpstr>
      <vt:lpstr>Sucrose Session 1 LickScores</vt:lpstr>
      <vt:lpstr>Sucrose Session 1 Trials</vt:lpstr>
      <vt:lpstr>Sucrose Session 2 LickScores</vt:lpstr>
      <vt:lpstr>Sucrose Session 2 Trials</vt:lpstr>
      <vt:lpstr>Sucrose Session 3 LickScores</vt:lpstr>
      <vt:lpstr>Sucrose Session 3 Trials</vt:lpstr>
      <vt:lpstr>Sucrose Combined LickScores</vt:lpstr>
      <vt:lpstr>Sucrose Combined Trials</vt:lpstr>
      <vt:lpstr>AUC Calculations</vt:lpstr>
      <vt:lpstr>Olfactory Thresholding</vt:lpstr>
      <vt:lpstr>Fungiform</vt:lpstr>
      <vt:lpstr>Circumvallate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Hamel</dc:creator>
  <cp:lastModifiedBy>Elizabeth Hamel</cp:lastModifiedBy>
  <dcterms:created xsi:type="dcterms:W3CDTF">2025-03-13T14:26:06Z</dcterms:created>
  <dcterms:modified xsi:type="dcterms:W3CDTF">2025-03-13T16:55:45Z</dcterms:modified>
</cp:coreProperties>
</file>