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примеры EXCEL\"/>
    </mc:Choice>
  </mc:AlternateContent>
  <bookViews>
    <workbookView xWindow="0" yWindow="0" windowWidth="23040" windowHeight="9192"/>
  </bookViews>
  <sheets>
    <sheet name="заказы" sheetId="1" r:id="rId1"/>
    <sheet name="статус" sheetId="2" r:id="rId2"/>
  </sheets>
  <definedNames>
    <definedName name="Статус" localSheetId="1">статус!$A$2:$A$5</definedName>
    <definedName name="Статус">статус!$A$2:$A$5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3" i="1" s="1"/>
  <c r="C23" i="1"/>
  <c r="C22" i="1"/>
  <c r="E22" i="1" s="1"/>
  <c r="F22" i="1" s="1"/>
  <c r="F21" i="1"/>
  <c r="E21" i="1"/>
  <c r="C21" i="1"/>
  <c r="B4" i="1"/>
  <c r="E20" i="1"/>
  <c r="F20" i="1" s="1"/>
  <c r="C20" i="1"/>
  <c r="B2" i="1"/>
  <c r="B1" i="1"/>
  <c r="C9" i="1"/>
  <c r="E9" i="1" s="1"/>
  <c r="F9" i="1" s="1"/>
  <c r="C10" i="1"/>
  <c r="E10" i="1" s="1"/>
  <c r="F10" i="1" s="1"/>
  <c r="C11" i="1"/>
  <c r="E11" i="1" s="1"/>
  <c r="F11" i="1" s="1"/>
  <c r="C12" i="1"/>
  <c r="E12" i="1" s="1"/>
  <c r="F12" i="1" s="1"/>
  <c r="C13" i="1"/>
  <c r="E13" i="1" s="1"/>
  <c r="F13" i="1" s="1"/>
  <c r="C14" i="1"/>
  <c r="E14" i="1" s="1"/>
  <c r="F14" i="1" s="1"/>
  <c r="C15" i="1"/>
  <c r="E15" i="1" s="1"/>
  <c r="F15" i="1" s="1"/>
  <c r="C16" i="1"/>
  <c r="E16" i="1" s="1"/>
  <c r="F16" i="1" s="1"/>
  <c r="C17" i="1"/>
  <c r="E17" i="1" s="1"/>
  <c r="F17" i="1" s="1"/>
  <c r="C18" i="1"/>
  <c r="E18" i="1" s="1"/>
  <c r="F18" i="1" s="1"/>
  <c r="C19" i="1"/>
  <c r="E19" i="1" s="1"/>
  <c r="F19" i="1" s="1"/>
  <c r="C8" i="1"/>
  <c r="E8" i="1" s="1"/>
  <c r="C7" i="1"/>
  <c r="E7" i="1" s="1"/>
  <c r="F7" i="1" s="1"/>
  <c r="F8" i="1" l="1"/>
  <c r="B3" i="1"/>
</calcChain>
</file>

<file path=xl/sharedStrings.xml><?xml version="1.0" encoding="utf-8"?>
<sst xmlns="http://schemas.openxmlformats.org/spreadsheetml/2006/main" count="56" uniqueCount="37">
  <si>
    <t>Количество заказов, шт</t>
  </si>
  <si>
    <t>Сумма заказов, руб</t>
  </si>
  <si>
    <t>Сумма скидок, руб</t>
  </si>
  <si>
    <t>Средний заказ,руб</t>
  </si>
  <si>
    <t>Клиенты</t>
  </si>
  <si>
    <t>Статус</t>
  </si>
  <si>
    <t>Скидка, %</t>
  </si>
  <si>
    <t>Сумма заказа, руб</t>
  </si>
  <si>
    <t>Сумма скидки, руб</t>
  </si>
  <si>
    <t>К оплате, руб</t>
  </si>
  <si>
    <t>Платиновый</t>
  </si>
  <si>
    <t>Золотой</t>
  </si>
  <si>
    <t>Себебрянный</t>
  </si>
  <si>
    <t>Нет статуса</t>
  </si>
  <si>
    <t>Ластовко И.В</t>
  </si>
  <si>
    <t>Редько В.М</t>
  </si>
  <si>
    <t>Будько П.А.</t>
  </si>
  <si>
    <t>Усович А.М.</t>
  </si>
  <si>
    <t>Шишко В.И.</t>
  </si>
  <si>
    <t>Мартинкевич И.М.</t>
  </si>
  <si>
    <t>Телица Т.К.</t>
  </si>
  <si>
    <t>Пискунович Т.П.</t>
  </si>
  <si>
    <t>Заяц В.И.</t>
  </si>
  <si>
    <t>Протасевич А. И.</t>
  </si>
  <si>
    <t>Шкетов И.А.</t>
  </si>
  <si>
    <t>Баран С.И.</t>
  </si>
  <si>
    <t>Бабич Л.А.</t>
  </si>
  <si>
    <t>Дерко Д.Ю.</t>
  </si>
  <si>
    <t>Ивко В.М.</t>
  </si>
  <si>
    <t>Машко И.М.</t>
  </si>
  <si>
    <t>Щебет В.М.</t>
  </si>
  <si>
    <t>СЧЁТ</t>
  </si>
  <si>
    <t>СУММ</t>
  </si>
  <si>
    <t>СРЗНАЧ</t>
  </si>
  <si>
    <t>выпадающие списки</t>
  </si>
  <si>
    <t>ВПР</t>
  </si>
  <si>
    <t xml:space="preserve">В этом шаблоне используются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</si>
</sst>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0" borderId="1" xfId="0" applyBorder="1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J15" sqref="J15"/>
    </sheetView>
  </sheetViews>
  <sheetFormatPr defaultRowHeight="14.4" x14ac:dyDescent="0.3"/>
  <cols>
    <col min="1" max="1" width="18" customWidth="1"/>
    <col min="2" max="2" width="13.44140625" customWidth="1"/>
    <col min="3" max="3" width="9.77734375" customWidth="1"/>
    <col min="4" max="4" width="17.88671875" customWidth="1"/>
    <col min="5" max="5" width="18" customWidth="1"/>
    <col min="6" max="6" width="13.5546875" customWidth="1"/>
  </cols>
  <sheetData>
    <row r="1" spans="1:12" ht="28.8" x14ac:dyDescent="0.3">
      <c r="A1" s="2" t="s">
        <v>0</v>
      </c>
      <c r="B1">
        <f>COUNT(D7:D100)</f>
        <v>17</v>
      </c>
      <c r="I1" s="8" t="s">
        <v>36</v>
      </c>
      <c r="J1" s="8"/>
      <c r="K1" s="8"/>
      <c r="L1" s="8"/>
    </row>
    <row r="2" spans="1:12" x14ac:dyDescent="0.3">
      <c r="A2" s="1" t="s">
        <v>1</v>
      </c>
      <c r="B2" s="4">
        <f>SUM(D7:D100)</f>
        <v>17392</v>
      </c>
      <c r="I2" s="7">
        <v>1</v>
      </c>
      <c r="J2" s="7" t="s">
        <v>31</v>
      </c>
      <c r="K2" s="7"/>
      <c r="L2" s="7"/>
    </row>
    <row r="3" spans="1:12" x14ac:dyDescent="0.3">
      <c r="A3" s="1" t="s">
        <v>2</v>
      </c>
      <c r="B3" s="4">
        <f>SUM(E7:E100)</f>
        <v>864.87</v>
      </c>
      <c r="I3" s="7">
        <v>2</v>
      </c>
      <c r="J3" s="7" t="s">
        <v>32</v>
      </c>
      <c r="K3" s="7"/>
      <c r="L3" s="7"/>
    </row>
    <row r="4" spans="1:12" x14ac:dyDescent="0.3">
      <c r="A4" s="1" t="s">
        <v>3</v>
      </c>
      <c r="B4" s="4">
        <f>AVERAGE(D7:D100)</f>
        <v>1023.0588235294117</v>
      </c>
      <c r="I4" s="7">
        <v>3</v>
      </c>
      <c r="J4" s="7" t="s">
        <v>33</v>
      </c>
      <c r="K4" s="7"/>
      <c r="L4" s="7"/>
    </row>
    <row r="5" spans="1:12" x14ac:dyDescent="0.3">
      <c r="I5" s="7">
        <v>4</v>
      </c>
      <c r="J5" s="7" t="s">
        <v>34</v>
      </c>
      <c r="K5" s="7"/>
      <c r="L5" s="7"/>
    </row>
    <row r="6" spans="1:12" x14ac:dyDescent="0.3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I6" s="7">
        <v>5</v>
      </c>
      <c r="J6" s="7" t="s">
        <v>35</v>
      </c>
      <c r="K6" s="7"/>
      <c r="L6" s="7"/>
    </row>
    <row r="7" spans="1:12" x14ac:dyDescent="0.3">
      <c r="A7" s="3" t="s">
        <v>14</v>
      </c>
      <c r="B7" s="3" t="s">
        <v>11</v>
      </c>
      <c r="C7" s="3">
        <f>VLOOKUP(B7,статус!A$2:B$5,2,FALSE)</f>
        <v>5</v>
      </c>
      <c r="D7" s="6">
        <v>350</v>
      </c>
      <c r="E7" s="6">
        <f>D7*C7/100</f>
        <v>17.5</v>
      </c>
      <c r="F7" s="6">
        <f>D7-E7</f>
        <v>332.5</v>
      </c>
      <c r="I7" s="4"/>
    </row>
    <row r="8" spans="1:12" x14ac:dyDescent="0.3">
      <c r="A8" s="3" t="s">
        <v>15</v>
      </c>
      <c r="B8" s="3" t="s">
        <v>10</v>
      </c>
      <c r="C8" s="3">
        <f>VLOOKUP(B8,статус!A$2:B$5,2,FALSE)</f>
        <v>7</v>
      </c>
      <c r="D8" s="6">
        <v>1460</v>
      </c>
      <c r="E8" s="6">
        <f t="shared" ref="E8:E23" si="0">D8*C8/100</f>
        <v>102.2</v>
      </c>
      <c r="F8" s="6">
        <f t="shared" ref="F8:F23" si="1">D8-E8</f>
        <v>1357.8</v>
      </c>
    </row>
    <row r="9" spans="1:12" x14ac:dyDescent="0.3">
      <c r="A9" s="3" t="s">
        <v>16</v>
      </c>
      <c r="B9" s="3" t="s">
        <v>12</v>
      </c>
      <c r="C9" s="3">
        <f>VLOOKUP(B9,статус!A$2:B$5,2,FALSE)</f>
        <v>3</v>
      </c>
      <c r="D9" s="6">
        <v>2300</v>
      </c>
      <c r="E9" s="6">
        <f t="shared" si="0"/>
        <v>69</v>
      </c>
      <c r="F9" s="6">
        <f t="shared" si="1"/>
        <v>2231</v>
      </c>
    </row>
    <row r="10" spans="1:12" x14ac:dyDescent="0.3">
      <c r="A10" s="3" t="s">
        <v>17</v>
      </c>
      <c r="B10" s="3" t="s">
        <v>13</v>
      </c>
      <c r="C10" s="3">
        <f>VLOOKUP(B10,статус!A$2:B$5,2,FALSE)</f>
        <v>0</v>
      </c>
      <c r="D10" s="6">
        <v>670</v>
      </c>
      <c r="E10" s="6">
        <f t="shared" si="0"/>
        <v>0</v>
      </c>
      <c r="F10" s="6">
        <f t="shared" si="1"/>
        <v>670</v>
      </c>
    </row>
    <row r="11" spans="1:12" x14ac:dyDescent="0.3">
      <c r="A11" s="3" t="s">
        <v>18</v>
      </c>
      <c r="B11" s="3" t="s">
        <v>11</v>
      </c>
      <c r="C11" s="3">
        <f>VLOOKUP(B11,статус!A$2:B$5,2,FALSE)</f>
        <v>5</v>
      </c>
      <c r="D11" s="6">
        <v>458</v>
      </c>
      <c r="E11" s="6">
        <f t="shared" si="0"/>
        <v>22.9</v>
      </c>
      <c r="F11" s="6">
        <f t="shared" si="1"/>
        <v>435.1</v>
      </c>
    </row>
    <row r="12" spans="1:12" x14ac:dyDescent="0.3">
      <c r="A12" s="3" t="s">
        <v>19</v>
      </c>
      <c r="B12" s="3" t="s">
        <v>12</v>
      </c>
      <c r="C12" s="3">
        <f>VLOOKUP(B12,статус!A$2:B$5,2,FALSE)</f>
        <v>3</v>
      </c>
      <c r="D12" s="6">
        <v>380</v>
      </c>
      <c r="E12" s="6">
        <f t="shared" si="0"/>
        <v>11.4</v>
      </c>
      <c r="F12" s="6">
        <f t="shared" si="1"/>
        <v>368.6</v>
      </c>
    </row>
    <row r="13" spans="1:12" x14ac:dyDescent="0.3">
      <c r="A13" s="3" t="s">
        <v>20</v>
      </c>
      <c r="B13" s="3" t="s">
        <v>10</v>
      </c>
      <c r="C13" s="3">
        <f>VLOOKUP(B13,статус!A$2:B$5,2,FALSE)</f>
        <v>7</v>
      </c>
      <c r="D13" s="6">
        <v>1122</v>
      </c>
      <c r="E13" s="6">
        <f t="shared" si="0"/>
        <v>78.540000000000006</v>
      </c>
      <c r="F13" s="6">
        <f t="shared" si="1"/>
        <v>1043.46</v>
      </c>
    </row>
    <row r="14" spans="1:12" x14ac:dyDescent="0.3">
      <c r="A14" s="3" t="s">
        <v>21</v>
      </c>
      <c r="B14" s="3" t="s">
        <v>12</v>
      </c>
      <c r="C14" s="3">
        <f>VLOOKUP(B14,статус!A$2:B$5,2,FALSE)</f>
        <v>3</v>
      </c>
      <c r="D14" s="6">
        <v>456</v>
      </c>
      <c r="E14" s="6">
        <f t="shared" si="0"/>
        <v>13.68</v>
      </c>
      <c r="F14" s="6">
        <f t="shared" si="1"/>
        <v>442.32</v>
      </c>
    </row>
    <row r="15" spans="1:12" x14ac:dyDescent="0.3">
      <c r="A15" s="3" t="s">
        <v>22</v>
      </c>
      <c r="B15" s="3" t="s">
        <v>13</v>
      </c>
      <c r="C15" s="3">
        <f>VLOOKUP(B15,статус!A$2:B$5,2,FALSE)</f>
        <v>0</v>
      </c>
      <c r="D15" s="6">
        <v>120</v>
      </c>
      <c r="E15" s="6">
        <f t="shared" si="0"/>
        <v>0</v>
      </c>
      <c r="F15" s="6">
        <f t="shared" si="1"/>
        <v>120</v>
      </c>
    </row>
    <row r="16" spans="1:12" x14ac:dyDescent="0.3">
      <c r="A16" s="3" t="s">
        <v>23</v>
      </c>
      <c r="B16" s="3" t="s">
        <v>12</v>
      </c>
      <c r="C16" s="3">
        <f>VLOOKUP(B16,статус!A$2:B$5,2,FALSE)</f>
        <v>3</v>
      </c>
      <c r="D16" s="6">
        <v>356</v>
      </c>
      <c r="E16" s="6">
        <f t="shared" si="0"/>
        <v>10.68</v>
      </c>
      <c r="F16" s="6">
        <f t="shared" si="1"/>
        <v>345.32</v>
      </c>
    </row>
    <row r="17" spans="1:6" x14ac:dyDescent="0.3">
      <c r="A17" s="3" t="s">
        <v>24</v>
      </c>
      <c r="B17" s="3" t="s">
        <v>11</v>
      </c>
      <c r="C17" s="3">
        <f>VLOOKUP(B17,статус!A$2:B$5,2,FALSE)</f>
        <v>5</v>
      </c>
      <c r="D17" s="6">
        <v>789</v>
      </c>
      <c r="E17" s="6">
        <f t="shared" si="0"/>
        <v>39.450000000000003</v>
      </c>
      <c r="F17" s="6">
        <f t="shared" si="1"/>
        <v>749.55</v>
      </c>
    </row>
    <row r="18" spans="1:6" x14ac:dyDescent="0.3">
      <c r="A18" s="3" t="s">
        <v>25</v>
      </c>
      <c r="B18" s="3" t="s">
        <v>12</v>
      </c>
      <c r="C18" s="3">
        <f>VLOOKUP(B18,статус!A$2:B$5,2,FALSE)</f>
        <v>3</v>
      </c>
      <c r="D18" s="6">
        <v>453</v>
      </c>
      <c r="E18" s="6">
        <f t="shared" si="0"/>
        <v>13.59</v>
      </c>
      <c r="F18" s="6">
        <f t="shared" si="1"/>
        <v>439.41</v>
      </c>
    </row>
    <row r="19" spans="1:6" x14ac:dyDescent="0.3">
      <c r="A19" s="3" t="s">
        <v>26</v>
      </c>
      <c r="B19" s="3" t="s">
        <v>13</v>
      </c>
      <c r="C19" s="3">
        <f>VLOOKUP(B19,статус!A$2:B$5,2,FALSE)</f>
        <v>0</v>
      </c>
      <c r="D19" s="6">
        <v>711</v>
      </c>
      <c r="E19" s="6">
        <f t="shared" si="0"/>
        <v>0</v>
      </c>
      <c r="F19" s="6">
        <f t="shared" si="1"/>
        <v>711</v>
      </c>
    </row>
    <row r="20" spans="1:6" x14ac:dyDescent="0.3">
      <c r="A20" s="3" t="s">
        <v>27</v>
      </c>
      <c r="B20" s="3" t="s">
        <v>11</v>
      </c>
      <c r="C20" s="3">
        <f>VLOOKUP(B20,статус!A$2:B$5,2,FALSE)</f>
        <v>5</v>
      </c>
      <c r="D20" s="6">
        <v>644</v>
      </c>
      <c r="E20" s="6">
        <f t="shared" si="0"/>
        <v>32.200000000000003</v>
      </c>
      <c r="F20" s="6">
        <f t="shared" si="1"/>
        <v>611.79999999999995</v>
      </c>
    </row>
    <row r="21" spans="1:6" x14ac:dyDescent="0.3">
      <c r="A21" s="3" t="s">
        <v>28</v>
      </c>
      <c r="B21" s="3" t="s">
        <v>12</v>
      </c>
      <c r="C21" s="3">
        <f>VLOOKUP(B21,статус!A$2:B$5,2,FALSE)</f>
        <v>3</v>
      </c>
      <c r="D21" s="6">
        <v>787</v>
      </c>
      <c r="E21" s="6">
        <f t="shared" si="0"/>
        <v>23.61</v>
      </c>
      <c r="F21" s="6">
        <f t="shared" si="1"/>
        <v>763.39</v>
      </c>
    </row>
    <row r="22" spans="1:6" x14ac:dyDescent="0.3">
      <c r="A22" s="3" t="s">
        <v>29</v>
      </c>
      <c r="B22" s="3" t="s">
        <v>10</v>
      </c>
      <c r="C22" s="3">
        <f>VLOOKUP(B22,статус!A$2:B$5,2,FALSE)</f>
        <v>7</v>
      </c>
      <c r="D22" s="6">
        <v>5666</v>
      </c>
      <c r="E22" s="6">
        <f t="shared" si="0"/>
        <v>396.62</v>
      </c>
      <c r="F22" s="6">
        <f t="shared" si="1"/>
        <v>5269.38</v>
      </c>
    </row>
    <row r="23" spans="1:6" x14ac:dyDescent="0.3">
      <c r="A23" s="3" t="s">
        <v>30</v>
      </c>
      <c r="B23" s="3" t="s">
        <v>11</v>
      </c>
      <c r="C23" s="3">
        <f>VLOOKUP(B23,статус!A$2:B$5,2,FALSE)</f>
        <v>5</v>
      </c>
      <c r="D23" s="6">
        <v>670</v>
      </c>
      <c r="E23" s="6">
        <f t="shared" si="0"/>
        <v>33.5</v>
      </c>
      <c r="F23" s="6">
        <f t="shared" si="1"/>
        <v>636.5</v>
      </c>
    </row>
  </sheetData>
  <mergeCells count="1">
    <mergeCell ref="I1:L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ошибка" error="введите правильное значение">
          <x14:formula1>
            <xm:f>статус!A$2:A$5</xm:f>
          </x14:formula1>
          <xm:sqref>B7:B26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9" sqref="F19"/>
    </sheetView>
  </sheetViews>
  <sheetFormatPr defaultRowHeight="14.4" x14ac:dyDescent="0.3"/>
  <cols>
    <col min="1" max="1" width="12.88671875" customWidth="1"/>
    <col min="2" max="2" width="10.5546875" customWidth="1"/>
  </cols>
  <sheetData>
    <row r="1" spans="1:2" x14ac:dyDescent="0.3">
      <c r="A1" s="9" t="s">
        <v>5</v>
      </c>
      <c r="B1" s="9" t="s">
        <v>6</v>
      </c>
    </row>
    <row r="2" spans="1:2" x14ac:dyDescent="0.3">
      <c r="A2" s="3" t="s">
        <v>10</v>
      </c>
      <c r="B2" s="3">
        <v>7</v>
      </c>
    </row>
    <row r="3" spans="1:2" x14ac:dyDescent="0.3">
      <c r="A3" s="3" t="s">
        <v>11</v>
      </c>
      <c r="B3" s="3">
        <v>5</v>
      </c>
    </row>
    <row r="4" spans="1:2" x14ac:dyDescent="0.3">
      <c r="A4" s="3" t="s">
        <v>12</v>
      </c>
      <c r="B4" s="3">
        <v>3</v>
      </c>
    </row>
    <row r="5" spans="1:2" x14ac:dyDescent="0.3">
      <c r="A5" s="3" t="s">
        <v>13</v>
      </c>
      <c r="B5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заказы</vt:lpstr>
      <vt:lpstr>статус</vt:lpstr>
      <vt:lpstr>статус!Статус</vt:lpstr>
      <vt:lpstr>Статус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Olya</dc:creator>
  <cp:lastModifiedBy>Olya</cp:lastModifiedBy>
  <dcterms:created xsi:type="dcterms:W3CDTF">2022-09-06T16:31:58Z</dcterms:created>
  <dcterms:modified xsi:type="dcterms:W3CDTF">2022-09-08T20:17:28Z</dcterms:modified>
</cp:coreProperties>
</file>