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<sst xmlns="http://schemas.openxmlformats.org/spreadsheetml/2006/main" count="112" uniqueCount="99">
  <si>
    <t>Функции в электронных таблицах</t>
  </si>
  <si>
    <t>Функции математические</t>
  </si>
  <si>
    <t>1.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</si>
  <si>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</si>
  <si>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</si>
  <si>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</si>
  <si>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</si>
  <si>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</si>
  <si>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</si>
  <si>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</si>
  <si>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</si>
  <si>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</si>
  <si>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</si>
  <si>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</si>
  <si>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</si>
  <si>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</si>
  <si>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</si>
  <si>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</si>
  <si>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</si>
  <si>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полных часов, прошедших с начала суток:</t>
  </si>
  <si>
    <t xml:space="preserve"> n разделить на 3600 и округлить до ближайшего меньшего целого 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</si>
  <si>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</si>
  <si>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</si>
  <si>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</si>
  <si>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</si>
  <si>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</si>
  <si>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Задачи на обработку текста</t>
  </si>
  <si>
    <t>Фамилия сотрудника</t>
  </si>
  <si>
    <t xml:space="preserve">Иванов </t>
  </si>
  <si>
    <t>Имя сотрудника</t>
  </si>
  <si>
    <t xml:space="preserve">Иван </t>
  </si>
  <si>
    <t>Отчество сотрудника</t>
  </si>
  <si>
    <t xml:space="preserve">Иванович  </t>
  </si>
  <si>
    <t>Фамилия, имя, отчество сотрудника</t>
  </si>
  <si>
    <t>2. В результатирующей ячейке получить число символов  в исходной строке текста</t>
  </si>
  <si>
    <t>Введите строку</t>
  </si>
  <si>
    <t>привіт</t>
  </si>
  <si>
    <t>Число символов в строке</t>
  </si>
  <si>
    <t>3. В результатирующей ячейке получить слово</t>
  </si>
  <si>
    <t>форма</t>
  </si>
  <si>
    <t>Исходное слово</t>
  </si>
  <si>
    <t>Информатика</t>
  </si>
  <si>
    <t>Полученное слово</t>
  </si>
  <si>
    <t>4. В результатирующей ячейке получить слово Комбинат</t>
  </si>
  <si>
    <t>Комбинат</t>
  </si>
  <si>
    <t>5. В первой результатирующей ячейке получить слово Информация, во второй - Оператор</t>
  </si>
  <si>
    <t>Первое слово</t>
  </si>
  <si>
    <t>Информатор</t>
  </si>
  <si>
    <t>Второе слово</t>
  </si>
  <si>
    <t>Операция</t>
  </si>
  <si>
    <t>Первое полученное слово</t>
  </si>
  <si>
    <t>Второе полученное слово</t>
  </si>
  <si>
    <t>6. Получить текст, состоящий из фамилии и инициалов в виде Иванов Н.И.</t>
  </si>
  <si>
    <t>Бойчук</t>
  </si>
  <si>
    <t xml:space="preserve"> Влад </t>
  </si>
  <si>
    <t>Геннадиевич</t>
  </si>
  <si>
    <t>Фамилия и инициалы сотрудника: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</si>
  <si>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</si>
  <si>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</si>
  <si>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</si>
  <si>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</si>
  <si>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</si>
  <si>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2.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</si>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</sst>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D/M/YYYY"/>
  </numFmts>
  <fonts count="10">
    <font>
      <sz val="10.0"/>
      <color rgb="FF000000"/>
      <name val="Arial"/>
    </font>
    <font>
      <sz val="11.0"/>
      <color rgb="FF000000"/>
      <name val="Calibri"/>
    </font>
    <font>
      <b/>
      <sz val="14.0"/>
      <color rgb="FF000000"/>
      <name val="Times New Roman"/>
    </font>
    <font>
      <sz val="11.0"/>
      <color rgb="FF000000"/>
      <name val="Arial"/>
    </font>
    <font/>
    <font>
      <sz val="11.0"/>
      <color rgb="FF000000"/>
      <name val="Arimo"/>
    </font>
    <font>
      <sz val="9.0"/>
      <color rgb="FF000000"/>
      <name val="Calibri"/>
    </font>
    <font>
      <sz val="11.0"/>
      <color rgb="FFCE181E"/>
      <name val="Arial"/>
    </font>
    <font>
      <sz val="11.0"/>
      <color rgb="FF000000"/>
      <name val="Times New Roman"/>
    </font>
    <font>
      <b/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6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1" fillId="0" fontId="4" numFmtId="0" xfId="0" applyBorder="1" applyFont="1"/>
    <xf borderId="3" fillId="0" fontId="4" numFmtId="0" xfId="0" applyBorder="1" applyFont="1"/>
    <xf borderId="3" fillId="0" fontId="3" numFmtId="0" xfId="0" applyAlignment="1" applyBorder="1" applyFont="1">
      <alignment horizontal="right"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0"/>
    </xf>
    <xf borderId="3" fillId="0" fontId="3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0" fontId="7" numFmtId="0" xfId="0" applyAlignment="1" applyBorder="1" applyFont="1">
      <alignment horizontal="center" shrinkToFit="0" vertical="bottom" wrapText="0"/>
    </xf>
    <xf borderId="4" fillId="0" fontId="3" numFmtId="164" xfId="0" applyAlignment="1" applyBorder="1" applyFont="1" applyNumberFormat="1">
      <alignment horizontal="right" shrinkToFit="0" vertical="bottom" wrapText="0"/>
    </xf>
    <xf borderId="5" fillId="0" fontId="4" numFmtId="0" xfId="0" applyBorder="1" applyFont="1"/>
    <xf borderId="2" fillId="0" fontId="3" numFmtId="1" xfId="0" applyAlignment="1" applyBorder="1" applyFont="1" applyNumberFormat="1">
      <alignment horizontal="right" shrinkToFit="0" vertical="bottom" wrapText="0"/>
    </xf>
    <xf borderId="2" fillId="0" fontId="3" numFmtId="0" xfId="0" applyAlignment="1" applyBorder="1" applyFont="1">
      <alignment horizontal="right" shrinkToFit="0" vertical="bottom" wrapText="0"/>
    </xf>
    <xf borderId="1" fillId="0" fontId="3" numFmtId="14" xfId="0" applyAlignment="1" applyBorder="1" applyFont="1" applyNumberFormat="1">
      <alignment horizontal="center" shrinkToFit="0" vertical="bottom" wrapText="0"/>
    </xf>
    <xf borderId="1" fillId="0" fontId="3" numFmtId="14" xfId="0" applyAlignment="1" applyBorder="1" applyFont="1" applyNumberFormat="1">
      <alignment shrinkToFit="0" vertical="bottom" wrapText="0"/>
    </xf>
    <xf borderId="0" fillId="0" fontId="8" numFmtId="0" xfId="0" applyAlignment="1" applyFont="1">
      <alignment horizontal="center" shrinkToFit="0" vertical="bottom" wrapText="1"/>
    </xf>
    <xf borderId="4" fillId="0" fontId="3" numFmtId="165" xfId="0" applyAlignment="1" applyBorder="1" applyFont="1" applyNumberFormat="1">
      <alignment horizontal="right" shrinkToFit="0" vertical="bottom" wrapText="0"/>
    </xf>
    <xf borderId="2" fillId="0" fontId="9" numFmtId="0" xfId="0" applyAlignment="1" applyBorder="1" applyFont="1">
      <alignment horizontal="center" shrinkToFit="0" vertical="bottom" wrapText="0"/>
    </xf>
    <xf borderId="3" fillId="0" fontId="9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14.43"/>
    <col customWidth="1" min="17" max="26" width="8.71"/>
  </cols>
  <sheetData>
    <row r="1" ht="15.75" customHeight="1"/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15.75" customHeight="1">
      <c r="A3" s="2" t="s">
        <v>0</v>
      </c>
      <c r="B3" s="2"/>
      <c r="C3" s="2"/>
      <c r="D3" s="2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15.75" customHeight="1">
      <c r="A4" s="2" t="s">
        <v>1</v>
      </c>
      <c r="B4" s="2"/>
      <c r="C4" s="2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5.75" customHeight="1">
      <c r="A6" s="3" t="s">
        <v>2</v>
      </c>
      <c r="B6" s="3"/>
      <c r="C6" s="3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ht="15.75" customHeight="1">
      <c r="A7" s="4" t="s">
        <v>3</v>
      </c>
      <c r="B7" s="5"/>
      <c r="C7" s="6"/>
      <c r="D7" s="7">
        <v>15.0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ht="15.75" customHeight="1">
      <c r="A8" s="4" t="s">
        <v>4</v>
      </c>
      <c r="B8" s="5"/>
      <c r="C8" s="6"/>
      <c r="D8" s="7">
        <f>INT(D7/10)</f>
        <v>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ht="15.75" customHeight="1">
      <c r="A9" s="4" t="s">
        <v>5</v>
      </c>
      <c r="B9" s="5"/>
      <c r="C9" s="6"/>
      <c r="D9" s="7">
        <f>MOD(D7,10)</f>
        <v>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ht="15.75" customHeight="1">
      <c r="A10" s="4" t="s">
        <v>6</v>
      </c>
      <c r="B10" s="5"/>
      <c r="C10" s="6"/>
      <c r="D10" s="7">
        <f>SUM(D8+D9)</f>
        <v>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ht="15.75" customHeight="1">
      <c r="A11" s="4" t="s">
        <v>7</v>
      </c>
      <c r="B11" s="5"/>
      <c r="C11" s="6"/>
      <c r="D11" s="7">
        <f>PRODUCT(D8*D9)</f>
        <v>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5.75" customHeight="1">
      <c r="A13" s="1" t="s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ht="15.75" customHeight="1">
      <c r="A14" s="3"/>
      <c r="B14" s="3"/>
      <c r="C14" s="3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ht="15.75" customHeight="1">
      <c r="A15" s="4" t="s">
        <v>3</v>
      </c>
      <c r="B15" s="5"/>
      <c r="C15" s="6"/>
      <c r="D15" s="7">
        <v>56.0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ht="15.75" customHeight="1">
      <c r="A16" s="4" t="s">
        <v>9</v>
      </c>
      <c r="B16" s="5"/>
      <c r="C16" s="6"/>
      <c r="D16" s="7">
        <f>MOD(D15,10)*10+ROUNDDOWN(D15/10,0)</f>
        <v>65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5.75" customHeight="1">
      <c r="A18" s="1" t="s">
        <v>10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5.75" customHeight="1">
      <c r="A19" s="3"/>
      <c r="B19" s="3"/>
      <c r="C19" s="3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ht="15.75" customHeight="1">
      <c r="A20" s="4" t="s">
        <v>11</v>
      </c>
      <c r="B20" s="5"/>
      <c r="C20" s="6"/>
      <c r="D20" s="7">
        <v>524.0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5.75" customHeight="1">
      <c r="A21" s="4" t="s">
        <v>12</v>
      </c>
      <c r="B21" s="5"/>
      <c r="C21" s="6"/>
      <c r="D21" s="7">
        <f>INT(D20/100)+MOD(D20,100)*10</f>
        <v>245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5.75" customHeight="1">
      <c r="A23" s="1" t="s">
        <v>13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ht="15.75" customHeight="1">
      <c r="A24" s="3"/>
      <c r="B24" s="3"/>
      <c r="C24" s="3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5.75" customHeight="1">
      <c r="A25" s="4" t="s">
        <v>11</v>
      </c>
      <c r="B25" s="5"/>
      <c r="C25" s="6"/>
      <c r="D25" s="7">
        <v>784.0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ht="15.75" customHeight="1">
      <c r="A26" s="4" t="s">
        <v>12</v>
      </c>
      <c r="B26" s="5"/>
      <c r="C26" s="6"/>
      <c r="D26" s="7">
        <f>MOD(D25,10)*100+ROUNDDOWN(D25/10,0)</f>
        <v>478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5.75" customHeight="1">
      <c r="A28" s="1" t="s">
        <v>14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ht="15.75" customHeight="1">
      <c r="A29" s="3"/>
      <c r="B29" s="3"/>
      <c r="C29" s="3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ht="15.75" customHeight="1">
      <c r="A30" s="4" t="s">
        <v>15</v>
      </c>
      <c r="B30" s="5"/>
      <c r="C30" s="6"/>
      <c r="D30" s="7">
        <v>8754.0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5.75" customHeight="1">
      <c r="A31" s="4" t="s">
        <v>12</v>
      </c>
      <c r="B31" s="5"/>
      <c r="C31" s="6"/>
      <c r="D31" s="7">
        <f>ROUNDDOWN(MOD(D30,1000)/100,0)</f>
        <v>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5.75" customHeight="1">
      <c r="A33" s="2" t="s">
        <v>16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ht="15.75" customHeight="1">
      <c r="A35" s="1" t="s">
        <v>17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5.75" customHeight="1">
      <c r="A36" s="3"/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ht="15.75" customHeight="1">
      <c r="A37" s="8" t="s">
        <v>18</v>
      </c>
      <c r="B37" s="5"/>
      <c r="C37" s="6"/>
      <c r="D37" s="9">
        <v>5884580.0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5.75" customHeight="1">
      <c r="A38" s="10" t="s">
        <v>19</v>
      </c>
      <c r="B38" s="5"/>
      <c r="C38" s="6"/>
      <c r="D38" s="9">
        <f>MOD( D37,3600)</f>
        <v>2180</v>
      </c>
      <c r="E38" s="1"/>
      <c r="F38" s="11" t="s">
        <v>20</v>
      </c>
      <c r="L38" s="1"/>
      <c r="M38" s="1"/>
      <c r="N38" s="1"/>
      <c r="O38" s="1"/>
      <c r="P38" s="1"/>
    </row>
    <row r="39" ht="15.75" customHeight="1">
      <c r="A39" s="10" t="s">
        <v>21</v>
      </c>
      <c r="B39" s="5"/>
      <c r="C39" s="6"/>
      <c r="D39" s="9">
        <f>MOD(D37,3600)</f>
        <v>2180</v>
      </c>
      <c r="E39" s="1"/>
      <c r="F39" s="11" t="s">
        <v>22</v>
      </c>
      <c r="L39" s="1"/>
      <c r="M39" s="1"/>
      <c r="N39" s="1"/>
      <c r="O39" s="1"/>
      <c r="P39" s="1"/>
    </row>
    <row r="40" ht="15.75" customHeight="1">
      <c r="A40" s="10" t="s">
        <v>23</v>
      </c>
      <c r="B40" s="5"/>
      <c r="C40" s="6"/>
      <c r="D40" s="9">
        <f t="shared" ref="D40:D42" si="1">MOD(D39,60)</f>
        <v>20</v>
      </c>
      <c r="E40" s="1"/>
      <c r="F40" s="12"/>
      <c r="L40" s="1"/>
      <c r="M40" s="1"/>
      <c r="N40" s="1"/>
      <c r="O40" s="1"/>
      <c r="P40" s="1"/>
    </row>
    <row r="41" ht="15.75" customHeight="1">
      <c r="A41" s="10" t="s">
        <v>24</v>
      </c>
      <c r="B41" s="5"/>
      <c r="C41" s="6"/>
      <c r="D41" s="13">
        <f t="shared" si="1"/>
        <v>20</v>
      </c>
      <c r="E41" s="1"/>
      <c r="F41" s="12"/>
      <c r="L41" s="1"/>
      <c r="M41" s="1"/>
      <c r="N41" s="1"/>
      <c r="O41" s="1"/>
      <c r="P41" s="1"/>
    </row>
    <row r="42" ht="15.75" customHeight="1">
      <c r="A42" s="10" t="s">
        <v>25</v>
      </c>
      <c r="B42" s="5"/>
      <c r="C42" s="6"/>
      <c r="D42" s="14">
        <f t="shared" si="1"/>
        <v>20</v>
      </c>
      <c r="E42" s="1"/>
      <c r="F42" s="12"/>
      <c r="L42" s="1"/>
      <c r="M42" s="1"/>
      <c r="N42" s="1"/>
      <c r="O42" s="1"/>
      <c r="P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ht="15.75" hidden="1" customHeight="1">
      <c r="A44" s="2" t="s">
        <v>26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5.75" hidden="1" customHeight="1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ht="15.75" customHeight="1">
      <c r="A46" s="3" t="s">
        <v>2</v>
      </c>
      <c r="B46" s="3"/>
      <c r="C46" s="3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ht="15.75" customHeight="1">
      <c r="A47" s="4" t="s">
        <v>27</v>
      </c>
      <c r="B47" s="6"/>
      <c r="C47" s="15" t="s">
        <v>28</v>
      </c>
      <c r="D47" s="6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5.75" customHeight="1">
      <c r="A48" s="4" t="s">
        <v>29</v>
      </c>
      <c r="B48" s="6"/>
      <c r="C48" s="15" t="s">
        <v>30</v>
      </c>
      <c r="D48" s="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5.75" customHeight="1">
      <c r="A49" s="4" t="s">
        <v>31</v>
      </c>
      <c r="B49" s="6"/>
      <c r="C49" s="15" t="s">
        <v>32</v>
      </c>
      <c r="D49" s="6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ht="15.75" customHeight="1">
      <c r="A50" s="16" t="s">
        <v>33</v>
      </c>
      <c r="B50" s="6"/>
      <c r="C50" s="17" t="str">
        <f>CONCATENATE(C47:D47,C48:D48,C49:D49)</f>
        <v>Иванов Иван Иванович  </v>
      </c>
      <c r="D50" s="6"/>
      <c r="E50" s="17"/>
      <c r="F50" s="6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ht="15.75" customHeight="1">
      <c r="A52" s="3" t="s">
        <v>34</v>
      </c>
      <c r="B52" s="3"/>
      <c r="C52" s="3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5.75" customHeight="1">
      <c r="A53" s="4" t="s">
        <v>35</v>
      </c>
      <c r="B53" s="6"/>
      <c r="C53" s="18" t="s">
        <v>36</v>
      </c>
      <c r="D53" s="6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ht="15.75" customHeight="1">
      <c r="A54" s="4" t="s">
        <v>37</v>
      </c>
      <c r="B54" s="6"/>
      <c r="C54" s="18">
        <f>LEN(C53:D53)</f>
        <v>6</v>
      </c>
      <c r="D54" s="6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5.75" customHeight="1">
      <c r="A56" s="19" t="s">
        <v>38</v>
      </c>
      <c r="B56" s="3"/>
      <c r="C56" s="3"/>
      <c r="D56" s="20" t="s">
        <v>39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ht="15.75" customHeight="1">
      <c r="A57" s="4" t="s">
        <v>40</v>
      </c>
      <c r="B57" s="6"/>
      <c r="C57" s="15" t="s">
        <v>41</v>
      </c>
      <c r="D57" s="6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5.75" customHeight="1">
      <c r="A58" s="4" t="s">
        <v>42</v>
      </c>
      <c r="B58" s="6"/>
      <c r="C58" s="21" t="str">
        <f>SUBSTITUTE(D56,D56, C50:D50,2)</f>
        <v>форма</v>
      </c>
      <c r="D58" s="6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ht="15.75" customHeight="1">
      <c r="A60" s="19" t="s">
        <v>43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ht="15.75" customHeight="1">
      <c r="A61" s="4" t="s">
        <v>40</v>
      </c>
      <c r="B61" s="6"/>
      <c r="C61" s="15" t="s">
        <v>41</v>
      </c>
      <c r="D61" s="6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ht="15.75" customHeight="1">
      <c r="A62" s="4" t="s">
        <v>42</v>
      </c>
      <c r="B62" s="6"/>
      <c r="C62" s="21" t="s">
        <v>44</v>
      </c>
      <c r="D62" s="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5.75" customHeight="1">
      <c r="A64" s="19" t="s">
        <v>45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ht="15.75" customHeight="1">
      <c r="A65" s="4" t="s">
        <v>46</v>
      </c>
      <c r="B65" s="6"/>
      <c r="C65" s="15" t="s">
        <v>47</v>
      </c>
      <c r="D65" s="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5.75" customHeight="1">
      <c r="A66" s="4" t="s">
        <v>48</v>
      </c>
      <c r="B66" s="6"/>
      <c r="C66" s="15" t="s">
        <v>49</v>
      </c>
      <c r="D66" s="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ht="15.75" customHeight="1">
      <c r="A67" s="4" t="s">
        <v>50</v>
      </c>
      <c r="B67" s="6"/>
      <c r="C67" s="22" t="str">
        <f>REPLACE(TEXTJOIN( , ,C65,C66),8,8,"")</f>
        <v>Информация</v>
      </c>
      <c r="D67" s="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5.75" customHeight="1">
      <c r="A68" s="4" t="s">
        <v>51</v>
      </c>
      <c r="B68" s="6"/>
      <c r="C68" s="21" t="str">
        <f>REPLACE(TEXTJOIN( , ,C66,C65),6,10,"")</f>
        <v>Оператор</v>
      </c>
      <c r="D68" s="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5.75" customHeight="1">
      <c r="A70" s="3" t="s">
        <v>52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ht="15.75" customHeight="1">
      <c r="A71" s="4" t="s">
        <v>27</v>
      </c>
      <c r="B71" s="6"/>
      <c r="C71" s="18" t="s">
        <v>53</v>
      </c>
      <c r="D71" s="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ht="15.75" customHeight="1">
      <c r="A72" s="4" t="s">
        <v>29</v>
      </c>
      <c r="B72" s="6"/>
      <c r="C72" s="18" t="s">
        <v>54</v>
      </c>
      <c r="D72" s="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5.75" customHeight="1">
      <c r="A73" s="4" t="s">
        <v>31</v>
      </c>
      <c r="B73" s="6"/>
      <c r="C73" s="18" t="s">
        <v>55</v>
      </c>
      <c r="D73" s="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ht="15.75" customHeight="1">
      <c r="A74" s="16" t="s">
        <v>56</v>
      </c>
      <c r="B74" s="6"/>
      <c r="C74" s="18" t="str">
        <f>REPLACE(REPLACE(TEXTJOIN( , ,TEXTJOIN( ,6,C71,C72,C73)),9,4, ),10,11, )</f>
        <v>Бойчук ВГ</v>
      </c>
      <c r="D74" s="6"/>
      <c r="E74" s="1"/>
      <c r="F74" s="1"/>
      <c r="G74" s="1"/>
      <c r="H74" s="1" t="str">
        <f>REPLACE(F74,9,4, )</f>
        <v/>
      </c>
      <c r="I74" s="1"/>
      <c r="J74" s="1"/>
      <c r="K74" s="1"/>
      <c r="L74" s="1"/>
      <c r="M74" s="1"/>
      <c r="N74" s="1"/>
      <c r="O74" s="1"/>
      <c r="P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ht="15.75" customHeight="1">
      <c r="A76" s="2" t="s">
        <v>57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5.75" customHeight="1">
      <c r="A78" s="3" t="s">
        <v>2</v>
      </c>
      <c r="B78" s="3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5.75" customHeight="1">
      <c r="A79" s="4" t="s">
        <v>58</v>
      </c>
      <c r="B79" s="6"/>
      <c r="C79" s="23">
        <v>43791.0</v>
      </c>
      <c r="D79" s="24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ht="15.75" customHeight="1">
      <c r="A80" s="4" t="s">
        <v>59</v>
      </c>
      <c r="B80" s="6"/>
      <c r="C80" s="25">
        <f>DAY(C79)</f>
        <v>22</v>
      </c>
      <c r="D80" s="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5.75" customHeight="1">
      <c r="A81" s="4" t="s">
        <v>60</v>
      </c>
      <c r="B81" s="6"/>
      <c r="C81" s="26">
        <f>MONTH(C79)</f>
        <v>11</v>
      </c>
      <c r="D81" s="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ht="15.75" customHeight="1">
      <c r="A82" s="4" t="s">
        <v>61</v>
      </c>
      <c r="B82" s="6"/>
      <c r="C82" s="26">
        <f>YEAR(C79)</f>
        <v>2019</v>
      </c>
      <c r="D82" s="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ht="15.75" customHeight="1">
      <c r="A84" s="3" t="s">
        <v>62</v>
      </c>
      <c r="B84" s="3"/>
      <c r="C84" s="3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5.75" customHeight="1">
      <c r="A85" s="4" t="s">
        <v>58</v>
      </c>
      <c r="B85" s="6"/>
      <c r="C85" s="27">
        <v>41401.0</v>
      </c>
      <c r="D85" s="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25.5" customHeight="1">
      <c r="A86" s="16" t="s">
        <v>63</v>
      </c>
      <c r="B86" s="6"/>
      <c r="C86" s="28">
        <f>WORKDAY(C85:D85,100)</f>
        <v>41541</v>
      </c>
      <c r="D86" s="6"/>
      <c r="E86" s="1"/>
      <c r="F86" s="29" t="s">
        <v>64</v>
      </c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5.75" customHeight="1">
      <c r="A88" s="3" t="s">
        <v>65</v>
      </c>
      <c r="B88" s="3"/>
      <c r="C88" s="3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ht="15.75" customHeight="1">
      <c r="A89" s="16" t="s">
        <v>66</v>
      </c>
      <c r="B89" s="6"/>
      <c r="C89" s="30">
        <v>38858.0</v>
      </c>
      <c r="D89" s="24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ht="25.5" customHeight="1">
      <c r="A90" s="16" t="s">
        <v>67</v>
      </c>
      <c r="B90" s="6"/>
      <c r="C90" s="25">
        <f>DATEDIF(C89:D89,"17.10.2019","d")</f>
        <v>4897</v>
      </c>
      <c r="D90" s="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ht="15.75" customHeight="1">
      <c r="A92" s="2" t="s">
        <v>68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5.75" customHeight="1">
      <c r="A94" s="11" t="s">
        <v>69</v>
      </c>
      <c r="O94" s="1"/>
      <c r="P94" s="1"/>
    </row>
    <row r="95" ht="15.75" customHeight="1">
      <c r="A95" s="3"/>
      <c r="B95" s="3"/>
      <c r="C95" s="3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5.75" customHeight="1">
      <c r="A96" s="4" t="s">
        <v>70</v>
      </c>
      <c r="B96" s="5"/>
      <c r="C96" s="6"/>
      <c r="D96" s="7">
        <v>20.0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ht="15.75" customHeight="1">
      <c r="A97" s="4" t="s">
        <v>71</v>
      </c>
      <c r="B97" s="5"/>
      <c r="C97" s="6"/>
      <c r="D97" s="7">
        <v>15.0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5.75" customHeight="1">
      <c r="A98" s="4" t="s">
        <v>72</v>
      </c>
      <c r="B98" s="5"/>
      <c r="C98" s="6"/>
      <c r="D98" s="7">
        <v>45.0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ht="15.75" customHeight="1">
      <c r="A99" s="4" t="s">
        <v>73</v>
      </c>
      <c r="B99" s="5"/>
      <c r="C99" s="6"/>
      <c r="D99" s="7">
        <v>50.0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5.75" customHeight="1">
      <c r="A100" s="4" t="s">
        <v>74</v>
      </c>
      <c r="B100" s="5"/>
      <c r="C100" s="6"/>
      <c r="D100" s="7">
        <v>10.0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5.75" customHeight="1">
      <c r="A101" s="4" t="s">
        <v>75</v>
      </c>
      <c r="B101" s="5"/>
      <c r="C101" s="6"/>
      <c r="D101" s="7">
        <f>D96+D97+D98</f>
        <v>80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ht="15.75" customHeight="1">
      <c r="A102" s="4" t="s">
        <v>76</v>
      </c>
      <c r="B102" s="5"/>
      <c r="C102" s="6"/>
      <c r="D102" s="7">
        <f>D101+D100+D99</f>
        <v>140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11" t="s">
        <v>77</v>
      </c>
      <c r="O104" s="1"/>
      <c r="P104" s="1"/>
    </row>
    <row r="105" ht="15.75" customHeight="1">
      <c r="A105" s="3"/>
      <c r="B105" s="3"/>
      <c r="C105" s="3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ht="15.75" customHeight="1">
      <c r="A106" s="31" t="s">
        <v>78</v>
      </c>
      <c r="B106" s="5"/>
      <c r="C106" s="6"/>
      <c r="D106" s="32" t="s">
        <v>79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ht="15.75" customHeight="1">
      <c r="A107" s="4" t="s">
        <v>80</v>
      </c>
      <c r="B107" s="5"/>
      <c r="C107" s="6"/>
      <c r="D107" s="7">
        <v>8900.0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5.75" customHeight="1">
      <c r="A108" s="4" t="s">
        <v>81</v>
      </c>
      <c r="B108" s="5"/>
      <c r="C108" s="6"/>
      <c r="D108" s="7">
        <v>10000.0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5.75" customHeight="1">
      <c r="A109" s="4" t="s">
        <v>82</v>
      </c>
      <c r="B109" s="5"/>
      <c r="C109" s="6"/>
      <c r="D109" s="7">
        <v>11500.0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ht="15.75" customHeight="1">
      <c r="A110" s="4" t="s">
        <v>83</v>
      </c>
      <c r="B110" s="5"/>
      <c r="C110" s="6"/>
      <c r="D110" s="7">
        <v>9765.0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5.75" customHeight="1">
      <c r="A111" s="4" t="s">
        <v>84</v>
      </c>
      <c r="B111" s="5"/>
      <c r="C111" s="6"/>
      <c r="D111" s="7">
        <v>7537.0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ht="15.75" customHeight="1">
      <c r="A112" s="4" t="s">
        <v>85</v>
      </c>
      <c r="B112" s="5"/>
      <c r="C112" s="6"/>
      <c r="D112" s="7">
        <v>9865.0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5.75" customHeight="1">
      <c r="A113" s="4" t="s">
        <v>86</v>
      </c>
      <c r="B113" s="5"/>
      <c r="C113" s="6"/>
      <c r="D113" s="7">
        <v>7896.0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ht="15.75" customHeight="1">
      <c r="A114" s="4" t="s">
        <v>87</v>
      </c>
      <c r="B114" s="5"/>
      <c r="C114" s="6"/>
      <c r="D114" s="7">
        <v>11578.0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5.75" customHeight="1">
      <c r="A115" s="4" t="s">
        <v>88</v>
      </c>
      <c r="B115" s="5"/>
      <c r="C115" s="6"/>
      <c r="D115" s="7">
        <v>10865.0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ht="15.75" customHeight="1">
      <c r="A116" s="4" t="s">
        <v>89</v>
      </c>
      <c r="B116" s="5"/>
      <c r="C116" s="6"/>
      <c r="D116" s="7">
        <v>11686.0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ht="15.75" customHeight="1">
      <c r="A117" s="4" t="s">
        <v>90</v>
      </c>
      <c r="B117" s="5"/>
      <c r="C117" s="6"/>
      <c r="D117" s="7">
        <v>10647.0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5.75" customHeight="1">
      <c r="A118" s="4" t="s">
        <v>91</v>
      </c>
      <c r="B118" s="5"/>
      <c r="C118" s="6"/>
      <c r="D118" s="7">
        <v>11576.0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18"/>
      <c r="B119" s="5"/>
      <c r="C119" s="6"/>
      <c r="D119" s="14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ht="15.75" customHeight="1">
      <c r="A120" s="4" t="s">
        <v>92</v>
      </c>
      <c r="B120" s="5"/>
      <c r="C120" s="6"/>
      <c r="D120" s="7">
        <f>D107+D108+D109</f>
        <v>30400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ht="15.75" customHeight="1">
      <c r="A121" s="4" t="s">
        <v>93</v>
      </c>
      <c r="B121" s="5"/>
      <c r="C121" s="6"/>
      <c r="D121" s="7">
        <f>D110+D111+D112</f>
        <v>27167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ht="15.75" customHeight="1">
      <c r="A122" s="4" t="s">
        <v>94</v>
      </c>
      <c r="B122" s="5"/>
      <c r="C122" s="6"/>
      <c r="D122" s="7">
        <f>D120+D121</f>
        <v>57567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5.75" customHeight="1">
      <c r="A123" s="4" t="s">
        <v>95</v>
      </c>
      <c r="B123" s="5"/>
      <c r="C123" s="6"/>
      <c r="D123" s="7">
        <f>D113+D114+D115</f>
        <v>30339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5.75" customHeight="1">
      <c r="A124" s="4" t="s">
        <v>96</v>
      </c>
      <c r="B124" s="5"/>
      <c r="C124" s="6"/>
      <c r="D124" s="7">
        <f>D116+D117+D118</f>
        <v>33909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ht="15.75" customHeight="1">
      <c r="A125" s="4" t="s">
        <v>97</v>
      </c>
      <c r="B125" s="5"/>
      <c r="C125" s="6"/>
      <c r="D125" s="7">
        <f>D123+D124</f>
        <v>64248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5.75" customHeight="1">
      <c r="A126" s="4" t="s">
        <v>98</v>
      </c>
      <c r="B126" s="5"/>
      <c r="C126" s="6"/>
      <c r="D126" s="7">
        <f>D122+D125</f>
        <v>121815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8">
    <mergeCell ref="A7:C7"/>
    <mergeCell ref="A8:C8"/>
    <mergeCell ref="A9:C9"/>
    <mergeCell ref="A10:C10"/>
    <mergeCell ref="A11:C11"/>
    <mergeCell ref="A15:C15"/>
    <mergeCell ref="A16:C16"/>
    <mergeCell ref="A38:C38"/>
    <mergeCell ref="F38:K38"/>
    <mergeCell ref="F39:K39"/>
    <mergeCell ref="F40:K40"/>
    <mergeCell ref="F41:K41"/>
    <mergeCell ref="F42:K42"/>
    <mergeCell ref="A20:C20"/>
    <mergeCell ref="A21:C21"/>
    <mergeCell ref="A25:C25"/>
    <mergeCell ref="A26:C26"/>
    <mergeCell ref="A30:C30"/>
    <mergeCell ref="A31:C31"/>
    <mergeCell ref="A37:C37"/>
    <mergeCell ref="C49:D49"/>
    <mergeCell ref="C50:D50"/>
    <mergeCell ref="E50:F50"/>
    <mergeCell ref="C53:D53"/>
    <mergeCell ref="C54:D54"/>
    <mergeCell ref="C57:D57"/>
    <mergeCell ref="C58:D58"/>
    <mergeCell ref="C61:D61"/>
    <mergeCell ref="A39:C39"/>
    <mergeCell ref="A40:C40"/>
    <mergeCell ref="A41:C41"/>
    <mergeCell ref="A42:C42"/>
    <mergeCell ref="A47:B47"/>
    <mergeCell ref="C47:D47"/>
    <mergeCell ref="C48:D48"/>
    <mergeCell ref="A48:B48"/>
    <mergeCell ref="A49:B49"/>
    <mergeCell ref="A50:B50"/>
    <mergeCell ref="A53:B53"/>
    <mergeCell ref="A54:B54"/>
    <mergeCell ref="A57:B57"/>
    <mergeCell ref="A58:B58"/>
    <mergeCell ref="A61:B61"/>
    <mergeCell ref="A62:B62"/>
    <mergeCell ref="C62:D62"/>
    <mergeCell ref="A65:B65"/>
    <mergeCell ref="C65:D65"/>
    <mergeCell ref="A66:B66"/>
    <mergeCell ref="C66:D66"/>
    <mergeCell ref="A109:C109"/>
    <mergeCell ref="A110:C110"/>
    <mergeCell ref="A111:C111"/>
    <mergeCell ref="A112:C112"/>
    <mergeCell ref="A113:C113"/>
    <mergeCell ref="A114:C114"/>
    <mergeCell ref="A115:C115"/>
    <mergeCell ref="A123:C123"/>
    <mergeCell ref="A124:C124"/>
    <mergeCell ref="A125:C125"/>
    <mergeCell ref="A126:C126"/>
    <mergeCell ref="A116:C116"/>
    <mergeCell ref="A117:C117"/>
    <mergeCell ref="A118:C118"/>
    <mergeCell ref="A119:C119"/>
    <mergeCell ref="A120:C120"/>
    <mergeCell ref="A121:C121"/>
    <mergeCell ref="A122:C122"/>
    <mergeCell ref="A67:B67"/>
    <mergeCell ref="C67:D67"/>
    <mergeCell ref="A68:B68"/>
    <mergeCell ref="C68:D68"/>
    <mergeCell ref="A71:B71"/>
    <mergeCell ref="C71:D71"/>
    <mergeCell ref="C72:D72"/>
    <mergeCell ref="A85:B85"/>
    <mergeCell ref="A86:B86"/>
    <mergeCell ref="F86:P86"/>
    <mergeCell ref="C86:D86"/>
    <mergeCell ref="C89:D89"/>
    <mergeCell ref="C90:D90"/>
    <mergeCell ref="C73:D73"/>
    <mergeCell ref="C74:D74"/>
    <mergeCell ref="C79:D79"/>
    <mergeCell ref="C80:D80"/>
    <mergeCell ref="C81:D81"/>
    <mergeCell ref="C82:D82"/>
    <mergeCell ref="C85:D85"/>
    <mergeCell ref="A72:B72"/>
    <mergeCell ref="A73:B73"/>
    <mergeCell ref="A74:B74"/>
    <mergeCell ref="A79:B79"/>
    <mergeCell ref="A80:B80"/>
    <mergeCell ref="A81:B81"/>
    <mergeCell ref="A82:B82"/>
    <mergeCell ref="A89:B89"/>
    <mergeCell ref="A90:B90"/>
    <mergeCell ref="A94:N94"/>
    <mergeCell ref="A96:C96"/>
    <mergeCell ref="A97:C97"/>
    <mergeCell ref="A98:C98"/>
    <mergeCell ref="A99:C99"/>
    <mergeCell ref="A100:C100"/>
    <mergeCell ref="A101:C101"/>
    <mergeCell ref="A102:C102"/>
    <mergeCell ref="A104:N104"/>
    <mergeCell ref="A106:C106"/>
    <mergeCell ref="A107:C107"/>
    <mergeCell ref="A108:C108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