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2025\"/>
    </mc:Choice>
  </mc:AlternateContent>
  <xr:revisionPtr revIDLastSave="0" documentId="13_ncr:1_{8D07B84B-2E00-4E1E-A1F1-A472B5A6FB76}" xr6:coauthVersionLast="47" xr6:coauthVersionMax="47" xr10:uidLastSave="{00000000-0000-0000-0000-000000000000}"/>
  <bookViews>
    <workbookView xWindow="-108" yWindow="-108" windowWidth="23256" windowHeight="12576" xr2:uid="{88868F57-3985-4601-A44B-6E939F122A29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8" i="1"/>
  <c r="K5" i="1"/>
  <c r="K12" i="1"/>
  <c r="K10" i="1"/>
  <c r="K9" i="1"/>
  <c r="K8" i="1"/>
  <c r="K7" i="1"/>
  <c r="K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F26" i="1"/>
  <c r="C26" i="1"/>
  <c r="D26" i="1" s="1"/>
</calcChain>
</file>

<file path=xl/sharedStrings.xml><?xml version="1.0" encoding="utf-8"?>
<sst xmlns="http://schemas.openxmlformats.org/spreadsheetml/2006/main" count="68" uniqueCount="66">
  <si>
    <t>Відокремлений структурний підрозділ</t>
  </si>
  <si>
    <t>Підсумки складання екзамену (заліку)</t>
  </si>
  <si>
    <t>«Фаховий коледж електронних приладів</t>
  </si>
  <si>
    <t>Івано-Франківського національного технічного університету нафти і газу»</t>
  </si>
  <si>
    <t>ВСЬОГО ОЦІНОК</t>
  </si>
  <si>
    <t>РІВНІ НАВЧАЛЬНИХ ДОСЯГНЕНЬ</t>
  </si>
  <si>
    <t>ОЦІНКА ЗА 12 БАЛЬНОЮ ШКАЛОЮ</t>
  </si>
  <si>
    <t>ОЦІНКА ECTS</t>
  </si>
  <si>
    <t>ОЦІНКА ЗА НАЦІОНАЛЬНОЮ ШКАЛОЮ</t>
  </si>
  <si>
    <t>Рейтинг здобувача освіти, бали</t>
  </si>
  <si>
    <t>Відділення "Бізнесу, кібербезпеки та інжинірингу"</t>
  </si>
  <si>
    <t>диференційована</t>
  </si>
  <si>
    <t>не диференційована</t>
  </si>
  <si>
    <t>Спеціальність 123 «Комп’ютерна інженерія»</t>
  </si>
  <si>
    <t>високий</t>
  </si>
  <si>
    <t>10 – 12 балів</t>
  </si>
  <si>
    <t>A</t>
  </si>
  <si>
    <t>відмінно</t>
  </si>
  <si>
    <t>зараховано</t>
  </si>
  <si>
    <t>90 – 100</t>
  </si>
  <si>
    <t>достатній</t>
  </si>
  <si>
    <t>8 – 9 балів</t>
  </si>
  <si>
    <t>B</t>
  </si>
  <si>
    <t>добре</t>
  </si>
  <si>
    <t>82 – 89</t>
  </si>
  <si>
    <t>7 балів</t>
  </si>
  <si>
    <t>C</t>
  </si>
  <si>
    <t>75 – 81</t>
  </si>
  <si>
    <t>середній</t>
  </si>
  <si>
    <t>5 – 6 балів</t>
  </si>
  <si>
    <t>D</t>
  </si>
  <si>
    <t>задовільно</t>
  </si>
  <si>
    <t>67 – 74</t>
  </si>
  <si>
    <t>4 бали</t>
  </si>
  <si>
    <t>E</t>
  </si>
  <si>
    <t>60 - 66</t>
  </si>
  <si>
    <t>початковий</t>
  </si>
  <si>
    <t>2 – 3 бали</t>
  </si>
  <si>
    <t>FX</t>
  </si>
  <si>
    <t>незадовільно</t>
  </si>
  <si>
    <t>не зараховано</t>
  </si>
  <si>
    <t>35 – 59</t>
  </si>
  <si>
    <t>№</t>
  </si>
  <si>
    <t>1 бал</t>
  </si>
  <si>
    <t>F</t>
  </si>
  <si>
    <t>незадовільно (з обов'язковим повторним курсом)*</t>
  </si>
  <si>
    <t>0 – 34</t>
  </si>
  <si>
    <t>(дата проведення контролю)</t>
  </si>
  <si>
    <t>* застосовується при оцінюванні результатів навчальних досягнень здобувачів освіти з дисциплін освітньо-професійної підготовки фахового молодшого бакалавра</t>
  </si>
  <si>
    <t>(назва навчальної дисципліни)</t>
  </si>
  <si>
    <t>Успішність(%)</t>
  </si>
  <si>
    <t>Форма семестрового контролю</t>
  </si>
  <si>
    <t>Загальна кількість годин</t>
  </si>
  <si>
    <t>Якість(%)</t>
  </si>
  <si>
    <t>Викладач:</t>
  </si>
  <si>
    <t>№ 
з/п</t>
  </si>
  <si>
    <t>Прізвище та ініціали студента</t>
  </si>
  <si>
    <t>Оцінка</t>
  </si>
  <si>
    <t>Дата</t>
  </si>
  <si>
    <t>Підпис викладача</t>
  </si>
  <si>
    <t>за національною шкалою</t>
  </si>
  <si>
    <t>кількість балів за 12 бальною шкалою</t>
  </si>
  <si>
    <t>Завідувачка відділенням</t>
  </si>
  <si>
    <t>Л.П.Камінська</t>
  </si>
  <si>
    <t>за ____ семестр 2024 – 2025 навчального року</t>
  </si>
  <si>
    <t>Відомість обліку успішності групи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</si>
</sst>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13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wrapText="1"/>
    </xf>
    <xf numFmtId="1" fontId="13" fillId="0" borderId="20" xfId="0" applyNumberFormat="1" applyFont="1" applyBorder="1" applyAlignment="1">
      <alignment horizontal="right" wrapText="1"/>
    </xf>
    <xf numFmtId="0" fontId="13" fillId="0" borderId="20" xfId="0" applyFont="1" applyBorder="1" applyAlignment="1">
      <alignment horizontal="right" wrapText="1"/>
    </xf>
    <xf numFmtId="1" fontId="14" fillId="2" borderId="20" xfId="0" applyNumberFormat="1" applyFont="1" applyFill="1" applyBorder="1" applyAlignment="1">
      <alignment horizontal="center" wrapText="1"/>
    </xf>
    <xf numFmtId="14" fontId="14" fillId="0" borderId="20" xfId="0" applyNumberFormat="1" applyFont="1" applyBorder="1" applyAlignment="1">
      <alignment horizontal="center" wrapText="1"/>
    </xf>
    <xf numFmtId="0" fontId="13" fillId="0" borderId="20" xfId="0" applyFont="1" applyBorder="1"/>
    <xf numFmtId="0" fontId="13" fillId="0" borderId="20" xfId="0" applyFont="1" applyBorder="1" applyAlignment="1">
      <alignment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10" fillId="0" borderId="2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3" fillId="0" borderId="2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9272-13F8-4451-85FE-86D9480D94DA}">
  <dimension ref="A1:Q48"/>
  <sheetViews>
    <sheetView tabSelected="1" topLeftCell="A12" workbookViewId="0">
      <selection activeCell="K24" sqref="K24:M24"/>
    </sheetView>
  </sheetViews>
  <sheetFormatPr defaultRowHeight="14.4" x14ac:dyDescent="0.3"/>
  <cols>
    <col min="2" max="2" width="25.88671875" customWidth="1"/>
    <col min="4" max="4" width="13.44140625" customWidth="1"/>
    <col min="6" max="6" width="11" customWidth="1"/>
    <col min="7" max="7" width="11" bestFit="1" customWidth="1"/>
    <col min="8" max="8" width="10.33203125" customWidth="1"/>
    <col min="11" max="11" width="13.21875" customWidth="1"/>
    <col min="12" max="12" width="11.109375" customWidth="1"/>
    <col min="16" max="16" width="11.44140625" customWidth="1"/>
  </cols>
  <sheetData>
    <row r="1" spans="1:17" ht="18.600000000000001" thickBot="1" x14ac:dyDescent="0.4">
      <c r="A1" s="39" t="s">
        <v>0</v>
      </c>
      <c r="B1" s="80"/>
      <c r="C1" s="80"/>
      <c r="D1" s="80"/>
      <c r="E1" s="80"/>
      <c r="F1" s="80"/>
      <c r="G1" s="80"/>
      <c r="H1" s="40"/>
      <c r="I1" s="1"/>
      <c r="J1" s="1"/>
      <c r="K1" s="81" t="s">
        <v>1</v>
      </c>
      <c r="L1" s="82"/>
      <c r="M1" s="82"/>
      <c r="N1" s="82"/>
      <c r="O1" s="82"/>
      <c r="P1" s="83"/>
      <c r="Q1" s="1"/>
    </row>
    <row r="2" spans="1:17" ht="18.600000000000001" thickBot="1" x14ac:dyDescent="0.4">
      <c r="A2" s="39" t="s">
        <v>2</v>
      </c>
      <c r="B2" s="80"/>
      <c r="C2" s="80"/>
      <c r="D2" s="80"/>
      <c r="E2" s="80"/>
      <c r="F2" s="80"/>
      <c r="G2" s="80"/>
      <c r="H2" s="40"/>
      <c r="I2" s="1"/>
      <c r="J2" s="1"/>
      <c r="K2" s="2"/>
      <c r="L2" s="2"/>
      <c r="M2" s="2"/>
      <c r="N2" s="2"/>
      <c r="O2" s="2"/>
      <c r="P2" s="2"/>
      <c r="Q2" s="2"/>
    </row>
    <row r="3" spans="1:17" ht="36" customHeight="1" thickBot="1" x14ac:dyDescent="0.4">
      <c r="A3" s="39" t="s">
        <v>3</v>
      </c>
      <c r="B3" s="80"/>
      <c r="C3" s="80"/>
      <c r="D3" s="80"/>
      <c r="E3" s="80"/>
      <c r="F3" s="80"/>
      <c r="G3" s="80"/>
      <c r="H3" s="40"/>
      <c r="I3" s="1"/>
      <c r="J3" s="3"/>
      <c r="K3" s="84" t="s">
        <v>4</v>
      </c>
      <c r="L3" s="65" t="s">
        <v>5</v>
      </c>
      <c r="M3" s="69" t="s">
        <v>6</v>
      </c>
      <c r="N3" s="69" t="s">
        <v>7</v>
      </c>
      <c r="O3" s="86" t="s">
        <v>8</v>
      </c>
      <c r="P3" s="87"/>
      <c r="Q3" s="69" t="s">
        <v>9</v>
      </c>
    </row>
    <row r="4" spans="1:17" ht="40.200000000000003" thickBot="1" x14ac:dyDescent="0.35">
      <c r="A4" s="1"/>
      <c r="B4" s="71" t="s">
        <v>10</v>
      </c>
      <c r="C4" s="72"/>
      <c r="D4" s="72"/>
      <c r="E4" s="72"/>
      <c r="F4" s="72"/>
      <c r="G4" s="73"/>
      <c r="H4" s="1"/>
      <c r="I4" s="1"/>
      <c r="J4" s="3"/>
      <c r="K4" s="85"/>
      <c r="L4" s="66"/>
      <c r="M4" s="70"/>
      <c r="N4" s="70"/>
      <c r="O4" s="4" t="s">
        <v>11</v>
      </c>
      <c r="P4" s="5" t="s">
        <v>12</v>
      </c>
      <c r="Q4" s="70"/>
    </row>
    <row r="5" spans="1:17" ht="22.8" customHeight="1" thickBot="1" x14ac:dyDescent="0.35">
      <c r="A5" s="1"/>
      <c r="B5" s="74" t="s">
        <v>13</v>
      </c>
      <c r="C5" s="75"/>
      <c r="D5" s="75"/>
      <c r="E5" s="75"/>
      <c r="F5" s="75"/>
      <c r="G5" s="76"/>
      <c r="H5" s="1"/>
      <c r="I5" s="1"/>
      <c r="J5" s="3"/>
      <c r="K5" s="30">
        <f>COUNTIF(E26:E44,"&gt;=10")</f>
        <v>0</v>
      </c>
      <c r="L5" s="4" t="s">
        <v>14</v>
      </c>
      <c r="M5" s="4" t="s">
        <v>15</v>
      </c>
      <c r="N5" s="7" t="s">
        <v>16</v>
      </c>
      <c r="O5" s="4" t="s">
        <v>17</v>
      </c>
      <c r="P5" s="59" t="s">
        <v>18</v>
      </c>
      <c r="Q5" s="4" t="s">
        <v>19</v>
      </c>
    </row>
    <row r="6" spans="1:17" ht="28.2" thickBot="1" x14ac:dyDescent="0.35">
      <c r="A6" s="1"/>
      <c r="B6" s="1"/>
      <c r="C6" s="1"/>
      <c r="D6" s="1"/>
      <c r="E6" s="1"/>
      <c r="F6" s="1"/>
      <c r="G6" s="1"/>
      <c r="H6" s="1"/>
      <c r="I6" s="1"/>
      <c r="J6" s="3"/>
      <c r="K6" s="30">
        <f>COUNTIF(E26:E44,8)+COUNTIF(E26:E44,9)</f>
        <v>0</v>
      </c>
      <c r="L6" s="59" t="s">
        <v>20</v>
      </c>
      <c r="M6" s="4" t="s">
        <v>21</v>
      </c>
      <c r="N6" s="7" t="s">
        <v>22</v>
      </c>
      <c r="O6" s="59" t="s">
        <v>23</v>
      </c>
      <c r="P6" s="68"/>
      <c r="Q6" s="4" t="s">
        <v>24</v>
      </c>
    </row>
    <row r="7" spans="1:17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3"/>
      <c r="K7" s="6">
        <f>COUNTIF(E26:E44,7)</f>
        <v>0</v>
      </c>
      <c r="L7" s="60"/>
      <c r="M7" s="4" t="s">
        <v>25</v>
      </c>
      <c r="N7" s="7" t="s">
        <v>26</v>
      </c>
      <c r="O7" s="60"/>
      <c r="P7" s="68"/>
      <c r="Q7" s="4" t="s">
        <v>27</v>
      </c>
    </row>
    <row r="8" spans="1:17" ht="28.2" customHeight="1" thickBot="1" x14ac:dyDescent="0.35">
      <c r="A8" s="1"/>
      <c r="B8" s="41" t="s">
        <v>65</v>
      </c>
      <c r="C8" s="42"/>
      <c r="D8" s="42"/>
      <c r="E8" s="42"/>
      <c r="F8" s="16"/>
      <c r="G8" s="17"/>
      <c r="H8" s="1"/>
      <c r="I8" s="1"/>
      <c r="J8" s="3"/>
      <c r="K8" s="30">
        <f>COUNTIF(E26:E44,5)+COUNTIF(E26:E44,6)</f>
        <v>0</v>
      </c>
      <c r="L8" s="59" t="s">
        <v>28</v>
      </c>
      <c r="M8" s="4" t="s">
        <v>29</v>
      </c>
      <c r="N8" s="7" t="s">
        <v>30</v>
      </c>
      <c r="O8" s="59" t="s">
        <v>31</v>
      </c>
      <c r="P8" s="68"/>
      <c r="Q8" s="4" t="s">
        <v>32</v>
      </c>
    </row>
    <row r="9" spans="1:17" ht="17.399999999999999" thickBot="1" x14ac:dyDescent="0.35">
      <c r="A9" s="1"/>
      <c r="B9" s="77" t="s">
        <v>64</v>
      </c>
      <c r="C9" s="78"/>
      <c r="D9" s="78"/>
      <c r="E9" s="78"/>
      <c r="F9" s="78"/>
      <c r="G9" s="79"/>
      <c r="H9" s="1"/>
      <c r="I9" s="1"/>
      <c r="J9" s="3"/>
      <c r="K9" s="6">
        <f>COUNTIF(E26:E44,4)</f>
        <v>1</v>
      </c>
      <c r="L9" s="60"/>
      <c r="M9" s="4" t="s">
        <v>33</v>
      </c>
      <c r="N9" s="7" t="s">
        <v>34</v>
      </c>
      <c r="O9" s="60"/>
      <c r="P9" s="60"/>
      <c r="Q9" s="4" t="s">
        <v>35</v>
      </c>
    </row>
    <row r="10" spans="1:17" ht="1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3"/>
      <c r="K10" s="67">
        <f>COUNTIF(E26:E44,2)+COUNTIF(E26:E44,3)</f>
        <v>0</v>
      </c>
      <c r="L10" s="59" t="s">
        <v>36</v>
      </c>
      <c r="M10" s="59" t="s">
        <v>37</v>
      </c>
      <c r="N10" s="63" t="s">
        <v>38</v>
      </c>
      <c r="O10" s="59" t="s">
        <v>39</v>
      </c>
      <c r="P10" s="59" t="s">
        <v>40</v>
      </c>
      <c r="Q10" s="59" t="s">
        <v>41</v>
      </c>
    </row>
    <row r="11" spans="1:17" ht="18" thickBot="1" x14ac:dyDescent="0.35">
      <c r="A11" s="1"/>
      <c r="B11" s="1"/>
      <c r="C11" s="8" t="s">
        <v>42</v>
      </c>
      <c r="D11" s="9"/>
      <c r="E11" s="1"/>
      <c r="F11" s="1"/>
      <c r="G11" s="1"/>
      <c r="H11" s="1"/>
      <c r="I11" s="1"/>
      <c r="J11" s="3"/>
      <c r="K11" s="62"/>
      <c r="L11" s="68"/>
      <c r="M11" s="60"/>
      <c r="N11" s="64"/>
      <c r="O11" s="60"/>
      <c r="P11" s="60"/>
      <c r="Q11" s="60"/>
    </row>
    <row r="12" spans="1:17" ht="30" customHeight="1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3"/>
      <c r="K12" s="61">
        <f>COUNTIF(E26:E44,1)</f>
        <v>0</v>
      </c>
      <c r="L12" s="68"/>
      <c r="M12" s="59" t="s">
        <v>43</v>
      </c>
      <c r="N12" s="63" t="s">
        <v>44</v>
      </c>
      <c r="O12" s="65" t="s">
        <v>45</v>
      </c>
      <c r="P12" s="59" t="s">
        <v>40</v>
      </c>
      <c r="Q12" s="59" t="s">
        <v>46</v>
      </c>
    </row>
    <row r="13" spans="1:17" ht="18" thickBot="1" x14ac:dyDescent="0.35">
      <c r="A13" s="1"/>
      <c r="B13" s="55"/>
      <c r="C13" s="56"/>
      <c r="D13" s="56"/>
      <c r="E13" s="56"/>
      <c r="F13" s="56"/>
      <c r="G13" s="56"/>
      <c r="H13" s="57"/>
      <c r="I13" s="1"/>
      <c r="J13" s="3"/>
      <c r="K13" s="62"/>
      <c r="L13" s="60"/>
      <c r="M13" s="60"/>
      <c r="N13" s="64"/>
      <c r="O13" s="66"/>
      <c r="P13" s="60"/>
      <c r="Q13" s="60"/>
    </row>
    <row r="14" spans="1:17" ht="15" thickBot="1" x14ac:dyDescent="0.35">
      <c r="A14" s="1"/>
      <c r="B14" s="43" t="s">
        <v>47</v>
      </c>
      <c r="C14" s="44"/>
      <c r="D14" s="44"/>
      <c r="E14" s="44"/>
      <c r="F14" s="44"/>
      <c r="G14" s="44"/>
      <c r="H14" s="45"/>
      <c r="I14" s="1"/>
      <c r="J14" s="1"/>
      <c r="K14" s="1"/>
      <c r="L14" s="1"/>
      <c r="M14" s="1"/>
      <c r="N14" s="1"/>
      <c r="O14" s="1"/>
      <c r="P14" s="1"/>
      <c r="Q14" s="1"/>
    </row>
    <row r="15" spans="1:17" ht="19.2" customHeight="1" thickBot="1" x14ac:dyDescent="0.35">
      <c r="A15" s="1"/>
      <c r="B15" s="46"/>
      <c r="C15" s="47"/>
      <c r="D15" s="47"/>
      <c r="E15" s="47"/>
      <c r="F15" s="47"/>
      <c r="G15" s="47"/>
      <c r="H15" s="48"/>
      <c r="I15" s="1"/>
      <c r="J15" s="1"/>
      <c r="K15" s="49" t="s">
        <v>48</v>
      </c>
      <c r="L15" s="50"/>
      <c r="M15" s="50"/>
      <c r="N15" s="50"/>
      <c r="O15" s="50"/>
      <c r="P15" s="51"/>
      <c r="Q15" s="1"/>
    </row>
    <row r="16" spans="1:17" ht="15" thickBot="1" x14ac:dyDescent="0.35">
      <c r="A16" s="1"/>
      <c r="B16" s="52" t="s">
        <v>49</v>
      </c>
      <c r="C16" s="53"/>
      <c r="D16" s="53"/>
      <c r="E16" s="53"/>
      <c r="F16" s="53"/>
      <c r="G16" s="53"/>
      <c r="H16" s="54"/>
      <c r="I16" s="1"/>
      <c r="J16" s="1"/>
      <c r="K16" s="1"/>
      <c r="L16" s="1"/>
      <c r="M16" s="1"/>
      <c r="N16" s="1"/>
      <c r="O16" s="1"/>
      <c r="P16" s="1"/>
      <c r="Q16" s="1"/>
    </row>
    <row r="17" spans="1:17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7.399999999999999" thickBot="1" x14ac:dyDescent="0.35">
      <c r="A18" s="1"/>
      <c r="B18" s="36"/>
      <c r="C18" s="37"/>
      <c r="D18" s="37"/>
      <c r="E18" s="37"/>
      <c r="F18" s="37"/>
      <c r="G18" s="37"/>
      <c r="H18" s="38"/>
      <c r="I18" s="1"/>
      <c r="J18" s="1"/>
      <c r="K18" s="34" t="s">
        <v>50</v>
      </c>
      <c r="L18" s="35"/>
      <c r="M18" s="31">
        <f>(K5+K6+K7+K8+K9)/(K5+K6+K7+K8+K9+K10+K12)*100%</f>
        <v>1</v>
      </c>
      <c r="N18" s="1"/>
      <c r="O18" s="1"/>
      <c r="P18" s="1"/>
      <c r="Q18" s="1"/>
    </row>
    <row r="19" spans="1:17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0"/>
      <c r="L19" s="10"/>
      <c r="M19" s="1"/>
      <c r="N19" s="1"/>
      <c r="O19" s="1"/>
      <c r="P19" s="1"/>
      <c r="Q19" s="1"/>
    </row>
    <row r="20" spans="1:17" ht="34.799999999999997" thickBot="1" x14ac:dyDescent="0.4">
      <c r="A20" s="1"/>
      <c r="B20" s="11" t="s">
        <v>51</v>
      </c>
      <c r="C20" s="15"/>
      <c r="D20" s="1"/>
      <c r="E20" s="12" t="s">
        <v>52</v>
      </c>
      <c r="F20" s="1"/>
      <c r="G20" s="1"/>
      <c r="H20" s="13"/>
      <c r="I20" s="1"/>
      <c r="J20" s="1"/>
      <c r="K20" s="34" t="s">
        <v>53</v>
      </c>
      <c r="L20" s="35"/>
      <c r="M20" s="31">
        <f>(K5+K6+K7)/(K5+K6+K7+K8+K9+K10+K12)*100%</f>
        <v>0</v>
      </c>
      <c r="N20" s="1"/>
      <c r="O20" s="1"/>
      <c r="P20" s="1"/>
      <c r="Q20" s="1"/>
    </row>
    <row r="21" spans="1:17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7.399999999999999" thickBot="1" x14ac:dyDescent="0.35">
      <c r="A22" s="1"/>
      <c r="B22" s="14" t="s">
        <v>54</v>
      </c>
      <c r="C22" s="1"/>
      <c r="D22" s="1"/>
      <c r="E22" s="1"/>
      <c r="F22" s="1"/>
      <c r="G22" s="1"/>
      <c r="H22" s="1"/>
      <c r="I22" s="1"/>
      <c r="J22" s="1"/>
      <c r="K22" s="36"/>
      <c r="L22" s="37"/>
      <c r="M22" s="38"/>
      <c r="N22" s="1"/>
      <c r="O22" s="1"/>
      <c r="P22" s="1"/>
      <c r="Q22" s="1"/>
    </row>
    <row r="23" spans="1:17" ht="18.600000000000001" thickBot="1" x14ac:dyDescent="0.4">
      <c r="A23" s="21"/>
      <c r="B23" s="21"/>
      <c r="C23" s="21"/>
      <c r="D23" s="21"/>
      <c r="E23" s="21"/>
      <c r="F23" s="21"/>
      <c r="G23" s="21"/>
      <c r="H23" s="21"/>
      <c r="I23" s="1"/>
      <c r="J23" s="1"/>
      <c r="K23" s="11" t="s">
        <v>54</v>
      </c>
      <c r="L23" s="39"/>
      <c r="M23" s="40"/>
      <c r="N23" s="2"/>
      <c r="O23" s="1"/>
      <c r="P23" s="1"/>
      <c r="Q23" s="1"/>
    </row>
    <row r="24" spans="1:17" ht="40.200000000000003" customHeight="1" thickBot="1" x14ac:dyDescent="0.35">
      <c r="A24" s="58" t="s">
        <v>55</v>
      </c>
      <c r="B24" s="58" t="s">
        <v>56</v>
      </c>
      <c r="C24" s="58" t="s">
        <v>57</v>
      </c>
      <c r="D24" s="58"/>
      <c r="E24" s="58"/>
      <c r="F24" s="58"/>
      <c r="G24" s="58" t="s">
        <v>58</v>
      </c>
      <c r="H24" s="58" t="s">
        <v>59</v>
      </c>
      <c r="I24" s="20"/>
      <c r="J24" s="1"/>
      <c r="K24" s="36"/>
      <c r="L24" s="37"/>
      <c r="M24" s="38"/>
      <c r="N24" s="1"/>
      <c r="O24" s="1"/>
      <c r="P24" s="1"/>
      <c r="Q24" s="1"/>
    </row>
    <row r="25" spans="1:17" ht="41.4" customHeight="1" thickBot="1" x14ac:dyDescent="0.35">
      <c r="A25" s="58"/>
      <c r="B25" s="58"/>
      <c r="C25" s="58" t="s">
        <v>60</v>
      </c>
      <c r="D25" s="58"/>
      <c r="E25" s="58" t="s">
        <v>61</v>
      </c>
      <c r="F25" s="58"/>
      <c r="G25" s="58"/>
      <c r="H25" s="58"/>
      <c r="I25" s="18"/>
      <c r="J25" s="1"/>
      <c r="K25" s="1"/>
      <c r="L25" s="1"/>
      <c r="M25" s="1"/>
      <c r="N25" s="1"/>
      <c r="O25" s="1"/>
      <c r="P25" s="1"/>
      <c r="Q25" s="1"/>
    </row>
    <row r="26" spans="1:17" ht="16.2" thickBot="1" x14ac:dyDescent="0.35">
      <c r="A26" s="22">
        <v>1</v>
      </c>
      <c r="B26" s="23"/>
      <c r="C26" s="24">
        <f>IF(E26=1,2,IF(E26=2,2,IF(E26=3,2,IF(AND(E26&gt;=4,E26&lt;7),3,IF(AND(E26&gt;=7,E26&lt;10),4,IF(AND(E26&gt;=10,E26&lt;13),5,"н/а"))))))</f>
        <v>3</v>
      </c>
      <c r="D26" s="25" t="str">
        <f>IF(C26=2,"незадовільно",IF(C26=3,"задовільно",IF(C26=4,"добре",IF(C26=5,"відмінно","не атестовано"))))</f>
        <v>задовільно</v>
      </c>
      <c r="E26" s="26">
        <v>4</v>
      </c>
      <c r="F26" s="28" t="str">
        <f>IF(E26 = 1,"один",IF(E26 = 2,"два",IF(E26 = 3,"три",IF(E26 = 4,"чотири",IF(E26 = 5,"п'ять",IF(E26 = 6,"шість",IF(E26 = 7,"сім",IF(E26 = 8,"вісім",IF(E26 = 9,"дев'ять",IF(E26 = 10,"десять",IF(E26 = 11,"одинадцять",IF(E26 = 12,"дванадцять","н/а"))))))))))))</f>
        <v>чотири</v>
      </c>
      <c r="G26" s="27">
        <f>$B$13</f>
        <v>0</v>
      </c>
      <c r="H26" s="29"/>
      <c r="I26" s="18"/>
      <c r="J26" s="1"/>
      <c r="K26" s="1"/>
      <c r="L26" s="1"/>
      <c r="M26" s="1"/>
      <c r="N26" s="1"/>
      <c r="O26" s="1"/>
      <c r="P26" s="1"/>
      <c r="Q26" s="1"/>
    </row>
    <row r="27" spans="1:17" ht="16.2" thickBot="1" x14ac:dyDescent="0.35">
      <c r="A27" s="22">
        <v>2</v>
      </c>
      <c r="B27" s="23"/>
      <c r="C27" s="24" t="str">
        <f t="shared" ref="C27:C44" si="0">IF(E27=1,2,IF(E27=2,2,IF(E27=3,2,IF(AND(E27&gt;=4,E27&lt;7),3,IF(AND(E27&gt;=7,E27&lt;10),4,IF(AND(E27&gt;=10,E27&lt;13),5,"н/а"))))))</f>
        <v>н/а</v>
      </c>
      <c r="D27" s="25" t="str">
        <f t="shared" ref="D27:D44" si="1">IF(C27=2,"незадовільно",IF(C27=3,"задовільно",IF(C27=4,"добре",IF(C27=5,"відмінно","не атестовано"))))</f>
        <v>не атестовано</v>
      </c>
      <c r="E27" s="26"/>
      <c r="F27" s="28" t="str">
        <f t="shared" ref="F27:F44" si="2">IF(E27 = 1,"один",IF(E27 = 2,"два",IF(E27 = 3,"три",IF(E27 = 4,"чотири",IF(E27 = 5,"п'ять",IF(E27 = 6,"шість",IF(E27 = 7,"сім",IF(E27 = 8,"вісім",IF(E27 = 9,"дев'ять",IF(E27 = 10,"десять",IF(E27 = 11,"одинадцять",IF(E27 = 12,"дванадцять","н/а"))))))))))))</f>
        <v>н/а</v>
      </c>
      <c r="G27" s="27">
        <f t="shared" ref="G27:G44" si="3">$B$13</f>
        <v>0</v>
      </c>
      <c r="H27" s="29"/>
      <c r="I27" s="18"/>
      <c r="J27" s="1"/>
      <c r="K27" s="1"/>
      <c r="L27" s="1"/>
      <c r="M27" s="1"/>
      <c r="N27" s="1"/>
      <c r="O27" s="1"/>
      <c r="P27" s="1"/>
      <c r="Q27" s="1"/>
    </row>
    <row r="28" spans="1:17" ht="16.2" thickBot="1" x14ac:dyDescent="0.35">
      <c r="A28" s="22">
        <v>3</v>
      </c>
      <c r="B28" s="23"/>
      <c r="C28" s="24" t="str">
        <f t="shared" si="0"/>
        <v>н/а</v>
      </c>
      <c r="D28" s="25" t="str">
        <f t="shared" si="1"/>
        <v>не атестовано</v>
      </c>
      <c r="E28" s="26"/>
      <c r="F28" s="28" t="str">
        <f t="shared" si="2"/>
        <v>н/а</v>
      </c>
      <c r="G28" s="27">
        <f t="shared" si="3"/>
        <v>0</v>
      </c>
      <c r="H28" s="29"/>
      <c r="I28" s="18"/>
      <c r="J28" s="1"/>
      <c r="K28" s="1"/>
      <c r="L28" s="1"/>
      <c r="M28" s="1"/>
      <c r="N28" s="1"/>
      <c r="O28" s="1"/>
      <c r="P28" s="1"/>
      <c r="Q28" s="1"/>
    </row>
    <row r="29" spans="1:17" ht="16.2" thickBot="1" x14ac:dyDescent="0.35">
      <c r="A29" s="22">
        <v>4</v>
      </c>
      <c r="B29" s="23"/>
      <c r="C29" s="24" t="str">
        <f t="shared" si="0"/>
        <v>н/а</v>
      </c>
      <c r="D29" s="25" t="str">
        <f t="shared" si="1"/>
        <v>не атестовано</v>
      </c>
      <c r="E29" s="26"/>
      <c r="F29" s="28" t="str">
        <f t="shared" si="2"/>
        <v>н/а</v>
      </c>
      <c r="G29" s="27">
        <f t="shared" si="3"/>
        <v>0</v>
      </c>
      <c r="H29" s="29"/>
      <c r="I29" s="18"/>
      <c r="J29" s="1"/>
      <c r="K29" s="1"/>
      <c r="L29" s="1"/>
      <c r="M29" s="1"/>
      <c r="N29" s="1"/>
      <c r="O29" s="1"/>
      <c r="P29" s="1"/>
      <c r="Q29" s="1"/>
    </row>
    <row r="30" spans="1:17" ht="16.2" thickBot="1" x14ac:dyDescent="0.35">
      <c r="A30" s="22">
        <v>5</v>
      </c>
      <c r="B30" s="23"/>
      <c r="C30" s="24" t="str">
        <f t="shared" si="0"/>
        <v>н/а</v>
      </c>
      <c r="D30" s="25" t="str">
        <f t="shared" si="1"/>
        <v>не атестовано</v>
      </c>
      <c r="E30" s="26"/>
      <c r="F30" s="28" t="str">
        <f t="shared" si="2"/>
        <v>н/а</v>
      </c>
      <c r="G30" s="27">
        <f t="shared" si="3"/>
        <v>0</v>
      </c>
      <c r="H30" s="29"/>
      <c r="I30" s="18"/>
      <c r="J30" s="1"/>
      <c r="K30" s="1"/>
      <c r="L30" s="1"/>
      <c r="M30" s="1"/>
      <c r="N30" s="1"/>
      <c r="O30" s="1"/>
      <c r="P30" s="1"/>
      <c r="Q30" s="1"/>
    </row>
    <row r="31" spans="1:17" ht="16.2" thickBot="1" x14ac:dyDescent="0.35">
      <c r="A31" s="22">
        <v>6</v>
      </c>
      <c r="B31" s="23"/>
      <c r="C31" s="24" t="str">
        <f t="shared" si="0"/>
        <v>н/а</v>
      </c>
      <c r="D31" s="25" t="str">
        <f t="shared" si="1"/>
        <v>не атестовано</v>
      </c>
      <c r="E31" s="26"/>
      <c r="F31" s="28" t="str">
        <f t="shared" si="2"/>
        <v>н/а</v>
      </c>
      <c r="G31" s="27">
        <f t="shared" si="3"/>
        <v>0</v>
      </c>
      <c r="H31" s="29"/>
      <c r="I31" s="18"/>
      <c r="J31" s="1"/>
      <c r="K31" s="1"/>
      <c r="L31" s="1"/>
      <c r="M31" s="1"/>
      <c r="N31" s="1"/>
      <c r="O31" s="1"/>
      <c r="P31" s="1"/>
      <c r="Q31" s="1"/>
    </row>
    <row r="32" spans="1:17" ht="16.2" thickBot="1" x14ac:dyDescent="0.35">
      <c r="A32" s="22">
        <v>7</v>
      </c>
      <c r="B32" s="23"/>
      <c r="C32" s="24" t="str">
        <f t="shared" si="0"/>
        <v>н/а</v>
      </c>
      <c r="D32" s="25" t="str">
        <f t="shared" si="1"/>
        <v>не атестовано</v>
      </c>
      <c r="E32" s="26"/>
      <c r="F32" s="28" t="str">
        <f t="shared" si="2"/>
        <v>н/а</v>
      </c>
      <c r="G32" s="27">
        <f t="shared" si="3"/>
        <v>0</v>
      </c>
      <c r="H32" s="29"/>
      <c r="I32" s="18"/>
      <c r="J32" s="1"/>
      <c r="K32" s="1"/>
      <c r="L32" s="1"/>
      <c r="M32" s="1"/>
      <c r="N32" s="1"/>
      <c r="O32" s="1"/>
      <c r="P32" s="1"/>
      <c r="Q32" s="1"/>
    </row>
    <row r="33" spans="1:17" ht="16.2" thickBot="1" x14ac:dyDescent="0.35">
      <c r="A33" s="22">
        <v>8</v>
      </c>
      <c r="B33" s="23"/>
      <c r="C33" s="24" t="str">
        <f t="shared" si="0"/>
        <v>н/а</v>
      </c>
      <c r="D33" s="25" t="str">
        <f t="shared" si="1"/>
        <v>не атестовано</v>
      </c>
      <c r="E33" s="26"/>
      <c r="F33" s="28" t="str">
        <f t="shared" si="2"/>
        <v>н/а</v>
      </c>
      <c r="G33" s="27">
        <f t="shared" si="3"/>
        <v>0</v>
      </c>
      <c r="H33" s="29"/>
      <c r="I33" s="18"/>
      <c r="J33" s="1"/>
      <c r="K33" s="1"/>
      <c r="L33" s="1"/>
      <c r="M33" s="1"/>
      <c r="N33" s="1"/>
      <c r="O33" s="1"/>
      <c r="P33" s="1"/>
      <c r="Q33" s="1"/>
    </row>
    <row r="34" spans="1:17" ht="16.2" thickBot="1" x14ac:dyDescent="0.35">
      <c r="A34" s="22">
        <v>9</v>
      </c>
      <c r="B34" s="23"/>
      <c r="C34" s="24" t="str">
        <f t="shared" si="0"/>
        <v>н/а</v>
      </c>
      <c r="D34" s="25" t="str">
        <f t="shared" si="1"/>
        <v>не атестовано</v>
      </c>
      <c r="E34" s="26"/>
      <c r="F34" s="28" t="str">
        <f t="shared" si="2"/>
        <v>н/а</v>
      </c>
      <c r="G34" s="27">
        <f t="shared" si="3"/>
        <v>0</v>
      </c>
      <c r="H34" s="29"/>
      <c r="I34" s="18"/>
      <c r="J34" s="1"/>
      <c r="K34" s="1"/>
      <c r="L34" s="1"/>
      <c r="M34" s="1"/>
      <c r="N34" s="1"/>
      <c r="O34" s="1"/>
      <c r="P34" s="1"/>
      <c r="Q34" s="1"/>
    </row>
    <row r="35" spans="1:17" ht="16.2" thickBot="1" x14ac:dyDescent="0.35">
      <c r="A35" s="22">
        <v>10</v>
      </c>
      <c r="B35" s="23"/>
      <c r="C35" s="24" t="str">
        <f t="shared" si="0"/>
        <v>н/а</v>
      </c>
      <c r="D35" s="25" t="str">
        <f t="shared" si="1"/>
        <v>не атестовано</v>
      </c>
      <c r="E35" s="26"/>
      <c r="F35" s="28" t="str">
        <f t="shared" si="2"/>
        <v>н/а</v>
      </c>
      <c r="G35" s="27">
        <f t="shared" si="3"/>
        <v>0</v>
      </c>
      <c r="H35" s="29"/>
      <c r="I35" s="18"/>
      <c r="J35" s="1"/>
      <c r="K35" s="1"/>
      <c r="L35" s="1"/>
      <c r="M35" s="1"/>
      <c r="N35" s="1"/>
      <c r="O35" s="1"/>
      <c r="P35" s="1"/>
      <c r="Q35" s="1"/>
    </row>
    <row r="36" spans="1:17" ht="16.2" thickBot="1" x14ac:dyDescent="0.35">
      <c r="A36" s="22">
        <v>11</v>
      </c>
      <c r="B36" s="23"/>
      <c r="C36" s="24" t="str">
        <f t="shared" si="0"/>
        <v>н/а</v>
      </c>
      <c r="D36" s="25" t="str">
        <f t="shared" si="1"/>
        <v>не атестовано</v>
      </c>
      <c r="E36" s="26"/>
      <c r="F36" s="28" t="str">
        <f t="shared" si="2"/>
        <v>н/а</v>
      </c>
      <c r="G36" s="27">
        <f t="shared" si="3"/>
        <v>0</v>
      </c>
      <c r="H36" s="29"/>
      <c r="I36" s="18"/>
      <c r="J36" s="1"/>
      <c r="K36" s="1"/>
      <c r="L36" s="1"/>
      <c r="M36" s="1"/>
      <c r="N36" s="1"/>
      <c r="O36" s="1"/>
      <c r="P36" s="1"/>
      <c r="Q36" s="1"/>
    </row>
    <row r="37" spans="1:17" ht="16.2" thickBot="1" x14ac:dyDescent="0.35">
      <c r="A37" s="22">
        <v>12</v>
      </c>
      <c r="B37" s="23"/>
      <c r="C37" s="24" t="str">
        <f t="shared" si="0"/>
        <v>н/а</v>
      </c>
      <c r="D37" s="25" t="str">
        <f t="shared" si="1"/>
        <v>не атестовано</v>
      </c>
      <c r="E37" s="26"/>
      <c r="F37" s="28" t="str">
        <f t="shared" si="2"/>
        <v>н/а</v>
      </c>
      <c r="G37" s="27">
        <f t="shared" si="3"/>
        <v>0</v>
      </c>
      <c r="H37" s="29"/>
      <c r="I37" s="18"/>
      <c r="J37" s="1"/>
      <c r="K37" s="1"/>
      <c r="L37" s="1"/>
      <c r="M37" s="1"/>
      <c r="N37" s="1"/>
      <c r="O37" s="1"/>
      <c r="P37" s="1"/>
      <c r="Q37" s="1"/>
    </row>
    <row r="38" spans="1:17" ht="16.2" thickBot="1" x14ac:dyDescent="0.35">
      <c r="A38" s="22">
        <v>13</v>
      </c>
      <c r="B38" s="23"/>
      <c r="C38" s="24" t="str">
        <f t="shared" si="0"/>
        <v>н/а</v>
      </c>
      <c r="D38" s="25" t="str">
        <f t="shared" si="1"/>
        <v>не атестовано</v>
      </c>
      <c r="E38" s="26"/>
      <c r="F38" s="28" t="str">
        <f t="shared" si="2"/>
        <v>н/а</v>
      </c>
      <c r="G38" s="27">
        <f t="shared" si="3"/>
        <v>0</v>
      </c>
      <c r="H38" s="29"/>
      <c r="I38" s="18"/>
      <c r="J38" s="1"/>
      <c r="K38" s="1"/>
      <c r="L38" s="1"/>
      <c r="M38" s="1"/>
      <c r="N38" s="1"/>
      <c r="O38" s="1"/>
      <c r="P38" s="1"/>
      <c r="Q38" s="1"/>
    </row>
    <row r="39" spans="1:17" ht="16.2" thickBot="1" x14ac:dyDescent="0.35">
      <c r="A39" s="22">
        <v>14</v>
      </c>
      <c r="B39" s="23"/>
      <c r="C39" s="24" t="str">
        <f t="shared" si="0"/>
        <v>н/а</v>
      </c>
      <c r="D39" s="25" t="str">
        <f t="shared" si="1"/>
        <v>не атестовано</v>
      </c>
      <c r="E39" s="26"/>
      <c r="F39" s="28" t="str">
        <f t="shared" si="2"/>
        <v>н/а</v>
      </c>
      <c r="G39" s="27">
        <f t="shared" si="3"/>
        <v>0</v>
      </c>
      <c r="H39" s="29"/>
      <c r="I39" s="18"/>
      <c r="J39" s="1"/>
      <c r="K39" s="1"/>
      <c r="L39" s="1"/>
      <c r="M39" s="1"/>
      <c r="N39" s="1"/>
      <c r="O39" s="1"/>
      <c r="P39" s="1"/>
      <c r="Q39" s="1"/>
    </row>
    <row r="40" spans="1:17" ht="16.2" thickBot="1" x14ac:dyDescent="0.35">
      <c r="A40" s="22">
        <v>15</v>
      </c>
      <c r="B40" s="23"/>
      <c r="C40" s="24" t="str">
        <f t="shared" si="0"/>
        <v>н/а</v>
      </c>
      <c r="D40" s="25" t="str">
        <f t="shared" si="1"/>
        <v>не атестовано</v>
      </c>
      <c r="E40" s="26"/>
      <c r="F40" s="28" t="str">
        <f t="shared" si="2"/>
        <v>н/а</v>
      </c>
      <c r="G40" s="27">
        <f t="shared" si="3"/>
        <v>0</v>
      </c>
      <c r="H40" s="29"/>
      <c r="I40" s="18"/>
      <c r="J40" s="1"/>
      <c r="K40" s="1"/>
      <c r="L40" s="1"/>
      <c r="M40" s="1"/>
      <c r="N40" s="1"/>
      <c r="O40" s="1"/>
      <c r="P40" s="1"/>
      <c r="Q40" s="1"/>
    </row>
    <row r="41" spans="1:17" ht="16.2" thickBot="1" x14ac:dyDescent="0.35">
      <c r="A41" s="22">
        <v>16</v>
      </c>
      <c r="B41" s="23"/>
      <c r="C41" s="24" t="str">
        <f t="shared" si="0"/>
        <v>н/а</v>
      </c>
      <c r="D41" s="25" t="str">
        <f t="shared" si="1"/>
        <v>не атестовано</v>
      </c>
      <c r="E41" s="26"/>
      <c r="F41" s="28" t="str">
        <f t="shared" si="2"/>
        <v>н/а</v>
      </c>
      <c r="G41" s="27">
        <f t="shared" si="3"/>
        <v>0</v>
      </c>
      <c r="H41" s="29"/>
      <c r="I41" s="18"/>
      <c r="J41" s="1"/>
      <c r="K41" s="1"/>
      <c r="L41" s="1"/>
      <c r="M41" s="1"/>
      <c r="N41" s="1"/>
      <c r="O41" s="1"/>
      <c r="P41" s="1"/>
      <c r="Q41" s="1"/>
    </row>
    <row r="42" spans="1:17" ht="16.2" thickBot="1" x14ac:dyDescent="0.35">
      <c r="A42" s="22">
        <v>17</v>
      </c>
      <c r="B42" s="23"/>
      <c r="C42" s="24" t="str">
        <f t="shared" si="0"/>
        <v>н/а</v>
      </c>
      <c r="D42" s="25" t="str">
        <f t="shared" si="1"/>
        <v>не атестовано</v>
      </c>
      <c r="E42" s="26"/>
      <c r="F42" s="28" t="str">
        <f t="shared" si="2"/>
        <v>н/а</v>
      </c>
      <c r="G42" s="27">
        <f t="shared" si="3"/>
        <v>0</v>
      </c>
      <c r="H42" s="29"/>
      <c r="I42" s="18"/>
      <c r="J42" s="1"/>
      <c r="K42" s="1"/>
      <c r="L42" s="1"/>
      <c r="M42" s="1"/>
      <c r="N42" s="1"/>
      <c r="O42" s="1"/>
      <c r="P42" s="1"/>
      <c r="Q42" s="1"/>
    </row>
    <row r="43" spans="1:17" ht="16.2" thickBot="1" x14ac:dyDescent="0.35">
      <c r="A43" s="22">
        <v>18</v>
      </c>
      <c r="B43" s="23"/>
      <c r="C43" s="24" t="str">
        <f t="shared" si="0"/>
        <v>н/а</v>
      </c>
      <c r="D43" s="25" t="str">
        <f t="shared" si="1"/>
        <v>не атестовано</v>
      </c>
      <c r="E43" s="26"/>
      <c r="F43" s="28" t="str">
        <f t="shared" si="2"/>
        <v>н/а</v>
      </c>
      <c r="G43" s="27">
        <f t="shared" si="3"/>
        <v>0</v>
      </c>
      <c r="H43" s="29"/>
      <c r="I43" s="18"/>
      <c r="J43" s="1"/>
      <c r="K43" s="1"/>
      <c r="L43" s="1"/>
      <c r="M43" s="1"/>
      <c r="N43" s="1"/>
      <c r="O43" s="1"/>
      <c r="P43" s="1"/>
      <c r="Q43" s="1"/>
    </row>
    <row r="44" spans="1:17" ht="16.2" thickBot="1" x14ac:dyDescent="0.35">
      <c r="A44" s="22">
        <v>19</v>
      </c>
      <c r="B44" s="23"/>
      <c r="C44" s="24" t="str">
        <f t="shared" si="0"/>
        <v>н/а</v>
      </c>
      <c r="D44" s="25" t="str">
        <f t="shared" si="1"/>
        <v>не атестовано</v>
      </c>
      <c r="E44" s="26"/>
      <c r="F44" s="28" t="str">
        <f t="shared" si="2"/>
        <v>н/а</v>
      </c>
      <c r="G44" s="27">
        <f t="shared" si="3"/>
        <v>0</v>
      </c>
      <c r="H44" s="29"/>
      <c r="I44" s="18"/>
      <c r="J44" s="1"/>
      <c r="K44" s="1"/>
      <c r="L44" s="1"/>
      <c r="M44" s="1"/>
      <c r="N44" s="1"/>
      <c r="O44" s="1"/>
      <c r="P44" s="1"/>
      <c r="Q44" s="1"/>
    </row>
    <row r="45" spans="1:17" ht="15" thickBot="1" x14ac:dyDescent="0.35">
      <c r="A45" s="19"/>
      <c r="B45" s="19"/>
      <c r="C45" s="19"/>
      <c r="D45" s="19"/>
      <c r="E45" s="19"/>
      <c r="F45" s="19"/>
      <c r="G45" s="19"/>
      <c r="H45" s="19"/>
      <c r="I45" s="1"/>
      <c r="J45" s="1"/>
      <c r="K45" s="1"/>
      <c r="L45" s="1"/>
      <c r="M45" s="1"/>
      <c r="N45" s="1"/>
      <c r="O45" s="1"/>
      <c r="P45" s="1"/>
      <c r="Q45" s="1"/>
    </row>
    <row r="46" spans="1:17" ht="34.200000000000003" thickBot="1" x14ac:dyDescent="0.35">
      <c r="A46" s="1"/>
      <c r="B46" s="8" t="s">
        <v>62</v>
      </c>
      <c r="C46" s="2"/>
      <c r="D46" s="2"/>
      <c r="E46" s="12" t="s">
        <v>63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" thickBot="1" x14ac:dyDescent="0.35">
      <c r="A47" s="1"/>
      <c r="B47" s="1"/>
      <c r="C47" s="32"/>
      <c r="D47" s="3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</sheetData>
  <mergeCells count="51">
    <mergeCell ref="A1:H1"/>
    <mergeCell ref="K1:P1"/>
    <mergeCell ref="A2:H2"/>
    <mergeCell ref="A3:H3"/>
    <mergeCell ref="K3:K4"/>
    <mergeCell ref="L3:L4"/>
    <mergeCell ref="M3:M4"/>
    <mergeCell ref="N3:N4"/>
    <mergeCell ref="O3:P3"/>
    <mergeCell ref="Q3:Q4"/>
    <mergeCell ref="B4:G4"/>
    <mergeCell ref="B5:G5"/>
    <mergeCell ref="P5:P9"/>
    <mergeCell ref="L6:L7"/>
    <mergeCell ref="O6:O7"/>
    <mergeCell ref="L8:L9"/>
    <mergeCell ref="O8:O9"/>
    <mergeCell ref="B9:G9"/>
    <mergeCell ref="Q10:Q11"/>
    <mergeCell ref="K12:K13"/>
    <mergeCell ref="M12:M13"/>
    <mergeCell ref="N12:N13"/>
    <mergeCell ref="O12:O13"/>
    <mergeCell ref="P12:P13"/>
    <mergeCell ref="Q12:Q13"/>
    <mergeCell ref="K10:K11"/>
    <mergeCell ref="L10:L13"/>
    <mergeCell ref="M10:M11"/>
    <mergeCell ref="N10:N11"/>
    <mergeCell ref="O10:O11"/>
    <mergeCell ref="P10:P11"/>
    <mergeCell ref="A24:A25"/>
    <mergeCell ref="B24:B25"/>
    <mergeCell ref="C24:F24"/>
    <mergeCell ref="G24:G25"/>
    <mergeCell ref="H24:H25"/>
    <mergeCell ref="C25:D25"/>
    <mergeCell ref="E25:F25"/>
    <mergeCell ref="C47:D47"/>
    <mergeCell ref="K20:L20"/>
    <mergeCell ref="K22:M22"/>
    <mergeCell ref="L23:M23"/>
    <mergeCell ref="B8:E8"/>
    <mergeCell ref="B14:H14"/>
    <mergeCell ref="B15:H15"/>
    <mergeCell ref="K15:P15"/>
    <mergeCell ref="B16:H16"/>
    <mergeCell ref="K24:M24"/>
    <mergeCell ref="B18:H18"/>
    <mergeCell ref="K18:L18"/>
    <mergeCell ref="B13:H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2025-03-17T08:32:34Z</dcterms:created>
  <dcterms:modified xsi:type="dcterms:W3CDTF">2025-04-02T18:16:55Z</dcterms:modified>
</cp:coreProperties>
</file>