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haw-my.sharepoint.com/personal/bieriol1_students_zhaw_ch/Documents/Master AV/Semester 1/VT1/VT1-Python-Files/"/>
    </mc:Choice>
  </mc:AlternateContent>
  <xr:revisionPtr revIDLastSave="31" documentId="13_ncr:1_{464F6E2F-B92B-E64B-97B9-CE859625CB7B}" xr6:coauthVersionLast="47" xr6:coauthVersionMax="47" xr10:uidLastSave="{8345766C-5A07-4449-AF32-7C0576D3D754}"/>
  <bookViews>
    <workbookView xWindow="-90" yWindow="-90" windowWidth="19380" windowHeight="11460" xr2:uid="{85757D70-0E59-B749-A5F0-215E90A4E0CD}"/>
  </bookViews>
  <sheets>
    <sheet name="ParamScen" sheetId="6" r:id="rId1"/>
    <sheet name="DemandScen" sheetId="7" r:id="rId2"/>
    <sheet name="Scen" sheetId="1" r:id="rId3"/>
    <sheet name="ParamFR" sheetId="2" r:id="rId4"/>
    <sheet name="ConvFR" sheetId="3" r:id="rId5"/>
    <sheet name="FlexFR" sheetId="4" r:id="rId6"/>
    <sheet name="TargetCurves" sheetId="5" r:id="rId7"/>
  </sheets>
  <definedNames>
    <definedName name="alpha">ParamFR!$B$5</definedName>
    <definedName name="c_inst_K">ParamFR!$B$4</definedName>
    <definedName name="c_ops_K">ParamFR!$B$9</definedName>
    <definedName name="c_ops_TH">ParamFR!$B$10</definedName>
    <definedName name="discount">ParamFR!$B$27</definedName>
    <definedName name="r_rent_K">ParamFR!$B$14</definedName>
    <definedName name="r_Sales_K">ParamFR!$B$18</definedName>
    <definedName name="r_Sales_TH">ParamFR!$B$19</definedName>
    <definedName name="th">ParamFR!$B$23</definedName>
    <definedName name="theta_1">FlexFR!$D$6</definedName>
    <definedName name="theta_2">FlexFR!$D$7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" i="3" l="1"/>
  <c r="AR12" i="3" s="1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U7" i="3"/>
  <c r="C7" i="3"/>
  <c r="B12" i="3"/>
  <c r="E7" i="6"/>
  <c r="C12" i="7"/>
  <c r="D12" i="7" s="1"/>
  <c r="X15" i="4"/>
  <c r="B12" i="7"/>
  <c r="O16" i="6"/>
  <c r="O10" i="6"/>
  <c r="W13" i="3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D7" i="6"/>
  <c r="F7" i="6"/>
  <c r="G7" i="6"/>
  <c r="D8" i="6"/>
  <c r="E8" i="6"/>
  <c r="F8" i="6" s="1"/>
  <c r="G8" i="6"/>
  <c r="D9" i="6"/>
  <c r="E9" i="6"/>
  <c r="F9" i="6"/>
  <c r="G9" i="6"/>
  <c r="D10" i="6"/>
  <c r="E10" i="6"/>
  <c r="G10" i="6" s="1"/>
  <c r="F10" i="6"/>
  <c r="D11" i="6"/>
  <c r="E11" i="6"/>
  <c r="G11" i="6" s="1"/>
  <c r="F11" i="6"/>
  <c r="D12" i="6"/>
  <c r="E12" i="6"/>
  <c r="F12" i="6"/>
  <c r="G12" i="6"/>
  <c r="D13" i="6"/>
  <c r="E13" i="6"/>
  <c r="F13" i="6"/>
  <c r="G13" i="6"/>
  <c r="D14" i="6"/>
  <c r="E14" i="6"/>
  <c r="F14" i="6"/>
  <c r="G14" i="6"/>
  <c r="D15" i="6"/>
  <c r="E15" i="6"/>
  <c r="G15" i="6" s="1"/>
  <c r="F15" i="6"/>
  <c r="D16" i="6"/>
  <c r="E16" i="6"/>
  <c r="F16" i="6"/>
  <c r="G16" i="6"/>
  <c r="D17" i="6"/>
  <c r="E17" i="6"/>
  <c r="F17" i="6"/>
  <c r="G17" i="6"/>
  <c r="D18" i="6"/>
  <c r="E18" i="6"/>
  <c r="F18" i="6"/>
  <c r="G18" i="6"/>
  <c r="D19" i="6"/>
  <c r="E19" i="6"/>
  <c r="F19" i="6" s="1"/>
  <c r="D20" i="6"/>
  <c r="E20" i="6"/>
  <c r="F20" i="6" s="1"/>
  <c r="G20" i="6"/>
  <c r="D21" i="6"/>
  <c r="E21" i="6"/>
  <c r="F21" i="6"/>
  <c r="G21" i="6"/>
  <c r="D22" i="6"/>
  <c r="E22" i="6"/>
  <c r="F22" i="6"/>
  <c r="G22" i="6"/>
  <c r="D23" i="6"/>
  <c r="E23" i="6"/>
  <c r="D24" i="6"/>
  <c r="E24" i="6"/>
  <c r="G24" i="6" s="1"/>
  <c r="F24" i="6"/>
  <c r="D25" i="6"/>
  <c r="E25" i="6"/>
  <c r="F25" i="6" s="1"/>
  <c r="G25" i="6"/>
  <c r="D26" i="6"/>
  <c r="E26" i="6"/>
  <c r="F26" i="6"/>
  <c r="G26" i="6"/>
  <c r="D27" i="6"/>
  <c r="E27" i="6"/>
  <c r="F27" i="6" s="1"/>
  <c r="D28" i="6"/>
  <c r="E28" i="6"/>
  <c r="G28" i="6" s="1"/>
  <c r="D29" i="6"/>
  <c r="E29" i="6"/>
  <c r="F29" i="6"/>
  <c r="G29" i="6"/>
  <c r="D30" i="6"/>
  <c r="E30" i="6"/>
  <c r="F30" i="6" s="1"/>
  <c r="G30" i="6"/>
  <c r="D31" i="6"/>
  <c r="E31" i="6"/>
  <c r="D32" i="6"/>
  <c r="E32" i="6"/>
  <c r="G32" i="6" s="1"/>
  <c r="F32" i="6"/>
  <c r="D33" i="6"/>
  <c r="E33" i="6"/>
  <c r="F33" i="6"/>
  <c r="G33" i="6"/>
  <c r="D34" i="6"/>
  <c r="E34" i="6"/>
  <c r="F34" i="6"/>
  <c r="G34" i="6"/>
  <c r="D35" i="6"/>
  <c r="E35" i="6"/>
  <c r="F35" i="6" s="1"/>
  <c r="G35" i="6"/>
  <c r="D36" i="6"/>
  <c r="E36" i="6"/>
  <c r="G36" i="6" s="1"/>
  <c r="D37" i="6"/>
  <c r="E37" i="6"/>
  <c r="F37" i="6"/>
  <c r="G37" i="6"/>
  <c r="D38" i="6"/>
  <c r="E38" i="6"/>
  <c r="F38" i="6"/>
  <c r="G38" i="6"/>
  <c r="D39" i="6"/>
  <c r="E39" i="6"/>
  <c r="F39" i="6"/>
  <c r="G39" i="6"/>
  <c r="D40" i="6"/>
  <c r="E40" i="6"/>
  <c r="F40" i="6" s="1"/>
  <c r="D41" i="6"/>
  <c r="E41" i="6"/>
  <c r="F41" i="6"/>
  <c r="G41" i="6"/>
  <c r="D42" i="6"/>
  <c r="E42" i="6"/>
  <c r="F42" i="6"/>
  <c r="G42" i="6"/>
  <c r="D43" i="6"/>
  <c r="E43" i="6"/>
  <c r="F43" i="6"/>
  <c r="G43" i="6"/>
  <c r="D44" i="6"/>
  <c r="E44" i="6"/>
  <c r="F44" i="6" s="1"/>
  <c r="D45" i="6"/>
  <c r="E45" i="6"/>
  <c r="G45" i="6" s="1"/>
  <c r="F45" i="6"/>
  <c r="D46" i="6"/>
  <c r="E46" i="6"/>
  <c r="F46" i="6"/>
  <c r="F23" i="6" l="1"/>
  <c r="G23" i="6"/>
  <c r="F28" i="6"/>
  <c r="F31" i="6"/>
  <c r="G31" i="6"/>
  <c r="F36" i="6"/>
  <c r="G27" i="6"/>
  <c r="G19" i="6"/>
  <c r="E3" i="7" s="1"/>
  <c r="G40" i="6"/>
  <c r="C15" i="4"/>
  <c r="D15" i="4" s="1"/>
  <c r="E15" i="4" s="1"/>
  <c r="F15" i="4" s="1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B15" i="4"/>
  <c r="B13" i="3"/>
  <c r="C13" i="3"/>
  <c r="X13" i="3" s="1"/>
  <c r="D13" i="3"/>
  <c r="Y13" i="3" s="1"/>
  <c r="E13" i="3"/>
  <c r="Z13" i="3" s="1"/>
  <c r="F13" i="3"/>
  <c r="AA13" i="3" s="1"/>
  <c r="G13" i="3"/>
  <c r="AB13" i="3" s="1"/>
  <c r="H13" i="3"/>
  <c r="AC13" i="3" s="1"/>
  <c r="I13" i="3"/>
  <c r="AD13" i="3" s="1"/>
  <c r="J13" i="3"/>
  <c r="AE13" i="3" s="1"/>
  <c r="K13" i="3"/>
  <c r="AF13" i="3" s="1"/>
  <c r="L13" i="3"/>
  <c r="AG13" i="3" s="1"/>
  <c r="M13" i="3"/>
  <c r="AH13" i="3" s="1"/>
  <c r="N13" i="3"/>
  <c r="AI13" i="3" s="1"/>
  <c r="O13" i="3"/>
  <c r="AJ13" i="3" s="1"/>
  <c r="P13" i="3"/>
  <c r="AK13" i="3" s="1"/>
  <c r="Q13" i="3"/>
  <c r="AL13" i="3" s="1"/>
  <c r="R13" i="3"/>
  <c r="AM13" i="3" s="1"/>
  <c r="S13" i="3"/>
  <c r="AN13" i="3" s="1"/>
  <c r="T13" i="3"/>
  <c r="AO13" i="3" s="1"/>
  <c r="U13" i="3"/>
  <c r="AP13" i="3" s="1"/>
  <c r="B14" i="3"/>
  <c r="W14" i="3" s="1"/>
  <c r="C14" i="3"/>
  <c r="X14" i="3" s="1"/>
  <c r="D14" i="3"/>
  <c r="Y14" i="3" s="1"/>
  <c r="E14" i="3"/>
  <c r="Z14" i="3" s="1"/>
  <c r="F14" i="3"/>
  <c r="AA14" i="3" s="1"/>
  <c r="G14" i="3"/>
  <c r="AB14" i="3" s="1"/>
  <c r="H14" i="3"/>
  <c r="AC14" i="3" s="1"/>
  <c r="I14" i="3"/>
  <c r="AD14" i="3" s="1"/>
  <c r="J14" i="3"/>
  <c r="AE14" i="3" s="1"/>
  <c r="K14" i="3"/>
  <c r="AF14" i="3" s="1"/>
  <c r="L14" i="3"/>
  <c r="AG14" i="3" s="1"/>
  <c r="M14" i="3"/>
  <c r="AH14" i="3" s="1"/>
  <c r="N14" i="3"/>
  <c r="AI14" i="3" s="1"/>
  <c r="O14" i="3"/>
  <c r="AJ14" i="3" s="1"/>
  <c r="P14" i="3"/>
  <c r="AK14" i="3" s="1"/>
  <c r="Q14" i="3"/>
  <c r="AL14" i="3" s="1"/>
  <c r="R14" i="3"/>
  <c r="AM14" i="3" s="1"/>
  <c r="S14" i="3"/>
  <c r="AN14" i="3" s="1"/>
  <c r="T14" i="3"/>
  <c r="AO14" i="3" s="1"/>
  <c r="U14" i="3"/>
  <c r="AP14" i="3" s="1"/>
  <c r="B15" i="3"/>
  <c r="W15" i="3" s="1"/>
  <c r="C15" i="3"/>
  <c r="X15" i="3" s="1"/>
  <c r="D15" i="3"/>
  <c r="Y15" i="3" s="1"/>
  <c r="E15" i="3"/>
  <c r="Z15" i="3" s="1"/>
  <c r="F15" i="3"/>
  <c r="AA15" i="3" s="1"/>
  <c r="G15" i="3"/>
  <c r="AB15" i="3" s="1"/>
  <c r="H15" i="3"/>
  <c r="AC15" i="3" s="1"/>
  <c r="I15" i="3"/>
  <c r="AD15" i="3" s="1"/>
  <c r="J15" i="3"/>
  <c r="AE15" i="3" s="1"/>
  <c r="K15" i="3"/>
  <c r="AF15" i="3" s="1"/>
  <c r="L15" i="3"/>
  <c r="AG15" i="3" s="1"/>
  <c r="M15" i="3"/>
  <c r="AH15" i="3" s="1"/>
  <c r="N15" i="3"/>
  <c r="AI15" i="3" s="1"/>
  <c r="O15" i="3"/>
  <c r="AJ15" i="3" s="1"/>
  <c r="P15" i="3"/>
  <c r="AK15" i="3" s="1"/>
  <c r="Q15" i="3"/>
  <c r="AL15" i="3" s="1"/>
  <c r="R15" i="3"/>
  <c r="AM15" i="3" s="1"/>
  <c r="S15" i="3"/>
  <c r="AN15" i="3" s="1"/>
  <c r="T15" i="3"/>
  <c r="AO15" i="3" s="1"/>
  <c r="U15" i="3"/>
  <c r="AP15" i="3" s="1"/>
  <c r="B16" i="3"/>
  <c r="W16" i="3" s="1"/>
  <c r="C16" i="3"/>
  <c r="X16" i="3" s="1"/>
  <c r="D16" i="3"/>
  <c r="Y16" i="3" s="1"/>
  <c r="E16" i="3"/>
  <c r="Z16" i="3" s="1"/>
  <c r="F16" i="3"/>
  <c r="AA16" i="3" s="1"/>
  <c r="G16" i="3"/>
  <c r="AB16" i="3" s="1"/>
  <c r="H16" i="3"/>
  <c r="AC16" i="3" s="1"/>
  <c r="I16" i="3"/>
  <c r="AD16" i="3" s="1"/>
  <c r="J16" i="3"/>
  <c r="AE16" i="3" s="1"/>
  <c r="K16" i="3"/>
  <c r="AF16" i="3" s="1"/>
  <c r="L16" i="3"/>
  <c r="AG16" i="3" s="1"/>
  <c r="M16" i="3"/>
  <c r="AH16" i="3" s="1"/>
  <c r="N16" i="3"/>
  <c r="AI16" i="3" s="1"/>
  <c r="O16" i="3"/>
  <c r="AJ16" i="3" s="1"/>
  <c r="P16" i="3"/>
  <c r="AK16" i="3" s="1"/>
  <c r="Q16" i="3"/>
  <c r="AL16" i="3" s="1"/>
  <c r="R16" i="3"/>
  <c r="AM16" i="3" s="1"/>
  <c r="S16" i="3"/>
  <c r="AN16" i="3" s="1"/>
  <c r="T16" i="3"/>
  <c r="AO16" i="3" s="1"/>
  <c r="U16" i="3"/>
  <c r="AP16" i="3" s="1"/>
  <c r="B17" i="3"/>
  <c r="W17" i="3" s="1"/>
  <c r="C17" i="3"/>
  <c r="X17" i="3" s="1"/>
  <c r="D17" i="3"/>
  <c r="Y17" i="3" s="1"/>
  <c r="E17" i="3"/>
  <c r="Z17" i="3" s="1"/>
  <c r="F17" i="3"/>
  <c r="AA17" i="3" s="1"/>
  <c r="G17" i="3"/>
  <c r="AB17" i="3" s="1"/>
  <c r="H17" i="3"/>
  <c r="AC17" i="3" s="1"/>
  <c r="I17" i="3"/>
  <c r="AD17" i="3" s="1"/>
  <c r="J17" i="3"/>
  <c r="AE17" i="3" s="1"/>
  <c r="K17" i="3"/>
  <c r="AF17" i="3" s="1"/>
  <c r="L17" i="3"/>
  <c r="AG17" i="3" s="1"/>
  <c r="M17" i="3"/>
  <c r="AH17" i="3" s="1"/>
  <c r="N17" i="3"/>
  <c r="AI17" i="3" s="1"/>
  <c r="O17" i="3"/>
  <c r="AJ17" i="3" s="1"/>
  <c r="P17" i="3"/>
  <c r="AK17" i="3" s="1"/>
  <c r="Q17" i="3"/>
  <c r="AL17" i="3" s="1"/>
  <c r="R17" i="3"/>
  <c r="AM17" i="3" s="1"/>
  <c r="S17" i="3"/>
  <c r="AN17" i="3" s="1"/>
  <c r="T17" i="3"/>
  <c r="AO17" i="3" s="1"/>
  <c r="U17" i="3"/>
  <c r="AP17" i="3" s="1"/>
  <c r="B18" i="3"/>
  <c r="W18" i="3" s="1"/>
  <c r="C18" i="3"/>
  <c r="X18" i="3" s="1"/>
  <c r="D18" i="3"/>
  <c r="Y18" i="3" s="1"/>
  <c r="E18" i="3"/>
  <c r="Z18" i="3" s="1"/>
  <c r="F18" i="3"/>
  <c r="AA18" i="3" s="1"/>
  <c r="G18" i="3"/>
  <c r="AB18" i="3" s="1"/>
  <c r="H18" i="3"/>
  <c r="AC18" i="3" s="1"/>
  <c r="I18" i="3"/>
  <c r="AD18" i="3" s="1"/>
  <c r="J18" i="3"/>
  <c r="AE18" i="3" s="1"/>
  <c r="K18" i="3"/>
  <c r="AF18" i="3" s="1"/>
  <c r="L18" i="3"/>
  <c r="AG18" i="3" s="1"/>
  <c r="M18" i="3"/>
  <c r="AH18" i="3" s="1"/>
  <c r="N18" i="3"/>
  <c r="AI18" i="3" s="1"/>
  <c r="O18" i="3"/>
  <c r="AJ18" i="3" s="1"/>
  <c r="P18" i="3"/>
  <c r="AK18" i="3" s="1"/>
  <c r="Q18" i="3"/>
  <c r="AL18" i="3" s="1"/>
  <c r="R18" i="3"/>
  <c r="AM18" i="3" s="1"/>
  <c r="S18" i="3"/>
  <c r="AN18" i="3" s="1"/>
  <c r="T18" i="3"/>
  <c r="AO18" i="3" s="1"/>
  <c r="U18" i="3"/>
  <c r="AP18" i="3" s="1"/>
  <c r="B19" i="3"/>
  <c r="W19" i="3" s="1"/>
  <c r="C19" i="3"/>
  <c r="X19" i="3" s="1"/>
  <c r="D19" i="3"/>
  <c r="Y19" i="3" s="1"/>
  <c r="E19" i="3"/>
  <c r="Z19" i="3" s="1"/>
  <c r="F19" i="3"/>
  <c r="AA19" i="3" s="1"/>
  <c r="G19" i="3"/>
  <c r="AB19" i="3" s="1"/>
  <c r="H19" i="3"/>
  <c r="AC19" i="3" s="1"/>
  <c r="I19" i="3"/>
  <c r="AD19" i="3" s="1"/>
  <c r="J19" i="3"/>
  <c r="AE19" i="3" s="1"/>
  <c r="K19" i="3"/>
  <c r="AF19" i="3" s="1"/>
  <c r="L19" i="3"/>
  <c r="AG19" i="3" s="1"/>
  <c r="M19" i="3"/>
  <c r="AH19" i="3" s="1"/>
  <c r="N19" i="3"/>
  <c r="AI19" i="3" s="1"/>
  <c r="O19" i="3"/>
  <c r="AJ19" i="3" s="1"/>
  <c r="P19" i="3"/>
  <c r="AK19" i="3" s="1"/>
  <c r="Q19" i="3"/>
  <c r="AL19" i="3" s="1"/>
  <c r="R19" i="3"/>
  <c r="AM19" i="3" s="1"/>
  <c r="S19" i="3"/>
  <c r="AN19" i="3" s="1"/>
  <c r="T19" i="3"/>
  <c r="AO19" i="3" s="1"/>
  <c r="U19" i="3"/>
  <c r="AP19" i="3" s="1"/>
  <c r="B20" i="3"/>
  <c r="W20" i="3" s="1"/>
  <c r="C20" i="3"/>
  <c r="X20" i="3" s="1"/>
  <c r="D20" i="3"/>
  <c r="Y20" i="3" s="1"/>
  <c r="E20" i="3"/>
  <c r="Z20" i="3" s="1"/>
  <c r="F20" i="3"/>
  <c r="AA20" i="3" s="1"/>
  <c r="G20" i="3"/>
  <c r="AB20" i="3" s="1"/>
  <c r="H20" i="3"/>
  <c r="AC20" i="3" s="1"/>
  <c r="I20" i="3"/>
  <c r="AD20" i="3" s="1"/>
  <c r="J20" i="3"/>
  <c r="AE20" i="3" s="1"/>
  <c r="K20" i="3"/>
  <c r="AF20" i="3" s="1"/>
  <c r="L20" i="3"/>
  <c r="AG20" i="3" s="1"/>
  <c r="M20" i="3"/>
  <c r="AH20" i="3" s="1"/>
  <c r="N20" i="3"/>
  <c r="AI20" i="3" s="1"/>
  <c r="O20" i="3"/>
  <c r="AJ20" i="3" s="1"/>
  <c r="P20" i="3"/>
  <c r="AK20" i="3" s="1"/>
  <c r="Q20" i="3"/>
  <c r="AL20" i="3" s="1"/>
  <c r="R20" i="3"/>
  <c r="AM20" i="3" s="1"/>
  <c r="S20" i="3"/>
  <c r="AN20" i="3" s="1"/>
  <c r="T20" i="3"/>
  <c r="AO20" i="3" s="1"/>
  <c r="U20" i="3"/>
  <c r="AP20" i="3" s="1"/>
  <c r="B21" i="3"/>
  <c r="W21" i="3" s="1"/>
  <c r="C21" i="3"/>
  <c r="X21" i="3" s="1"/>
  <c r="D21" i="3"/>
  <c r="Y21" i="3" s="1"/>
  <c r="E21" i="3"/>
  <c r="Z21" i="3" s="1"/>
  <c r="F21" i="3"/>
  <c r="AA21" i="3" s="1"/>
  <c r="G21" i="3"/>
  <c r="AB21" i="3" s="1"/>
  <c r="H21" i="3"/>
  <c r="AC21" i="3" s="1"/>
  <c r="I21" i="3"/>
  <c r="AD21" i="3" s="1"/>
  <c r="J21" i="3"/>
  <c r="AE21" i="3" s="1"/>
  <c r="K21" i="3"/>
  <c r="AF21" i="3" s="1"/>
  <c r="L21" i="3"/>
  <c r="AG21" i="3" s="1"/>
  <c r="M21" i="3"/>
  <c r="AH21" i="3" s="1"/>
  <c r="N21" i="3"/>
  <c r="AI21" i="3" s="1"/>
  <c r="O21" i="3"/>
  <c r="AJ21" i="3" s="1"/>
  <c r="P21" i="3"/>
  <c r="AK21" i="3" s="1"/>
  <c r="Q21" i="3"/>
  <c r="AL21" i="3" s="1"/>
  <c r="R21" i="3"/>
  <c r="AM21" i="3" s="1"/>
  <c r="S21" i="3"/>
  <c r="AN21" i="3" s="1"/>
  <c r="T21" i="3"/>
  <c r="AO21" i="3" s="1"/>
  <c r="U21" i="3"/>
  <c r="AP21" i="3" s="1"/>
  <c r="B22" i="3"/>
  <c r="W22" i="3" s="1"/>
  <c r="C22" i="3"/>
  <c r="X22" i="3" s="1"/>
  <c r="D22" i="3"/>
  <c r="Y22" i="3" s="1"/>
  <c r="E22" i="3"/>
  <c r="Z22" i="3" s="1"/>
  <c r="F22" i="3"/>
  <c r="AA22" i="3" s="1"/>
  <c r="G22" i="3"/>
  <c r="AB22" i="3" s="1"/>
  <c r="H22" i="3"/>
  <c r="AC22" i="3" s="1"/>
  <c r="I22" i="3"/>
  <c r="AD22" i="3" s="1"/>
  <c r="J22" i="3"/>
  <c r="AE22" i="3" s="1"/>
  <c r="K22" i="3"/>
  <c r="AF22" i="3" s="1"/>
  <c r="L22" i="3"/>
  <c r="AG22" i="3" s="1"/>
  <c r="M22" i="3"/>
  <c r="AH22" i="3" s="1"/>
  <c r="N22" i="3"/>
  <c r="AI22" i="3" s="1"/>
  <c r="O22" i="3"/>
  <c r="AJ22" i="3" s="1"/>
  <c r="P22" i="3"/>
  <c r="AK22" i="3" s="1"/>
  <c r="Q22" i="3"/>
  <c r="AL22" i="3" s="1"/>
  <c r="R22" i="3"/>
  <c r="AM22" i="3" s="1"/>
  <c r="S22" i="3"/>
  <c r="AN22" i="3" s="1"/>
  <c r="T22" i="3"/>
  <c r="AO22" i="3" s="1"/>
  <c r="U22" i="3"/>
  <c r="AP22" i="3" s="1"/>
  <c r="B23" i="3"/>
  <c r="W23" i="3" s="1"/>
  <c r="C23" i="3"/>
  <c r="X23" i="3" s="1"/>
  <c r="D23" i="3"/>
  <c r="Y23" i="3" s="1"/>
  <c r="E23" i="3"/>
  <c r="Z23" i="3" s="1"/>
  <c r="F23" i="3"/>
  <c r="AA23" i="3" s="1"/>
  <c r="G23" i="3"/>
  <c r="AB23" i="3" s="1"/>
  <c r="H23" i="3"/>
  <c r="AC23" i="3" s="1"/>
  <c r="I23" i="3"/>
  <c r="AD23" i="3" s="1"/>
  <c r="J23" i="3"/>
  <c r="AE23" i="3" s="1"/>
  <c r="K23" i="3"/>
  <c r="AF23" i="3" s="1"/>
  <c r="L23" i="3"/>
  <c r="AG23" i="3" s="1"/>
  <c r="M23" i="3"/>
  <c r="AH23" i="3" s="1"/>
  <c r="N23" i="3"/>
  <c r="AI23" i="3" s="1"/>
  <c r="O23" i="3"/>
  <c r="AJ23" i="3" s="1"/>
  <c r="P23" i="3"/>
  <c r="AK23" i="3" s="1"/>
  <c r="Q23" i="3"/>
  <c r="AL23" i="3" s="1"/>
  <c r="R23" i="3"/>
  <c r="AM23" i="3" s="1"/>
  <c r="S23" i="3"/>
  <c r="AN23" i="3" s="1"/>
  <c r="T23" i="3"/>
  <c r="AO23" i="3" s="1"/>
  <c r="U23" i="3"/>
  <c r="AP23" i="3" s="1"/>
  <c r="B24" i="3"/>
  <c r="W24" i="3" s="1"/>
  <c r="C24" i="3"/>
  <c r="X24" i="3" s="1"/>
  <c r="D24" i="3"/>
  <c r="Y24" i="3" s="1"/>
  <c r="E24" i="3"/>
  <c r="Z24" i="3" s="1"/>
  <c r="F24" i="3"/>
  <c r="AA24" i="3" s="1"/>
  <c r="G24" i="3"/>
  <c r="AB24" i="3" s="1"/>
  <c r="H24" i="3"/>
  <c r="AC24" i="3" s="1"/>
  <c r="I24" i="3"/>
  <c r="AD24" i="3" s="1"/>
  <c r="J24" i="3"/>
  <c r="AE24" i="3" s="1"/>
  <c r="K24" i="3"/>
  <c r="AF24" i="3" s="1"/>
  <c r="L24" i="3"/>
  <c r="AG24" i="3" s="1"/>
  <c r="M24" i="3"/>
  <c r="AH24" i="3" s="1"/>
  <c r="N24" i="3"/>
  <c r="AI24" i="3" s="1"/>
  <c r="O24" i="3"/>
  <c r="AJ24" i="3" s="1"/>
  <c r="P24" i="3"/>
  <c r="AK24" i="3" s="1"/>
  <c r="Q24" i="3"/>
  <c r="AL24" i="3" s="1"/>
  <c r="R24" i="3"/>
  <c r="AM24" i="3" s="1"/>
  <c r="S24" i="3"/>
  <c r="AN24" i="3" s="1"/>
  <c r="T24" i="3"/>
  <c r="AO24" i="3" s="1"/>
  <c r="U24" i="3"/>
  <c r="AP24" i="3" s="1"/>
  <c r="B25" i="3"/>
  <c r="W25" i="3" s="1"/>
  <c r="C25" i="3"/>
  <c r="X25" i="3" s="1"/>
  <c r="D25" i="3"/>
  <c r="Y25" i="3" s="1"/>
  <c r="E25" i="3"/>
  <c r="Z25" i="3" s="1"/>
  <c r="F25" i="3"/>
  <c r="AA25" i="3" s="1"/>
  <c r="G25" i="3"/>
  <c r="AB25" i="3" s="1"/>
  <c r="H25" i="3"/>
  <c r="AC25" i="3" s="1"/>
  <c r="I25" i="3"/>
  <c r="AD25" i="3" s="1"/>
  <c r="J25" i="3"/>
  <c r="AE25" i="3" s="1"/>
  <c r="K25" i="3"/>
  <c r="AF25" i="3" s="1"/>
  <c r="L25" i="3"/>
  <c r="AG25" i="3" s="1"/>
  <c r="M25" i="3"/>
  <c r="AH25" i="3" s="1"/>
  <c r="N25" i="3"/>
  <c r="AI25" i="3" s="1"/>
  <c r="O25" i="3"/>
  <c r="AJ25" i="3" s="1"/>
  <c r="P25" i="3"/>
  <c r="AK25" i="3" s="1"/>
  <c r="Q25" i="3"/>
  <c r="AL25" i="3" s="1"/>
  <c r="R25" i="3"/>
  <c r="AM25" i="3" s="1"/>
  <c r="S25" i="3"/>
  <c r="AN25" i="3" s="1"/>
  <c r="T25" i="3"/>
  <c r="AO25" i="3" s="1"/>
  <c r="U25" i="3"/>
  <c r="AP25" i="3" s="1"/>
  <c r="B26" i="3"/>
  <c r="W26" i="3" s="1"/>
  <c r="C26" i="3"/>
  <c r="X26" i="3" s="1"/>
  <c r="D26" i="3"/>
  <c r="Y26" i="3" s="1"/>
  <c r="E26" i="3"/>
  <c r="Z26" i="3" s="1"/>
  <c r="F26" i="3"/>
  <c r="AA26" i="3" s="1"/>
  <c r="G26" i="3"/>
  <c r="AB26" i="3" s="1"/>
  <c r="H26" i="3"/>
  <c r="AC26" i="3" s="1"/>
  <c r="I26" i="3"/>
  <c r="AD26" i="3" s="1"/>
  <c r="J26" i="3"/>
  <c r="AE26" i="3" s="1"/>
  <c r="K26" i="3"/>
  <c r="AF26" i="3" s="1"/>
  <c r="L26" i="3"/>
  <c r="AG26" i="3" s="1"/>
  <c r="M26" i="3"/>
  <c r="AH26" i="3" s="1"/>
  <c r="N26" i="3"/>
  <c r="AI26" i="3" s="1"/>
  <c r="O26" i="3"/>
  <c r="AJ26" i="3" s="1"/>
  <c r="P26" i="3"/>
  <c r="AK26" i="3" s="1"/>
  <c r="Q26" i="3"/>
  <c r="AL26" i="3" s="1"/>
  <c r="R26" i="3"/>
  <c r="AM26" i="3" s="1"/>
  <c r="S26" i="3"/>
  <c r="AN26" i="3" s="1"/>
  <c r="T26" i="3"/>
  <c r="AO26" i="3" s="1"/>
  <c r="U26" i="3"/>
  <c r="AP26" i="3" s="1"/>
  <c r="B27" i="3"/>
  <c r="W27" i="3" s="1"/>
  <c r="C27" i="3"/>
  <c r="X27" i="3" s="1"/>
  <c r="D27" i="3"/>
  <c r="Y27" i="3" s="1"/>
  <c r="E27" i="3"/>
  <c r="Z27" i="3" s="1"/>
  <c r="F27" i="3"/>
  <c r="AA27" i="3" s="1"/>
  <c r="G27" i="3"/>
  <c r="AB27" i="3" s="1"/>
  <c r="H27" i="3"/>
  <c r="AC27" i="3" s="1"/>
  <c r="I27" i="3"/>
  <c r="AD27" i="3" s="1"/>
  <c r="J27" i="3"/>
  <c r="AE27" i="3" s="1"/>
  <c r="K27" i="3"/>
  <c r="AF27" i="3" s="1"/>
  <c r="L27" i="3"/>
  <c r="AG27" i="3" s="1"/>
  <c r="M27" i="3"/>
  <c r="AH27" i="3" s="1"/>
  <c r="N27" i="3"/>
  <c r="AI27" i="3" s="1"/>
  <c r="O27" i="3"/>
  <c r="AJ27" i="3" s="1"/>
  <c r="P27" i="3"/>
  <c r="AK27" i="3" s="1"/>
  <c r="Q27" i="3"/>
  <c r="AL27" i="3" s="1"/>
  <c r="R27" i="3"/>
  <c r="AM27" i="3" s="1"/>
  <c r="S27" i="3"/>
  <c r="AN27" i="3" s="1"/>
  <c r="T27" i="3"/>
  <c r="AO27" i="3" s="1"/>
  <c r="U27" i="3"/>
  <c r="AP27" i="3" s="1"/>
  <c r="B28" i="3"/>
  <c r="W28" i="3" s="1"/>
  <c r="C28" i="3"/>
  <c r="X28" i="3" s="1"/>
  <c r="D28" i="3"/>
  <c r="Y28" i="3" s="1"/>
  <c r="E28" i="3"/>
  <c r="Z28" i="3" s="1"/>
  <c r="F28" i="3"/>
  <c r="AA28" i="3" s="1"/>
  <c r="G28" i="3"/>
  <c r="AB28" i="3" s="1"/>
  <c r="H28" i="3"/>
  <c r="AC28" i="3" s="1"/>
  <c r="I28" i="3"/>
  <c r="AD28" i="3" s="1"/>
  <c r="J28" i="3"/>
  <c r="AE28" i="3" s="1"/>
  <c r="K28" i="3"/>
  <c r="AF28" i="3" s="1"/>
  <c r="L28" i="3"/>
  <c r="AG28" i="3" s="1"/>
  <c r="M28" i="3"/>
  <c r="AH28" i="3" s="1"/>
  <c r="N28" i="3"/>
  <c r="AI28" i="3" s="1"/>
  <c r="O28" i="3"/>
  <c r="AJ28" i="3" s="1"/>
  <c r="P28" i="3"/>
  <c r="AK28" i="3" s="1"/>
  <c r="Q28" i="3"/>
  <c r="AL28" i="3" s="1"/>
  <c r="R28" i="3"/>
  <c r="AM28" i="3" s="1"/>
  <c r="S28" i="3"/>
  <c r="AN28" i="3" s="1"/>
  <c r="T28" i="3"/>
  <c r="AO28" i="3" s="1"/>
  <c r="U28" i="3"/>
  <c r="AP28" i="3" s="1"/>
  <c r="B29" i="3"/>
  <c r="W29" i="3" s="1"/>
  <c r="C29" i="3"/>
  <c r="X29" i="3" s="1"/>
  <c r="D29" i="3"/>
  <c r="Y29" i="3" s="1"/>
  <c r="E29" i="3"/>
  <c r="Z29" i="3" s="1"/>
  <c r="F29" i="3"/>
  <c r="AA29" i="3" s="1"/>
  <c r="G29" i="3"/>
  <c r="AB29" i="3" s="1"/>
  <c r="H29" i="3"/>
  <c r="AC29" i="3" s="1"/>
  <c r="I29" i="3"/>
  <c r="AD29" i="3" s="1"/>
  <c r="J29" i="3"/>
  <c r="AE29" i="3" s="1"/>
  <c r="K29" i="3"/>
  <c r="AF29" i="3" s="1"/>
  <c r="L29" i="3"/>
  <c r="AG29" i="3" s="1"/>
  <c r="M29" i="3"/>
  <c r="AH29" i="3" s="1"/>
  <c r="N29" i="3"/>
  <c r="AI29" i="3" s="1"/>
  <c r="O29" i="3"/>
  <c r="AJ29" i="3" s="1"/>
  <c r="P29" i="3"/>
  <c r="AK29" i="3" s="1"/>
  <c r="Q29" i="3"/>
  <c r="AL29" i="3" s="1"/>
  <c r="R29" i="3"/>
  <c r="AM29" i="3" s="1"/>
  <c r="S29" i="3"/>
  <c r="AN29" i="3" s="1"/>
  <c r="T29" i="3"/>
  <c r="AO29" i="3" s="1"/>
  <c r="U29" i="3"/>
  <c r="AP29" i="3" s="1"/>
  <c r="B30" i="3"/>
  <c r="W30" i="3" s="1"/>
  <c r="C30" i="3"/>
  <c r="X30" i="3" s="1"/>
  <c r="D30" i="3"/>
  <c r="Y30" i="3" s="1"/>
  <c r="E30" i="3"/>
  <c r="Z30" i="3" s="1"/>
  <c r="F30" i="3"/>
  <c r="AA30" i="3" s="1"/>
  <c r="G30" i="3"/>
  <c r="AB30" i="3" s="1"/>
  <c r="H30" i="3"/>
  <c r="AC30" i="3" s="1"/>
  <c r="I30" i="3"/>
  <c r="AD30" i="3" s="1"/>
  <c r="J30" i="3"/>
  <c r="AE30" i="3" s="1"/>
  <c r="K30" i="3"/>
  <c r="AF30" i="3" s="1"/>
  <c r="L30" i="3"/>
  <c r="AG30" i="3" s="1"/>
  <c r="M30" i="3"/>
  <c r="AH30" i="3" s="1"/>
  <c r="N30" i="3"/>
  <c r="AI30" i="3" s="1"/>
  <c r="O30" i="3"/>
  <c r="AJ30" i="3" s="1"/>
  <c r="P30" i="3"/>
  <c r="AK30" i="3" s="1"/>
  <c r="Q30" i="3"/>
  <c r="AL30" i="3" s="1"/>
  <c r="R30" i="3"/>
  <c r="AM30" i="3" s="1"/>
  <c r="S30" i="3"/>
  <c r="AN30" i="3" s="1"/>
  <c r="T30" i="3"/>
  <c r="AO30" i="3" s="1"/>
  <c r="U30" i="3"/>
  <c r="AP30" i="3" s="1"/>
  <c r="B31" i="3"/>
  <c r="W31" i="3" s="1"/>
  <c r="C31" i="3"/>
  <c r="X31" i="3" s="1"/>
  <c r="D31" i="3"/>
  <c r="Y31" i="3" s="1"/>
  <c r="E31" i="3"/>
  <c r="Z31" i="3" s="1"/>
  <c r="F31" i="3"/>
  <c r="AA31" i="3" s="1"/>
  <c r="G31" i="3"/>
  <c r="AB31" i="3" s="1"/>
  <c r="H31" i="3"/>
  <c r="AC31" i="3" s="1"/>
  <c r="I31" i="3"/>
  <c r="AD31" i="3" s="1"/>
  <c r="J31" i="3"/>
  <c r="AE31" i="3" s="1"/>
  <c r="K31" i="3"/>
  <c r="AF31" i="3" s="1"/>
  <c r="L31" i="3"/>
  <c r="AG31" i="3" s="1"/>
  <c r="M31" i="3"/>
  <c r="AH31" i="3" s="1"/>
  <c r="N31" i="3"/>
  <c r="AI31" i="3" s="1"/>
  <c r="O31" i="3"/>
  <c r="AJ31" i="3" s="1"/>
  <c r="P31" i="3"/>
  <c r="AK31" i="3" s="1"/>
  <c r="Q31" i="3"/>
  <c r="AL31" i="3" s="1"/>
  <c r="R31" i="3"/>
  <c r="AM31" i="3" s="1"/>
  <c r="S31" i="3"/>
  <c r="AN31" i="3" s="1"/>
  <c r="T31" i="3"/>
  <c r="AO31" i="3" s="1"/>
  <c r="U31" i="3"/>
  <c r="AP31" i="3" s="1"/>
  <c r="B32" i="3"/>
  <c r="W32" i="3" s="1"/>
  <c r="C32" i="3"/>
  <c r="X32" i="3" s="1"/>
  <c r="D32" i="3"/>
  <c r="Y32" i="3" s="1"/>
  <c r="E32" i="3"/>
  <c r="Z32" i="3" s="1"/>
  <c r="F32" i="3"/>
  <c r="AA32" i="3" s="1"/>
  <c r="G32" i="3"/>
  <c r="AB32" i="3" s="1"/>
  <c r="H32" i="3"/>
  <c r="AC32" i="3" s="1"/>
  <c r="I32" i="3"/>
  <c r="AD32" i="3" s="1"/>
  <c r="J32" i="3"/>
  <c r="AE32" i="3" s="1"/>
  <c r="K32" i="3"/>
  <c r="AF32" i="3" s="1"/>
  <c r="L32" i="3"/>
  <c r="AG32" i="3" s="1"/>
  <c r="M32" i="3"/>
  <c r="AH32" i="3" s="1"/>
  <c r="N32" i="3"/>
  <c r="AI32" i="3" s="1"/>
  <c r="O32" i="3"/>
  <c r="AJ32" i="3" s="1"/>
  <c r="P32" i="3"/>
  <c r="AK32" i="3" s="1"/>
  <c r="Q32" i="3"/>
  <c r="AL32" i="3" s="1"/>
  <c r="R32" i="3"/>
  <c r="AM32" i="3" s="1"/>
  <c r="S32" i="3"/>
  <c r="AN32" i="3" s="1"/>
  <c r="T32" i="3"/>
  <c r="AO32" i="3" s="1"/>
  <c r="U32" i="3"/>
  <c r="AP32" i="3" s="1"/>
  <c r="B33" i="3"/>
  <c r="W33" i="3" s="1"/>
  <c r="C33" i="3"/>
  <c r="X33" i="3" s="1"/>
  <c r="D33" i="3"/>
  <c r="Y33" i="3" s="1"/>
  <c r="E33" i="3"/>
  <c r="Z33" i="3" s="1"/>
  <c r="F33" i="3"/>
  <c r="AA33" i="3" s="1"/>
  <c r="G33" i="3"/>
  <c r="AB33" i="3" s="1"/>
  <c r="H33" i="3"/>
  <c r="AC33" i="3" s="1"/>
  <c r="I33" i="3"/>
  <c r="AD33" i="3" s="1"/>
  <c r="J33" i="3"/>
  <c r="AE33" i="3" s="1"/>
  <c r="K33" i="3"/>
  <c r="AF33" i="3" s="1"/>
  <c r="L33" i="3"/>
  <c r="AG33" i="3" s="1"/>
  <c r="M33" i="3"/>
  <c r="AH33" i="3" s="1"/>
  <c r="N33" i="3"/>
  <c r="AI33" i="3" s="1"/>
  <c r="O33" i="3"/>
  <c r="AJ33" i="3" s="1"/>
  <c r="P33" i="3"/>
  <c r="AK33" i="3" s="1"/>
  <c r="Q33" i="3"/>
  <c r="AL33" i="3" s="1"/>
  <c r="R33" i="3"/>
  <c r="AM33" i="3" s="1"/>
  <c r="S33" i="3"/>
  <c r="AN33" i="3" s="1"/>
  <c r="T33" i="3"/>
  <c r="AO33" i="3" s="1"/>
  <c r="U33" i="3"/>
  <c r="AP33" i="3" s="1"/>
  <c r="B34" i="3"/>
  <c r="W34" i="3" s="1"/>
  <c r="C34" i="3"/>
  <c r="X34" i="3" s="1"/>
  <c r="D34" i="3"/>
  <c r="Y34" i="3" s="1"/>
  <c r="E34" i="3"/>
  <c r="Z34" i="3" s="1"/>
  <c r="F34" i="3"/>
  <c r="AA34" i="3" s="1"/>
  <c r="G34" i="3"/>
  <c r="AB34" i="3" s="1"/>
  <c r="H34" i="3"/>
  <c r="AC34" i="3" s="1"/>
  <c r="I34" i="3"/>
  <c r="AD34" i="3" s="1"/>
  <c r="J34" i="3"/>
  <c r="AE34" i="3" s="1"/>
  <c r="K34" i="3"/>
  <c r="AF34" i="3" s="1"/>
  <c r="L34" i="3"/>
  <c r="AG34" i="3" s="1"/>
  <c r="M34" i="3"/>
  <c r="AH34" i="3" s="1"/>
  <c r="N34" i="3"/>
  <c r="AI34" i="3" s="1"/>
  <c r="O34" i="3"/>
  <c r="AJ34" i="3" s="1"/>
  <c r="P34" i="3"/>
  <c r="AK34" i="3" s="1"/>
  <c r="Q34" i="3"/>
  <c r="AL34" i="3" s="1"/>
  <c r="R34" i="3"/>
  <c r="AM34" i="3" s="1"/>
  <c r="S34" i="3"/>
  <c r="AN34" i="3" s="1"/>
  <c r="T34" i="3"/>
  <c r="AO34" i="3" s="1"/>
  <c r="U34" i="3"/>
  <c r="AP34" i="3" s="1"/>
  <c r="B35" i="3"/>
  <c r="W35" i="3" s="1"/>
  <c r="C35" i="3"/>
  <c r="X35" i="3" s="1"/>
  <c r="D35" i="3"/>
  <c r="Y35" i="3" s="1"/>
  <c r="E35" i="3"/>
  <c r="Z35" i="3" s="1"/>
  <c r="F35" i="3"/>
  <c r="AA35" i="3" s="1"/>
  <c r="G35" i="3"/>
  <c r="AB35" i="3" s="1"/>
  <c r="H35" i="3"/>
  <c r="AC35" i="3" s="1"/>
  <c r="I35" i="3"/>
  <c r="AD35" i="3" s="1"/>
  <c r="J35" i="3"/>
  <c r="AE35" i="3" s="1"/>
  <c r="K35" i="3"/>
  <c r="AF35" i="3" s="1"/>
  <c r="L35" i="3"/>
  <c r="AG35" i="3" s="1"/>
  <c r="M35" i="3"/>
  <c r="AH35" i="3" s="1"/>
  <c r="N35" i="3"/>
  <c r="AI35" i="3" s="1"/>
  <c r="O35" i="3"/>
  <c r="AJ35" i="3" s="1"/>
  <c r="P35" i="3"/>
  <c r="AK35" i="3" s="1"/>
  <c r="Q35" i="3"/>
  <c r="AL35" i="3" s="1"/>
  <c r="R35" i="3"/>
  <c r="AM35" i="3" s="1"/>
  <c r="S35" i="3"/>
  <c r="AN35" i="3" s="1"/>
  <c r="T35" i="3"/>
  <c r="AO35" i="3" s="1"/>
  <c r="U35" i="3"/>
  <c r="AP35" i="3" s="1"/>
  <c r="B36" i="3"/>
  <c r="W36" i="3" s="1"/>
  <c r="C36" i="3"/>
  <c r="X36" i="3" s="1"/>
  <c r="D36" i="3"/>
  <c r="Y36" i="3" s="1"/>
  <c r="E36" i="3"/>
  <c r="Z36" i="3" s="1"/>
  <c r="F36" i="3"/>
  <c r="AA36" i="3" s="1"/>
  <c r="G36" i="3"/>
  <c r="AB36" i="3" s="1"/>
  <c r="H36" i="3"/>
  <c r="AC36" i="3" s="1"/>
  <c r="I36" i="3"/>
  <c r="AD36" i="3" s="1"/>
  <c r="J36" i="3"/>
  <c r="AE36" i="3" s="1"/>
  <c r="K36" i="3"/>
  <c r="AF36" i="3" s="1"/>
  <c r="L36" i="3"/>
  <c r="AG36" i="3" s="1"/>
  <c r="M36" i="3"/>
  <c r="AH36" i="3" s="1"/>
  <c r="N36" i="3"/>
  <c r="AI36" i="3" s="1"/>
  <c r="O36" i="3"/>
  <c r="AJ36" i="3" s="1"/>
  <c r="P36" i="3"/>
  <c r="AK36" i="3" s="1"/>
  <c r="Q36" i="3"/>
  <c r="AL36" i="3" s="1"/>
  <c r="R36" i="3"/>
  <c r="AM36" i="3" s="1"/>
  <c r="S36" i="3"/>
  <c r="AN36" i="3" s="1"/>
  <c r="T36" i="3"/>
  <c r="AO36" i="3" s="1"/>
  <c r="U36" i="3"/>
  <c r="AP36" i="3" s="1"/>
  <c r="B37" i="3"/>
  <c r="W37" i="3" s="1"/>
  <c r="C37" i="3"/>
  <c r="X37" i="3" s="1"/>
  <c r="D37" i="3"/>
  <c r="Y37" i="3" s="1"/>
  <c r="E37" i="3"/>
  <c r="Z37" i="3" s="1"/>
  <c r="F37" i="3"/>
  <c r="AA37" i="3" s="1"/>
  <c r="G37" i="3"/>
  <c r="AB37" i="3" s="1"/>
  <c r="H37" i="3"/>
  <c r="AC37" i="3" s="1"/>
  <c r="I37" i="3"/>
  <c r="AD37" i="3" s="1"/>
  <c r="J37" i="3"/>
  <c r="AE37" i="3" s="1"/>
  <c r="K37" i="3"/>
  <c r="AF37" i="3" s="1"/>
  <c r="L37" i="3"/>
  <c r="AG37" i="3" s="1"/>
  <c r="M37" i="3"/>
  <c r="AH37" i="3" s="1"/>
  <c r="N37" i="3"/>
  <c r="AI37" i="3" s="1"/>
  <c r="O37" i="3"/>
  <c r="AJ37" i="3" s="1"/>
  <c r="P37" i="3"/>
  <c r="AK37" i="3" s="1"/>
  <c r="Q37" i="3"/>
  <c r="AL37" i="3" s="1"/>
  <c r="R37" i="3"/>
  <c r="AM37" i="3" s="1"/>
  <c r="S37" i="3"/>
  <c r="AN37" i="3" s="1"/>
  <c r="T37" i="3"/>
  <c r="AO37" i="3" s="1"/>
  <c r="U37" i="3"/>
  <c r="AP37" i="3" s="1"/>
  <c r="B38" i="3"/>
  <c r="W38" i="3" s="1"/>
  <c r="C38" i="3"/>
  <c r="X38" i="3" s="1"/>
  <c r="D38" i="3"/>
  <c r="Y38" i="3" s="1"/>
  <c r="E38" i="3"/>
  <c r="Z38" i="3" s="1"/>
  <c r="F38" i="3"/>
  <c r="AA38" i="3" s="1"/>
  <c r="G38" i="3"/>
  <c r="AB38" i="3" s="1"/>
  <c r="H38" i="3"/>
  <c r="AC38" i="3" s="1"/>
  <c r="I38" i="3"/>
  <c r="AD38" i="3" s="1"/>
  <c r="J38" i="3"/>
  <c r="AE38" i="3" s="1"/>
  <c r="K38" i="3"/>
  <c r="AF38" i="3" s="1"/>
  <c r="L38" i="3"/>
  <c r="AG38" i="3" s="1"/>
  <c r="M38" i="3"/>
  <c r="AH38" i="3" s="1"/>
  <c r="N38" i="3"/>
  <c r="AI38" i="3" s="1"/>
  <c r="O38" i="3"/>
  <c r="AJ38" i="3" s="1"/>
  <c r="P38" i="3"/>
  <c r="AK38" i="3" s="1"/>
  <c r="Q38" i="3"/>
  <c r="AL38" i="3" s="1"/>
  <c r="R38" i="3"/>
  <c r="AM38" i="3" s="1"/>
  <c r="S38" i="3"/>
  <c r="AN38" i="3" s="1"/>
  <c r="T38" i="3"/>
  <c r="AO38" i="3" s="1"/>
  <c r="U38" i="3"/>
  <c r="AP38" i="3" s="1"/>
  <c r="B39" i="3"/>
  <c r="W39" i="3" s="1"/>
  <c r="C39" i="3"/>
  <c r="X39" i="3" s="1"/>
  <c r="D39" i="3"/>
  <c r="Y39" i="3" s="1"/>
  <c r="E39" i="3"/>
  <c r="Z39" i="3" s="1"/>
  <c r="F39" i="3"/>
  <c r="AA39" i="3" s="1"/>
  <c r="G39" i="3"/>
  <c r="AB39" i="3" s="1"/>
  <c r="H39" i="3"/>
  <c r="AC39" i="3" s="1"/>
  <c r="I39" i="3"/>
  <c r="AD39" i="3" s="1"/>
  <c r="J39" i="3"/>
  <c r="AE39" i="3" s="1"/>
  <c r="K39" i="3"/>
  <c r="AF39" i="3" s="1"/>
  <c r="L39" i="3"/>
  <c r="AG39" i="3" s="1"/>
  <c r="M39" i="3"/>
  <c r="AH39" i="3" s="1"/>
  <c r="N39" i="3"/>
  <c r="AI39" i="3" s="1"/>
  <c r="O39" i="3"/>
  <c r="AJ39" i="3" s="1"/>
  <c r="P39" i="3"/>
  <c r="AK39" i="3" s="1"/>
  <c r="Q39" i="3"/>
  <c r="AL39" i="3" s="1"/>
  <c r="R39" i="3"/>
  <c r="AM39" i="3" s="1"/>
  <c r="S39" i="3"/>
  <c r="AN39" i="3" s="1"/>
  <c r="T39" i="3"/>
  <c r="AO39" i="3" s="1"/>
  <c r="U39" i="3"/>
  <c r="AP39" i="3" s="1"/>
  <c r="B40" i="3"/>
  <c r="W40" i="3" s="1"/>
  <c r="C40" i="3"/>
  <c r="X40" i="3" s="1"/>
  <c r="D40" i="3"/>
  <c r="Y40" i="3" s="1"/>
  <c r="E40" i="3"/>
  <c r="Z40" i="3" s="1"/>
  <c r="F40" i="3"/>
  <c r="AA40" i="3" s="1"/>
  <c r="G40" i="3"/>
  <c r="AB40" i="3" s="1"/>
  <c r="H40" i="3"/>
  <c r="AC40" i="3" s="1"/>
  <c r="I40" i="3"/>
  <c r="AD40" i="3" s="1"/>
  <c r="J40" i="3"/>
  <c r="AE40" i="3" s="1"/>
  <c r="K40" i="3"/>
  <c r="AF40" i="3" s="1"/>
  <c r="L40" i="3"/>
  <c r="AG40" i="3" s="1"/>
  <c r="M40" i="3"/>
  <c r="AH40" i="3" s="1"/>
  <c r="N40" i="3"/>
  <c r="AI40" i="3" s="1"/>
  <c r="O40" i="3"/>
  <c r="AJ40" i="3" s="1"/>
  <c r="P40" i="3"/>
  <c r="AK40" i="3" s="1"/>
  <c r="Q40" i="3"/>
  <c r="AL40" i="3" s="1"/>
  <c r="R40" i="3"/>
  <c r="AM40" i="3" s="1"/>
  <c r="S40" i="3"/>
  <c r="AN40" i="3" s="1"/>
  <c r="T40" i="3"/>
  <c r="AO40" i="3" s="1"/>
  <c r="U40" i="3"/>
  <c r="AP40" i="3" s="1"/>
  <c r="B41" i="3"/>
  <c r="W41" i="3" s="1"/>
  <c r="C41" i="3"/>
  <c r="X41" i="3" s="1"/>
  <c r="D41" i="3"/>
  <c r="Y41" i="3" s="1"/>
  <c r="E41" i="3"/>
  <c r="Z41" i="3" s="1"/>
  <c r="F41" i="3"/>
  <c r="AA41" i="3" s="1"/>
  <c r="G41" i="3"/>
  <c r="AB41" i="3" s="1"/>
  <c r="H41" i="3"/>
  <c r="AC41" i="3" s="1"/>
  <c r="I41" i="3"/>
  <c r="AD41" i="3" s="1"/>
  <c r="J41" i="3"/>
  <c r="AE41" i="3" s="1"/>
  <c r="K41" i="3"/>
  <c r="AF41" i="3" s="1"/>
  <c r="L41" i="3"/>
  <c r="AG41" i="3" s="1"/>
  <c r="M41" i="3"/>
  <c r="AH41" i="3" s="1"/>
  <c r="N41" i="3"/>
  <c r="AI41" i="3" s="1"/>
  <c r="O41" i="3"/>
  <c r="AJ41" i="3" s="1"/>
  <c r="P41" i="3"/>
  <c r="AK41" i="3" s="1"/>
  <c r="Q41" i="3"/>
  <c r="AL41" i="3" s="1"/>
  <c r="R41" i="3"/>
  <c r="AM41" i="3" s="1"/>
  <c r="S41" i="3"/>
  <c r="AN41" i="3" s="1"/>
  <c r="T41" i="3"/>
  <c r="AO41" i="3" s="1"/>
  <c r="U41" i="3"/>
  <c r="AP41" i="3" s="1"/>
  <c r="B42" i="3"/>
  <c r="W42" i="3" s="1"/>
  <c r="C42" i="3"/>
  <c r="X42" i="3" s="1"/>
  <c r="D42" i="3"/>
  <c r="Y42" i="3" s="1"/>
  <c r="E42" i="3"/>
  <c r="Z42" i="3" s="1"/>
  <c r="F42" i="3"/>
  <c r="AA42" i="3" s="1"/>
  <c r="G42" i="3"/>
  <c r="AB42" i="3" s="1"/>
  <c r="H42" i="3"/>
  <c r="AC42" i="3" s="1"/>
  <c r="I42" i="3"/>
  <c r="AD42" i="3" s="1"/>
  <c r="J42" i="3"/>
  <c r="AE42" i="3" s="1"/>
  <c r="K42" i="3"/>
  <c r="AF42" i="3" s="1"/>
  <c r="L42" i="3"/>
  <c r="AG42" i="3" s="1"/>
  <c r="M42" i="3"/>
  <c r="AH42" i="3" s="1"/>
  <c r="N42" i="3"/>
  <c r="AI42" i="3" s="1"/>
  <c r="O42" i="3"/>
  <c r="AJ42" i="3" s="1"/>
  <c r="P42" i="3"/>
  <c r="AK42" i="3" s="1"/>
  <c r="Q42" i="3"/>
  <c r="AL42" i="3" s="1"/>
  <c r="R42" i="3"/>
  <c r="AM42" i="3" s="1"/>
  <c r="S42" i="3"/>
  <c r="AN42" i="3" s="1"/>
  <c r="T42" i="3"/>
  <c r="AO42" i="3" s="1"/>
  <c r="U42" i="3"/>
  <c r="AP42" i="3" s="1"/>
  <c r="B43" i="3"/>
  <c r="W43" i="3" s="1"/>
  <c r="C43" i="3"/>
  <c r="X43" i="3" s="1"/>
  <c r="D43" i="3"/>
  <c r="Y43" i="3" s="1"/>
  <c r="E43" i="3"/>
  <c r="Z43" i="3" s="1"/>
  <c r="F43" i="3"/>
  <c r="AA43" i="3" s="1"/>
  <c r="G43" i="3"/>
  <c r="AB43" i="3" s="1"/>
  <c r="H43" i="3"/>
  <c r="AC43" i="3" s="1"/>
  <c r="I43" i="3"/>
  <c r="AD43" i="3" s="1"/>
  <c r="J43" i="3"/>
  <c r="AE43" i="3" s="1"/>
  <c r="K43" i="3"/>
  <c r="AF43" i="3" s="1"/>
  <c r="L43" i="3"/>
  <c r="AG43" i="3" s="1"/>
  <c r="M43" i="3"/>
  <c r="AH43" i="3" s="1"/>
  <c r="N43" i="3"/>
  <c r="AI43" i="3" s="1"/>
  <c r="O43" i="3"/>
  <c r="AJ43" i="3" s="1"/>
  <c r="P43" i="3"/>
  <c r="AK43" i="3" s="1"/>
  <c r="Q43" i="3"/>
  <c r="AL43" i="3" s="1"/>
  <c r="R43" i="3"/>
  <c r="AM43" i="3" s="1"/>
  <c r="S43" i="3"/>
  <c r="AN43" i="3" s="1"/>
  <c r="T43" i="3"/>
  <c r="AO43" i="3" s="1"/>
  <c r="U43" i="3"/>
  <c r="AP43" i="3" s="1"/>
  <c r="B44" i="3"/>
  <c r="W44" i="3" s="1"/>
  <c r="C44" i="3"/>
  <c r="X44" i="3" s="1"/>
  <c r="D44" i="3"/>
  <c r="Y44" i="3" s="1"/>
  <c r="E44" i="3"/>
  <c r="Z44" i="3" s="1"/>
  <c r="F44" i="3"/>
  <c r="AA44" i="3" s="1"/>
  <c r="G44" i="3"/>
  <c r="AB44" i="3" s="1"/>
  <c r="H44" i="3"/>
  <c r="AC44" i="3" s="1"/>
  <c r="I44" i="3"/>
  <c r="AD44" i="3" s="1"/>
  <c r="J44" i="3"/>
  <c r="AE44" i="3" s="1"/>
  <c r="K44" i="3"/>
  <c r="AF44" i="3" s="1"/>
  <c r="L44" i="3"/>
  <c r="AG44" i="3" s="1"/>
  <c r="M44" i="3"/>
  <c r="AH44" i="3" s="1"/>
  <c r="N44" i="3"/>
  <c r="AI44" i="3" s="1"/>
  <c r="O44" i="3"/>
  <c r="AJ44" i="3" s="1"/>
  <c r="P44" i="3"/>
  <c r="AK44" i="3" s="1"/>
  <c r="Q44" i="3"/>
  <c r="AL44" i="3" s="1"/>
  <c r="R44" i="3"/>
  <c r="AM44" i="3" s="1"/>
  <c r="S44" i="3"/>
  <c r="AN44" i="3" s="1"/>
  <c r="T44" i="3"/>
  <c r="AO44" i="3" s="1"/>
  <c r="U44" i="3"/>
  <c r="AP44" i="3" s="1"/>
  <c r="B45" i="3"/>
  <c r="W45" i="3" s="1"/>
  <c r="C45" i="3"/>
  <c r="X45" i="3" s="1"/>
  <c r="D45" i="3"/>
  <c r="Y45" i="3" s="1"/>
  <c r="E45" i="3"/>
  <c r="Z45" i="3" s="1"/>
  <c r="F45" i="3"/>
  <c r="AA45" i="3" s="1"/>
  <c r="G45" i="3"/>
  <c r="AB45" i="3" s="1"/>
  <c r="H45" i="3"/>
  <c r="AC45" i="3" s="1"/>
  <c r="I45" i="3"/>
  <c r="AD45" i="3" s="1"/>
  <c r="J45" i="3"/>
  <c r="AE45" i="3" s="1"/>
  <c r="K45" i="3"/>
  <c r="AF45" i="3" s="1"/>
  <c r="L45" i="3"/>
  <c r="AG45" i="3" s="1"/>
  <c r="M45" i="3"/>
  <c r="AH45" i="3" s="1"/>
  <c r="N45" i="3"/>
  <c r="AI45" i="3" s="1"/>
  <c r="O45" i="3"/>
  <c r="AJ45" i="3" s="1"/>
  <c r="P45" i="3"/>
  <c r="AK45" i="3" s="1"/>
  <c r="Q45" i="3"/>
  <c r="AL45" i="3" s="1"/>
  <c r="R45" i="3"/>
  <c r="AM45" i="3" s="1"/>
  <c r="S45" i="3"/>
  <c r="AN45" i="3" s="1"/>
  <c r="T45" i="3"/>
  <c r="AO45" i="3" s="1"/>
  <c r="U45" i="3"/>
  <c r="AP45" i="3" s="1"/>
  <c r="B46" i="3"/>
  <c r="W46" i="3" s="1"/>
  <c r="C46" i="3"/>
  <c r="X46" i="3" s="1"/>
  <c r="D46" i="3"/>
  <c r="Y46" i="3" s="1"/>
  <c r="E46" i="3"/>
  <c r="Z46" i="3" s="1"/>
  <c r="F46" i="3"/>
  <c r="AA46" i="3" s="1"/>
  <c r="G46" i="3"/>
  <c r="AB46" i="3" s="1"/>
  <c r="H46" i="3"/>
  <c r="AC46" i="3" s="1"/>
  <c r="I46" i="3"/>
  <c r="AD46" i="3" s="1"/>
  <c r="J46" i="3"/>
  <c r="AE46" i="3" s="1"/>
  <c r="K46" i="3"/>
  <c r="AF46" i="3" s="1"/>
  <c r="L46" i="3"/>
  <c r="AG46" i="3" s="1"/>
  <c r="M46" i="3"/>
  <c r="AH46" i="3" s="1"/>
  <c r="N46" i="3"/>
  <c r="AI46" i="3" s="1"/>
  <c r="O46" i="3"/>
  <c r="AJ46" i="3" s="1"/>
  <c r="P46" i="3"/>
  <c r="AK46" i="3" s="1"/>
  <c r="Q46" i="3"/>
  <c r="AL46" i="3" s="1"/>
  <c r="R46" i="3"/>
  <c r="AM46" i="3" s="1"/>
  <c r="S46" i="3"/>
  <c r="AN46" i="3" s="1"/>
  <c r="T46" i="3"/>
  <c r="AO46" i="3" s="1"/>
  <c r="U46" i="3"/>
  <c r="AP46" i="3" s="1"/>
  <c r="B47" i="3"/>
  <c r="W47" i="3" s="1"/>
  <c r="C47" i="3"/>
  <c r="X47" i="3" s="1"/>
  <c r="D47" i="3"/>
  <c r="Y47" i="3" s="1"/>
  <c r="E47" i="3"/>
  <c r="Z47" i="3" s="1"/>
  <c r="F47" i="3"/>
  <c r="AA47" i="3" s="1"/>
  <c r="G47" i="3"/>
  <c r="AB47" i="3" s="1"/>
  <c r="H47" i="3"/>
  <c r="AC47" i="3" s="1"/>
  <c r="I47" i="3"/>
  <c r="AD47" i="3" s="1"/>
  <c r="J47" i="3"/>
  <c r="AE47" i="3" s="1"/>
  <c r="K47" i="3"/>
  <c r="AF47" i="3" s="1"/>
  <c r="L47" i="3"/>
  <c r="AG47" i="3" s="1"/>
  <c r="M47" i="3"/>
  <c r="AH47" i="3" s="1"/>
  <c r="N47" i="3"/>
  <c r="AI47" i="3" s="1"/>
  <c r="O47" i="3"/>
  <c r="AJ47" i="3" s="1"/>
  <c r="P47" i="3"/>
  <c r="AK47" i="3" s="1"/>
  <c r="Q47" i="3"/>
  <c r="AL47" i="3" s="1"/>
  <c r="R47" i="3"/>
  <c r="AM47" i="3" s="1"/>
  <c r="S47" i="3"/>
  <c r="AN47" i="3" s="1"/>
  <c r="T47" i="3"/>
  <c r="AO47" i="3" s="1"/>
  <c r="U47" i="3"/>
  <c r="AP47" i="3" s="1"/>
  <c r="B48" i="3"/>
  <c r="W48" i="3" s="1"/>
  <c r="C48" i="3"/>
  <c r="X48" i="3" s="1"/>
  <c r="D48" i="3"/>
  <c r="Y48" i="3" s="1"/>
  <c r="E48" i="3"/>
  <c r="Z48" i="3" s="1"/>
  <c r="F48" i="3"/>
  <c r="AA48" i="3" s="1"/>
  <c r="G48" i="3"/>
  <c r="AB48" i="3" s="1"/>
  <c r="H48" i="3"/>
  <c r="AC48" i="3" s="1"/>
  <c r="I48" i="3"/>
  <c r="AD48" i="3" s="1"/>
  <c r="J48" i="3"/>
  <c r="AE48" i="3" s="1"/>
  <c r="K48" i="3"/>
  <c r="AF48" i="3" s="1"/>
  <c r="L48" i="3"/>
  <c r="AG48" i="3" s="1"/>
  <c r="M48" i="3"/>
  <c r="AH48" i="3" s="1"/>
  <c r="N48" i="3"/>
  <c r="AI48" i="3" s="1"/>
  <c r="O48" i="3"/>
  <c r="AJ48" i="3" s="1"/>
  <c r="P48" i="3"/>
  <c r="AK48" i="3" s="1"/>
  <c r="Q48" i="3"/>
  <c r="AL48" i="3" s="1"/>
  <c r="R48" i="3"/>
  <c r="AM48" i="3" s="1"/>
  <c r="S48" i="3"/>
  <c r="AN48" i="3" s="1"/>
  <c r="T48" i="3"/>
  <c r="AO48" i="3" s="1"/>
  <c r="U48" i="3"/>
  <c r="AP48" i="3" s="1"/>
  <c r="B49" i="3"/>
  <c r="W49" i="3" s="1"/>
  <c r="C49" i="3"/>
  <c r="X49" i="3" s="1"/>
  <c r="D49" i="3"/>
  <c r="Y49" i="3" s="1"/>
  <c r="E49" i="3"/>
  <c r="Z49" i="3" s="1"/>
  <c r="F49" i="3"/>
  <c r="AA49" i="3" s="1"/>
  <c r="G49" i="3"/>
  <c r="AB49" i="3" s="1"/>
  <c r="H49" i="3"/>
  <c r="AC49" i="3" s="1"/>
  <c r="I49" i="3"/>
  <c r="AD49" i="3" s="1"/>
  <c r="J49" i="3"/>
  <c r="AE49" i="3" s="1"/>
  <c r="K49" i="3"/>
  <c r="AF49" i="3" s="1"/>
  <c r="L49" i="3"/>
  <c r="AG49" i="3" s="1"/>
  <c r="M49" i="3"/>
  <c r="AH49" i="3" s="1"/>
  <c r="N49" i="3"/>
  <c r="AI49" i="3" s="1"/>
  <c r="O49" i="3"/>
  <c r="AJ49" i="3" s="1"/>
  <c r="P49" i="3"/>
  <c r="AK49" i="3" s="1"/>
  <c r="Q49" i="3"/>
  <c r="AL49" i="3" s="1"/>
  <c r="R49" i="3"/>
  <c r="AM49" i="3" s="1"/>
  <c r="S49" i="3"/>
  <c r="AN49" i="3" s="1"/>
  <c r="T49" i="3"/>
  <c r="AO49" i="3" s="1"/>
  <c r="U49" i="3"/>
  <c r="AP49" i="3" s="1"/>
  <c r="B50" i="3"/>
  <c r="W50" i="3" s="1"/>
  <c r="C50" i="3"/>
  <c r="X50" i="3" s="1"/>
  <c r="D50" i="3"/>
  <c r="Y50" i="3" s="1"/>
  <c r="E50" i="3"/>
  <c r="Z50" i="3" s="1"/>
  <c r="F50" i="3"/>
  <c r="AA50" i="3" s="1"/>
  <c r="G50" i="3"/>
  <c r="AB50" i="3" s="1"/>
  <c r="H50" i="3"/>
  <c r="AC50" i="3" s="1"/>
  <c r="I50" i="3"/>
  <c r="AD50" i="3" s="1"/>
  <c r="J50" i="3"/>
  <c r="AE50" i="3" s="1"/>
  <c r="K50" i="3"/>
  <c r="AF50" i="3" s="1"/>
  <c r="L50" i="3"/>
  <c r="AG50" i="3" s="1"/>
  <c r="M50" i="3"/>
  <c r="AH50" i="3" s="1"/>
  <c r="N50" i="3"/>
  <c r="AI50" i="3" s="1"/>
  <c r="O50" i="3"/>
  <c r="AJ50" i="3" s="1"/>
  <c r="P50" i="3"/>
  <c r="AK50" i="3" s="1"/>
  <c r="Q50" i="3"/>
  <c r="AL50" i="3" s="1"/>
  <c r="R50" i="3"/>
  <c r="AM50" i="3" s="1"/>
  <c r="S50" i="3"/>
  <c r="AN50" i="3" s="1"/>
  <c r="T50" i="3"/>
  <c r="AO50" i="3" s="1"/>
  <c r="U50" i="3"/>
  <c r="AP50" i="3" s="1"/>
  <c r="B51" i="3"/>
  <c r="W51" i="3" s="1"/>
  <c r="C51" i="3"/>
  <c r="X51" i="3" s="1"/>
  <c r="D51" i="3"/>
  <c r="Y51" i="3" s="1"/>
  <c r="E51" i="3"/>
  <c r="Z51" i="3" s="1"/>
  <c r="F51" i="3"/>
  <c r="AA51" i="3" s="1"/>
  <c r="G51" i="3"/>
  <c r="AB51" i="3" s="1"/>
  <c r="H51" i="3"/>
  <c r="AC51" i="3" s="1"/>
  <c r="I51" i="3"/>
  <c r="AD51" i="3" s="1"/>
  <c r="J51" i="3"/>
  <c r="AE51" i="3" s="1"/>
  <c r="K51" i="3"/>
  <c r="AF51" i="3" s="1"/>
  <c r="L51" i="3"/>
  <c r="AG51" i="3" s="1"/>
  <c r="M51" i="3"/>
  <c r="AH51" i="3" s="1"/>
  <c r="N51" i="3"/>
  <c r="AI51" i="3" s="1"/>
  <c r="O51" i="3"/>
  <c r="AJ51" i="3" s="1"/>
  <c r="P51" i="3"/>
  <c r="AK51" i="3" s="1"/>
  <c r="Q51" i="3"/>
  <c r="AL51" i="3" s="1"/>
  <c r="R51" i="3"/>
  <c r="AM51" i="3" s="1"/>
  <c r="S51" i="3"/>
  <c r="AN51" i="3" s="1"/>
  <c r="T51" i="3"/>
  <c r="AO51" i="3" s="1"/>
  <c r="U51" i="3"/>
  <c r="AP51" i="3" s="1"/>
  <c r="B52" i="3"/>
  <c r="W52" i="3" s="1"/>
  <c r="C52" i="3"/>
  <c r="X52" i="3" s="1"/>
  <c r="D52" i="3"/>
  <c r="Y52" i="3" s="1"/>
  <c r="E52" i="3"/>
  <c r="Z52" i="3" s="1"/>
  <c r="F52" i="3"/>
  <c r="AA52" i="3" s="1"/>
  <c r="G52" i="3"/>
  <c r="AB52" i="3" s="1"/>
  <c r="H52" i="3"/>
  <c r="AC52" i="3" s="1"/>
  <c r="I52" i="3"/>
  <c r="AD52" i="3" s="1"/>
  <c r="J52" i="3"/>
  <c r="AE52" i="3" s="1"/>
  <c r="K52" i="3"/>
  <c r="AF52" i="3" s="1"/>
  <c r="L52" i="3"/>
  <c r="AG52" i="3" s="1"/>
  <c r="M52" i="3"/>
  <c r="AH52" i="3" s="1"/>
  <c r="N52" i="3"/>
  <c r="AI52" i="3" s="1"/>
  <c r="O52" i="3"/>
  <c r="AJ52" i="3" s="1"/>
  <c r="P52" i="3"/>
  <c r="AK52" i="3" s="1"/>
  <c r="Q52" i="3"/>
  <c r="AL52" i="3" s="1"/>
  <c r="R52" i="3"/>
  <c r="AM52" i="3" s="1"/>
  <c r="S52" i="3"/>
  <c r="AN52" i="3" s="1"/>
  <c r="T52" i="3"/>
  <c r="AO52" i="3" s="1"/>
  <c r="U52" i="3"/>
  <c r="AP52" i="3" s="1"/>
  <c r="B53" i="3"/>
  <c r="W53" i="3" s="1"/>
  <c r="C53" i="3"/>
  <c r="X53" i="3" s="1"/>
  <c r="D53" i="3"/>
  <c r="Y53" i="3" s="1"/>
  <c r="E53" i="3"/>
  <c r="Z53" i="3" s="1"/>
  <c r="F53" i="3"/>
  <c r="AA53" i="3" s="1"/>
  <c r="G53" i="3"/>
  <c r="AB53" i="3" s="1"/>
  <c r="H53" i="3"/>
  <c r="AC53" i="3" s="1"/>
  <c r="I53" i="3"/>
  <c r="AD53" i="3" s="1"/>
  <c r="J53" i="3"/>
  <c r="AE53" i="3" s="1"/>
  <c r="K53" i="3"/>
  <c r="AF53" i="3" s="1"/>
  <c r="L53" i="3"/>
  <c r="AG53" i="3" s="1"/>
  <c r="M53" i="3"/>
  <c r="AH53" i="3" s="1"/>
  <c r="N53" i="3"/>
  <c r="AI53" i="3" s="1"/>
  <c r="O53" i="3"/>
  <c r="AJ53" i="3" s="1"/>
  <c r="P53" i="3"/>
  <c r="AK53" i="3" s="1"/>
  <c r="Q53" i="3"/>
  <c r="AL53" i="3" s="1"/>
  <c r="R53" i="3"/>
  <c r="AM53" i="3" s="1"/>
  <c r="S53" i="3"/>
  <c r="AN53" i="3" s="1"/>
  <c r="T53" i="3"/>
  <c r="AO53" i="3" s="1"/>
  <c r="U53" i="3"/>
  <c r="AP53" i="3" s="1"/>
  <c r="B54" i="3"/>
  <c r="W54" i="3" s="1"/>
  <c r="C54" i="3"/>
  <c r="X54" i="3" s="1"/>
  <c r="D54" i="3"/>
  <c r="Y54" i="3" s="1"/>
  <c r="E54" i="3"/>
  <c r="Z54" i="3" s="1"/>
  <c r="F54" i="3"/>
  <c r="AA54" i="3" s="1"/>
  <c r="G54" i="3"/>
  <c r="AB54" i="3" s="1"/>
  <c r="H54" i="3"/>
  <c r="AC54" i="3" s="1"/>
  <c r="I54" i="3"/>
  <c r="AD54" i="3" s="1"/>
  <c r="J54" i="3"/>
  <c r="AE54" i="3" s="1"/>
  <c r="K54" i="3"/>
  <c r="AF54" i="3" s="1"/>
  <c r="L54" i="3"/>
  <c r="AG54" i="3" s="1"/>
  <c r="M54" i="3"/>
  <c r="AH54" i="3" s="1"/>
  <c r="N54" i="3"/>
  <c r="AI54" i="3" s="1"/>
  <c r="O54" i="3"/>
  <c r="AJ54" i="3" s="1"/>
  <c r="P54" i="3"/>
  <c r="AK54" i="3" s="1"/>
  <c r="Q54" i="3"/>
  <c r="AL54" i="3" s="1"/>
  <c r="R54" i="3"/>
  <c r="AM54" i="3" s="1"/>
  <c r="S54" i="3"/>
  <c r="AN54" i="3" s="1"/>
  <c r="T54" i="3"/>
  <c r="AO54" i="3" s="1"/>
  <c r="U54" i="3"/>
  <c r="AP54" i="3" s="1"/>
  <c r="B55" i="3"/>
  <c r="W55" i="3" s="1"/>
  <c r="C55" i="3"/>
  <c r="X55" i="3" s="1"/>
  <c r="D55" i="3"/>
  <c r="Y55" i="3" s="1"/>
  <c r="E55" i="3"/>
  <c r="Z55" i="3" s="1"/>
  <c r="F55" i="3"/>
  <c r="AA55" i="3" s="1"/>
  <c r="G55" i="3"/>
  <c r="AB55" i="3" s="1"/>
  <c r="H55" i="3"/>
  <c r="AC55" i="3" s="1"/>
  <c r="I55" i="3"/>
  <c r="AD55" i="3" s="1"/>
  <c r="J55" i="3"/>
  <c r="AE55" i="3" s="1"/>
  <c r="K55" i="3"/>
  <c r="AF55" i="3" s="1"/>
  <c r="L55" i="3"/>
  <c r="AG55" i="3" s="1"/>
  <c r="M55" i="3"/>
  <c r="AH55" i="3" s="1"/>
  <c r="N55" i="3"/>
  <c r="AI55" i="3" s="1"/>
  <c r="O55" i="3"/>
  <c r="AJ55" i="3" s="1"/>
  <c r="P55" i="3"/>
  <c r="AK55" i="3" s="1"/>
  <c r="Q55" i="3"/>
  <c r="AL55" i="3" s="1"/>
  <c r="R55" i="3"/>
  <c r="AM55" i="3" s="1"/>
  <c r="S55" i="3"/>
  <c r="AN55" i="3" s="1"/>
  <c r="T55" i="3"/>
  <c r="AO55" i="3" s="1"/>
  <c r="U55" i="3"/>
  <c r="AP55" i="3" s="1"/>
  <c r="B56" i="3"/>
  <c r="W56" i="3" s="1"/>
  <c r="C56" i="3"/>
  <c r="X56" i="3" s="1"/>
  <c r="D56" i="3"/>
  <c r="Y56" i="3" s="1"/>
  <c r="E56" i="3"/>
  <c r="Z56" i="3" s="1"/>
  <c r="F56" i="3"/>
  <c r="AA56" i="3" s="1"/>
  <c r="G56" i="3"/>
  <c r="AB56" i="3" s="1"/>
  <c r="H56" i="3"/>
  <c r="AC56" i="3" s="1"/>
  <c r="I56" i="3"/>
  <c r="AD56" i="3" s="1"/>
  <c r="J56" i="3"/>
  <c r="AE56" i="3" s="1"/>
  <c r="K56" i="3"/>
  <c r="AF56" i="3" s="1"/>
  <c r="L56" i="3"/>
  <c r="AG56" i="3" s="1"/>
  <c r="M56" i="3"/>
  <c r="AH56" i="3" s="1"/>
  <c r="N56" i="3"/>
  <c r="AI56" i="3" s="1"/>
  <c r="O56" i="3"/>
  <c r="AJ56" i="3" s="1"/>
  <c r="P56" i="3"/>
  <c r="AK56" i="3" s="1"/>
  <c r="Q56" i="3"/>
  <c r="AL56" i="3" s="1"/>
  <c r="R56" i="3"/>
  <c r="AM56" i="3" s="1"/>
  <c r="S56" i="3"/>
  <c r="AN56" i="3" s="1"/>
  <c r="T56" i="3"/>
  <c r="AO56" i="3" s="1"/>
  <c r="U56" i="3"/>
  <c r="AP56" i="3" s="1"/>
  <c r="B57" i="3"/>
  <c r="W57" i="3" s="1"/>
  <c r="C57" i="3"/>
  <c r="X57" i="3" s="1"/>
  <c r="D57" i="3"/>
  <c r="Y57" i="3" s="1"/>
  <c r="E57" i="3"/>
  <c r="Z57" i="3" s="1"/>
  <c r="F57" i="3"/>
  <c r="AA57" i="3" s="1"/>
  <c r="G57" i="3"/>
  <c r="AB57" i="3" s="1"/>
  <c r="H57" i="3"/>
  <c r="AC57" i="3" s="1"/>
  <c r="I57" i="3"/>
  <c r="AD57" i="3" s="1"/>
  <c r="J57" i="3"/>
  <c r="AE57" i="3" s="1"/>
  <c r="K57" i="3"/>
  <c r="AF57" i="3" s="1"/>
  <c r="L57" i="3"/>
  <c r="AG57" i="3" s="1"/>
  <c r="M57" i="3"/>
  <c r="AH57" i="3" s="1"/>
  <c r="N57" i="3"/>
  <c r="AI57" i="3" s="1"/>
  <c r="O57" i="3"/>
  <c r="AJ57" i="3" s="1"/>
  <c r="P57" i="3"/>
  <c r="AK57" i="3" s="1"/>
  <c r="Q57" i="3"/>
  <c r="AL57" i="3" s="1"/>
  <c r="R57" i="3"/>
  <c r="AM57" i="3" s="1"/>
  <c r="S57" i="3"/>
  <c r="AN57" i="3" s="1"/>
  <c r="T57" i="3"/>
  <c r="AO57" i="3" s="1"/>
  <c r="U57" i="3"/>
  <c r="AP57" i="3" s="1"/>
  <c r="B58" i="3"/>
  <c r="W58" i="3" s="1"/>
  <c r="C58" i="3"/>
  <c r="X58" i="3" s="1"/>
  <c r="D58" i="3"/>
  <c r="Y58" i="3" s="1"/>
  <c r="E58" i="3"/>
  <c r="Z58" i="3" s="1"/>
  <c r="F58" i="3"/>
  <c r="AA58" i="3" s="1"/>
  <c r="G58" i="3"/>
  <c r="AB58" i="3" s="1"/>
  <c r="H58" i="3"/>
  <c r="AC58" i="3" s="1"/>
  <c r="I58" i="3"/>
  <c r="AD58" i="3" s="1"/>
  <c r="J58" i="3"/>
  <c r="AE58" i="3" s="1"/>
  <c r="K58" i="3"/>
  <c r="AF58" i="3" s="1"/>
  <c r="L58" i="3"/>
  <c r="AG58" i="3" s="1"/>
  <c r="M58" i="3"/>
  <c r="AH58" i="3" s="1"/>
  <c r="N58" i="3"/>
  <c r="AI58" i="3" s="1"/>
  <c r="O58" i="3"/>
  <c r="AJ58" i="3" s="1"/>
  <c r="P58" i="3"/>
  <c r="AK58" i="3" s="1"/>
  <c r="Q58" i="3"/>
  <c r="AL58" i="3" s="1"/>
  <c r="R58" i="3"/>
  <c r="AM58" i="3" s="1"/>
  <c r="S58" i="3"/>
  <c r="AN58" i="3" s="1"/>
  <c r="T58" i="3"/>
  <c r="AO58" i="3" s="1"/>
  <c r="U58" i="3"/>
  <c r="AP58" i="3" s="1"/>
  <c r="B59" i="3"/>
  <c r="W59" i="3" s="1"/>
  <c r="C59" i="3"/>
  <c r="X59" i="3" s="1"/>
  <c r="D59" i="3"/>
  <c r="Y59" i="3" s="1"/>
  <c r="E59" i="3"/>
  <c r="Z59" i="3" s="1"/>
  <c r="F59" i="3"/>
  <c r="AA59" i="3" s="1"/>
  <c r="G59" i="3"/>
  <c r="AB59" i="3" s="1"/>
  <c r="H59" i="3"/>
  <c r="AC59" i="3" s="1"/>
  <c r="I59" i="3"/>
  <c r="AD59" i="3" s="1"/>
  <c r="J59" i="3"/>
  <c r="AE59" i="3" s="1"/>
  <c r="K59" i="3"/>
  <c r="AF59" i="3" s="1"/>
  <c r="L59" i="3"/>
  <c r="AG59" i="3" s="1"/>
  <c r="M59" i="3"/>
  <c r="AH59" i="3" s="1"/>
  <c r="N59" i="3"/>
  <c r="AI59" i="3" s="1"/>
  <c r="O59" i="3"/>
  <c r="AJ59" i="3" s="1"/>
  <c r="P59" i="3"/>
  <c r="AK59" i="3" s="1"/>
  <c r="Q59" i="3"/>
  <c r="AL59" i="3" s="1"/>
  <c r="R59" i="3"/>
  <c r="AM59" i="3" s="1"/>
  <c r="S59" i="3"/>
  <c r="AN59" i="3" s="1"/>
  <c r="T59" i="3"/>
  <c r="AO59" i="3" s="1"/>
  <c r="U59" i="3"/>
  <c r="AP59" i="3" s="1"/>
  <c r="B60" i="3"/>
  <c r="W60" i="3" s="1"/>
  <c r="C60" i="3"/>
  <c r="X60" i="3" s="1"/>
  <c r="D60" i="3"/>
  <c r="Y60" i="3" s="1"/>
  <c r="E60" i="3"/>
  <c r="Z60" i="3" s="1"/>
  <c r="F60" i="3"/>
  <c r="AA60" i="3" s="1"/>
  <c r="G60" i="3"/>
  <c r="AB60" i="3" s="1"/>
  <c r="H60" i="3"/>
  <c r="AC60" i="3" s="1"/>
  <c r="I60" i="3"/>
  <c r="AD60" i="3" s="1"/>
  <c r="J60" i="3"/>
  <c r="AE60" i="3" s="1"/>
  <c r="K60" i="3"/>
  <c r="AF60" i="3" s="1"/>
  <c r="L60" i="3"/>
  <c r="AG60" i="3" s="1"/>
  <c r="M60" i="3"/>
  <c r="AH60" i="3" s="1"/>
  <c r="N60" i="3"/>
  <c r="AI60" i="3" s="1"/>
  <c r="O60" i="3"/>
  <c r="AJ60" i="3" s="1"/>
  <c r="P60" i="3"/>
  <c r="AK60" i="3" s="1"/>
  <c r="Q60" i="3"/>
  <c r="AL60" i="3" s="1"/>
  <c r="R60" i="3"/>
  <c r="AM60" i="3" s="1"/>
  <c r="S60" i="3"/>
  <c r="AN60" i="3" s="1"/>
  <c r="T60" i="3"/>
  <c r="AO60" i="3" s="1"/>
  <c r="U60" i="3"/>
  <c r="AP60" i="3" s="1"/>
  <c r="B61" i="3"/>
  <c r="W61" i="3" s="1"/>
  <c r="C61" i="3"/>
  <c r="X61" i="3" s="1"/>
  <c r="D61" i="3"/>
  <c r="Y61" i="3" s="1"/>
  <c r="E61" i="3"/>
  <c r="Z61" i="3" s="1"/>
  <c r="F61" i="3"/>
  <c r="AA61" i="3" s="1"/>
  <c r="G61" i="3"/>
  <c r="AB61" i="3" s="1"/>
  <c r="H61" i="3"/>
  <c r="AC61" i="3" s="1"/>
  <c r="I61" i="3"/>
  <c r="AD61" i="3" s="1"/>
  <c r="J61" i="3"/>
  <c r="AE61" i="3" s="1"/>
  <c r="K61" i="3"/>
  <c r="AF61" i="3" s="1"/>
  <c r="L61" i="3"/>
  <c r="AG61" i="3" s="1"/>
  <c r="M61" i="3"/>
  <c r="AH61" i="3" s="1"/>
  <c r="N61" i="3"/>
  <c r="AI61" i="3" s="1"/>
  <c r="O61" i="3"/>
  <c r="AJ61" i="3" s="1"/>
  <c r="P61" i="3"/>
  <c r="AK61" i="3" s="1"/>
  <c r="Q61" i="3"/>
  <c r="AL61" i="3" s="1"/>
  <c r="R61" i="3"/>
  <c r="AM61" i="3" s="1"/>
  <c r="S61" i="3"/>
  <c r="AN61" i="3" s="1"/>
  <c r="T61" i="3"/>
  <c r="AO61" i="3" s="1"/>
  <c r="U61" i="3"/>
  <c r="AP61" i="3" s="1"/>
  <c r="B62" i="3"/>
  <c r="W62" i="3" s="1"/>
  <c r="C62" i="3"/>
  <c r="X62" i="3" s="1"/>
  <c r="D62" i="3"/>
  <c r="Y62" i="3" s="1"/>
  <c r="E62" i="3"/>
  <c r="Z62" i="3" s="1"/>
  <c r="F62" i="3"/>
  <c r="AA62" i="3" s="1"/>
  <c r="G62" i="3"/>
  <c r="AB62" i="3" s="1"/>
  <c r="H62" i="3"/>
  <c r="AC62" i="3" s="1"/>
  <c r="I62" i="3"/>
  <c r="AD62" i="3" s="1"/>
  <c r="J62" i="3"/>
  <c r="AE62" i="3" s="1"/>
  <c r="K62" i="3"/>
  <c r="AF62" i="3" s="1"/>
  <c r="L62" i="3"/>
  <c r="AG62" i="3" s="1"/>
  <c r="M62" i="3"/>
  <c r="AH62" i="3" s="1"/>
  <c r="N62" i="3"/>
  <c r="AI62" i="3" s="1"/>
  <c r="O62" i="3"/>
  <c r="AJ62" i="3" s="1"/>
  <c r="P62" i="3"/>
  <c r="AK62" i="3" s="1"/>
  <c r="Q62" i="3"/>
  <c r="AL62" i="3" s="1"/>
  <c r="R62" i="3"/>
  <c r="AM62" i="3" s="1"/>
  <c r="S62" i="3"/>
  <c r="AN62" i="3" s="1"/>
  <c r="T62" i="3"/>
  <c r="AO62" i="3" s="1"/>
  <c r="U62" i="3"/>
  <c r="AP62" i="3" s="1"/>
  <c r="B63" i="3"/>
  <c r="W63" i="3" s="1"/>
  <c r="C63" i="3"/>
  <c r="X63" i="3" s="1"/>
  <c r="D63" i="3"/>
  <c r="Y63" i="3" s="1"/>
  <c r="E63" i="3"/>
  <c r="Z63" i="3" s="1"/>
  <c r="F63" i="3"/>
  <c r="AA63" i="3" s="1"/>
  <c r="G63" i="3"/>
  <c r="AB63" i="3" s="1"/>
  <c r="H63" i="3"/>
  <c r="AC63" i="3" s="1"/>
  <c r="I63" i="3"/>
  <c r="AD63" i="3" s="1"/>
  <c r="J63" i="3"/>
  <c r="AE63" i="3" s="1"/>
  <c r="K63" i="3"/>
  <c r="AF63" i="3" s="1"/>
  <c r="L63" i="3"/>
  <c r="AG63" i="3" s="1"/>
  <c r="M63" i="3"/>
  <c r="AH63" i="3" s="1"/>
  <c r="N63" i="3"/>
  <c r="AI63" i="3" s="1"/>
  <c r="O63" i="3"/>
  <c r="AJ63" i="3" s="1"/>
  <c r="P63" i="3"/>
  <c r="AK63" i="3" s="1"/>
  <c r="Q63" i="3"/>
  <c r="AL63" i="3" s="1"/>
  <c r="R63" i="3"/>
  <c r="AM63" i="3" s="1"/>
  <c r="S63" i="3"/>
  <c r="AN63" i="3" s="1"/>
  <c r="T63" i="3"/>
  <c r="AO63" i="3" s="1"/>
  <c r="U63" i="3"/>
  <c r="AP63" i="3" s="1"/>
  <c r="B64" i="3"/>
  <c r="W64" i="3" s="1"/>
  <c r="C64" i="3"/>
  <c r="X64" i="3" s="1"/>
  <c r="D64" i="3"/>
  <c r="Y64" i="3" s="1"/>
  <c r="E64" i="3"/>
  <c r="Z64" i="3" s="1"/>
  <c r="F64" i="3"/>
  <c r="AA64" i="3" s="1"/>
  <c r="G64" i="3"/>
  <c r="AB64" i="3" s="1"/>
  <c r="H64" i="3"/>
  <c r="AC64" i="3" s="1"/>
  <c r="I64" i="3"/>
  <c r="AD64" i="3" s="1"/>
  <c r="J64" i="3"/>
  <c r="AE64" i="3" s="1"/>
  <c r="K64" i="3"/>
  <c r="AF64" i="3" s="1"/>
  <c r="L64" i="3"/>
  <c r="AG64" i="3" s="1"/>
  <c r="M64" i="3"/>
  <c r="AH64" i="3" s="1"/>
  <c r="N64" i="3"/>
  <c r="AI64" i="3" s="1"/>
  <c r="O64" i="3"/>
  <c r="AJ64" i="3" s="1"/>
  <c r="P64" i="3"/>
  <c r="AK64" i="3" s="1"/>
  <c r="Q64" i="3"/>
  <c r="AL64" i="3" s="1"/>
  <c r="R64" i="3"/>
  <c r="AM64" i="3" s="1"/>
  <c r="S64" i="3"/>
  <c r="AN64" i="3" s="1"/>
  <c r="T64" i="3"/>
  <c r="AO64" i="3" s="1"/>
  <c r="U64" i="3"/>
  <c r="AP64" i="3" s="1"/>
  <c r="B65" i="3"/>
  <c r="W65" i="3" s="1"/>
  <c r="C65" i="3"/>
  <c r="X65" i="3" s="1"/>
  <c r="D65" i="3"/>
  <c r="Y65" i="3" s="1"/>
  <c r="E65" i="3"/>
  <c r="Z65" i="3" s="1"/>
  <c r="F65" i="3"/>
  <c r="AA65" i="3" s="1"/>
  <c r="G65" i="3"/>
  <c r="AB65" i="3" s="1"/>
  <c r="H65" i="3"/>
  <c r="AC65" i="3" s="1"/>
  <c r="I65" i="3"/>
  <c r="AD65" i="3" s="1"/>
  <c r="J65" i="3"/>
  <c r="AE65" i="3" s="1"/>
  <c r="K65" i="3"/>
  <c r="AF65" i="3" s="1"/>
  <c r="L65" i="3"/>
  <c r="AG65" i="3" s="1"/>
  <c r="M65" i="3"/>
  <c r="AH65" i="3" s="1"/>
  <c r="N65" i="3"/>
  <c r="AI65" i="3" s="1"/>
  <c r="O65" i="3"/>
  <c r="AJ65" i="3" s="1"/>
  <c r="P65" i="3"/>
  <c r="AK65" i="3" s="1"/>
  <c r="Q65" i="3"/>
  <c r="AL65" i="3" s="1"/>
  <c r="R65" i="3"/>
  <c r="AM65" i="3" s="1"/>
  <c r="S65" i="3"/>
  <c r="AN65" i="3" s="1"/>
  <c r="T65" i="3"/>
  <c r="AO65" i="3" s="1"/>
  <c r="U65" i="3"/>
  <c r="AP65" i="3" s="1"/>
  <c r="B66" i="3"/>
  <c r="W66" i="3" s="1"/>
  <c r="C66" i="3"/>
  <c r="X66" i="3" s="1"/>
  <c r="D66" i="3"/>
  <c r="Y66" i="3" s="1"/>
  <c r="E66" i="3"/>
  <c r="Z66" i="3" s="1"/>
  <c r="F66" i="3"/>
  <c r="AA66" i="3" s="1"/>
  <c r="G66" i="3"/>
  <c r="AB66" i="3" s="1"/>
  <c r="H66" i="3"/>
  <c r="AC66" i="3" s="1"/>
  <c r="I66" i="3"/>
  <c r="AD66" i="3" s="1"/>
  <c r="J66" i="3"/>
  <c r="AE66" i="3" s="1"/>
  <c r="K66" i="3"/>
  <c r="AF66" i="3" s="1"/>
  <c r="L66" i="3"/>
  <c r="AG66" i="3" s="1"/>
  <c r="M66" i="3"/>
  <c r="AH66" i="3" s="1"/>
  <c r="N66" i="3"/>
  <c r="AI66" i="3" s="1"/>
  <c r="O66" i="3"/>
  <c r="AJ66" i="3" s="1"/>
  <c r="P66" i="3"/>
  <c r="AK66" i="3" s="1"/>
  <c r="Q66" i="3"/>
  <c r="AL66" i="3" s="1"/>
  <c r="R66" i="3"/>
  <c r="AM66" i="3" s="1"/>
  <c r="S66" i="3"/>
  <c r="AN66" i="3" s="1"/>
  <c r="T66" i="3"/>
  <c r="AO66" i="3" s="1"/>
  <c r="U66" i="3"/>
  <c r="AP66" i="3" s="1"/>
  <c r="B67" i="3"/>
  <c r="W67" i="3" s="1"/>
  <c r="C67" i="3"/>
  <c r="X67" i="3" s="1"/>
  <c r="D67" i="3"/>
  <c r="Y67" i="3" s="1"/>
  <c r="E67" i="3"/>
  <c r="Z67" i="3" s="1"/>
  <c r="F67" i="3"/>
  <c r="AA67" i="3" s="1"/>
  <c r="G67" i="3"/>
  <c r="AB67" i="3" s="1"/>
  <c r="H67" i="3"/>
  <c r="AC67" i="3" s="1"/>
  <c r="I67" i="3"/>
  <c r="AD67" i="3" s="1"/>
  <c r="J67" i="3"/>
  <c r="AE67" i="3" s="1"/>
  <c r="K67" i="3"/>
  <c r="AF67" i="3" s="1"/>
  <c r="L67" i="3"/>
  <c r="AG67" i="3" s="1"/>
  <c r="M67" i="3"/>
  <c r="AH67" i="3" s="1"/>
  <c r="N67" i="3"/>
  <c r="AI67" i="3" s="1"/>
  <c r="O67" i="3"/>
  <c r="AJ67" i="3" s="1"/>
  <c r="P67" i="3"/>
  <c r="AK67" i="3" s="1"/>
  <c r="Q67" i="3"/>
  <c r="AL67" i="3" s="1"/>
  <c r="R67" i="3"/>
  <c r="AM67" i="3" s="1"/>
  <c r="S67" i="3"/>
  <c r="AN67" i="3" s="1"/>
  <c r="T67" i="3"/>
  <c r="AO67" i="3" s="1"/>
  <c r="U67" i="3"/>
  <c r="AP67" i="3" s="1"/>
  <c r="B68" i="3"/>
  <c r="W68" i="3" s="1"/>
  <c r="C68" i="3"/>
  <c r="X68" i="3" s="1"/>
  <c r="D68" i="3"/>
  <c r="Y68" i="3" s="1"/>
  <c r="E68" i="3"/>
  <c r="Z68" i="3" s="1"/>
  <c r="F68" i="3"/>
  <c r="AA68" i="3" s="1"/>
  <c r="G68" i="3"/>
  <c r="AB68" i="3" s="1"/>
  <c r="H68" i="3"/>
  <c r="AC68" i="3" s="1"/>
  <c r="I68" i="3"/>
  <c r="AD68" i="3" s="1"/>
  <c r="J68" i="3"/>
  <c r="AE68" i="3" s="1"/>
  <c r="K68" i="3"/>
  <c r="AF68" i="3" s="1"/>
  <c r="L68" i="3"/>
  <c r="AG68" i="3" s="1"/>
  <c r="M68" i="3"/>
  <c r="AH68" i="3" s="1"/>
  <c r="N68" i="3"/>
  <c r="AI68" i="3" s="1"/>
  <c r="O68" i="3"/>
  <c r="AJ68" i="3" s="1"/>
  <c r="P68" i="3"/>
  <c r="AK68" i="3" s="1"/>
  <c r="Q68" i="3"/>
  <c r="AL68" i="3" s="1"/>
  <c r="R68" i="3"/>
  <c r="AM68" i="3" s="1"/>
  <c r="S68" i="3"/>
  <c r="AN68" i="3" s="1"/>
  <c r="T68" i="3"/>
  <c r="AO68" i="3" s="1"/>
  <c r="U68" i="3"/>
  <c r="AP68" i="3" s="1"/>
  <c r="B69" i="3"/>
  <c r="W69" i="3" s="1"/>
  <c r="C69" i="3"/>
  <c r="X69" i="3" s="1"/>
  <c r="D69" i="3"/>
  <c r="Y69" i="3" s="1"/>
  <c r="E69" i="3"/>
  <c r="Z69" i="3" s="1"/>
  <c r="F69" i="3"/>
  <c r="AA69" i="3" s="1"/>
  <c r="G69" i="3"/>
  <c r="AB69" i="3" s="1"/>
  <c r="H69" i="3"/>
  <c r="AC69" i="3" s="1"/>
  <c r="I69" i="3"/>
  <c r="AD69" i="3" s="1"/>
  <c r="J69" i="3"/>
  <c r="AE69" i="3" s="1"/>
  <c r="K69" i="3"/>
  <c r="AF69" i="3" s="1"/>
  <c r="L69" i="3"/>
  <c r="AG69" i="3" s="1"/>
  <c r="M69" i="3"/>
  <c r="AH69" i="3" s="1"/>
  <c r="N69" i="3"/>
  <c r="AI69" i="3" s="1"/>
  <c r="O69" i="3"/>
  <c r="AJ69" i="3" s="1"/>
  <c r="P69" i="3"/>
  <c r="AK69" i="3" s="1"/>
  <c r="Q69" i="3"/>
  <c r="AL69" i="3" s="1"/>
  <c r="R69" i="3"/>
  <c r="AM69" i="3" s="1"/>
  <c r="S69" i="3"/>
  <c r="AN69" i="3" s="1"/>
  <c r="T69" i="3"/>
  <c r="AO69" i="3" s="1"/>
  <c r="U69" i="3"/>
  <c r="AP69" i="3" s="1"/>
  <c r="B70" i="3"/>
  <c r="W70" i="3" s="1"/>
  <c r="C70" i="3"/>
  <c r="X70" i="3" s="1"/>
  <c r="D70" i="3"/>
  <c r="Y70" i="3" s="1"/>
  <c r="E70" i="3"/>
  <c r="Z70" i="3" s="1"/>
  <c r="F70" i="3"/>
  <c r="AA70" i="3" s="1"/>
  <c r="G70" i="3"/>
  <c r="AB70" i="3" s="1"/>
  <c r="H70" i="3"/>
  <c r="AC70" i="3" s="1"/>
  <c r="I70" i="3"/>
  <c r="AD70" i="3" s="1"/>
  <c r="J70" i="3"/>
  <c r="AE70" i="3" s="1"/>
  <c r="K70" i="3"/>
  <c r="AF70" i="3" s="1"/>
  <c r="L70" i="3"/>
  <c r="AG70" i="3" s="1"/>
  <c r="M70" i="3"/>
  <c r="AH70" i="3" s="1"/>
  <c r="N70" i="3"/>
  <c r="AI70" i="3" s="1"/>
  <c r="O70" i="3"/>
  <c r="AJ70" i="3" s="1"/>
  <c r="P70" i="3"/>
  <c r="AK70" i="3" s="1"/>
  <c r="Q70" i="3"/>
  <c r="AL70" i="3" s="1"/>
  <c r="R70" i="3"/>
  <c r="AM70" i="3" s="1"/>
  <c r="S70" i="3"/>
  <c r="AN70" i="3" s="1"/>
  <c r="T70" i="3"/>
  <c r="AO70" i="3" s="1"/>
  <c r="U70" i="3"/>
  <c r="AP70" i="3" s="1"/>
  <c r="B71" i="3"/>
  <c r="W71" i="3" s="1"/>
  <c r="C71" i="3"/>
  <c r="X71" i="3" s="1"/>
  <c r="D71" i="3"/>
  <c r="Y71" i="3" s="1"/>
  <c r="E71" i="3"/>
  <c r="Z71" i="3" s="1"/>
  <c r="F71" i="3"/>
  <c r="AA71" i="3" s="1"/>
  <c r="G71" i="3"/>
  <c r="AB71" i="3" s="1"/>
  <c r="H71" i="3"/>
  <c r="AC71" i="3" s="1"/>
  <c r="I71" i="3"/>
  <c r="AD71" i="3" s="1"/>
  <c r="J71" i="3"/>
  <c r="AE71" i="3" s="1"/>
  <c r="K71" i="3"/>
  <c r="AF71" i="3" s="1"/>
  <c r="L71" i="3"/>
  <c r="AG71" i="3" s="1"/>
  <c r="M71" i="3"/>
  <c r="AH71" i="3" s="1"/>
  <c r="N71" i="3"/>
  <c r="AI71" i="3" s="1"/>
  <c r="O71" i="3"/>
  <c r="AJ71" i="3" s="1"/>
  <c r="P71" i="3"/>
  <c r="AK71" i="3" s="1"/>
  <c r="Q71" i="3"/>
  <c r="AL71" i="3" s="1"/>
  <c r="R71" i="3"/>
  <c r="AM71" i="3" s="1"/>
  <c r="S71" i="3"/>
  <c r="AN71" i="3" s="1"/>
  <c r="T71" i="3"/>
  <c r="AO71" i="3" s="1"/>
  <c r="U71" i="3"/>
  <c r="AP71" i="3" s="1"/>
  <c r="B72" i="3"/>
  <c r="W72" i="3" s="1"/>
  <c r="C72" i="3"/>
  <c r="X72" i="3" s="1"/>
  <c r="D72" i="3"/>
  <c r="Y72" i="3" s="1"/>
  <c r="E72" i="3"/>
  <c r="Z72" i="3" s="1"/>
  <c r="F72" i="3"/>
  <c r="AA72" i="3" s="1"/>
  <c r="G72" i="3"/>
  <c r="AB72" i="3" s="1"/>
  <c r="H72" i="3"/>
  <c r="AC72" i="3" s="1"/>
  <c r="I72" i="3"/>
  <c r="AD72" i="3" s="1"/>
  <c r="J72" i="3"/>
  <c r="AE72" i="3" s="1"/>
  <c r="K72" i="3"/>
  <c r="AF72" i="3" s="1"/>
  <c r="L72" i="3"/>
  <c r="AG72" i="3" s="1"/>
  <c r="M72" i="3"/>
  <c r="AH72" i="3" s="1"/>
  <c r="N72" i="3"/>
  <c r="AI72" i="3" s="1"/>
  <c r="O72" i="3"/>
  <c r="AJ72" i="3" s="1"/>
  <c r="P72" i="3"/>
  <c r="AK72" i="3" s="1"/>
  <c r="Q72" i="3"/>
  <c r="AL72" i="3" s="1"/>
  <c r="R72" i="3"/>
  <c r="AM72" i="3" s="1"/>
  <c r="S72" i="3"/>
  <c r="AN72" i="3" s="1"/>
  <c r="T72" i="3"/>
  <c r="AO72" i="3" s="1"/>
  <c r="U72" i="3"/>
  <c r="AP72" i="3" s="1"/>
  <c r="B73" i="3"/>
  <c r="W73" i="3" s="1"/>
  <c r="C73" i="3"/>
  <c r="X73" i="3" s="1"/>
  <c r="D73" i="3"/>
  <c r="Y73" i="3" s="1"/>
  <c r="E73" i="3"/>
  <c r="Z73" i="3" s="1"/>
  <c r="F73" i="3"/>
  <c r="AA73" i="3" s="1"/>
  <c r="G73" i="3"/>
  <c r="AB73" i="3" s="1"/>
  <c r="H73" i="3"/>
  <c r="AC73" i="3" s="1"/>
  <c r="I73" i="3"/>
  <c r="AD73" i="3" s="1"/>
  <c r="J73" i="3"/>
  <c r="AE73" i="3" s="1"/>
  <c r="K73" i="3"/>
  <c r="AF73" i="3" s="1"/>
  <c r="L73" i="3"/>
  <c r="AG73" i="3" s="1"/>
  <c r="M73" i="3"/>
  <c r="AH73" i="3" s="1"/>
  <c r="N73" i="3"/>
  <c r="AI73" i="3" s="1"/>
  <c r="O73" i="3"/>
  <c r="AJ73" i="3" s="1"/>
  <c r="P73" i="3"/>
  <c r="AK73" i="3" s="1"/>
  <c r="Q73" i="3"/>
  <c r="AL73" i="3" s="1"/>
  <c r="R73" i="3"/>
  <c r="AM73" i="3" s="1"/>
  <c r="S73" i="3"/>
  <c r="AN73" i="3" s="1"/>
  <c r="T73" i="3"/>
  <c r="AO73" i="3" s="1"/>
  <c r="U73" i="3"/>
  <c r="AP73" i="3" s="1"/>
  <c r="B74" i="3"/>
  <c r="W74" i="3" s="1"/>
  <c r="C74" i="3"/>
  <c r="X74" i="3" s="1"/>
  <c r="D74" i="3"/>
  <c r="Y74" i="3" s="1"/>
  <c r="E74" i="3"/>
  <c r="Z74" i="3" s="1"/>
  <c r="F74" i="3"/>
  <c r="AA74" i="3" s="1"/>
  <c r="G74" i="3"/>
  <c r="AB74" i="3" s="1"/>
  <c r="H74" i="3"/>
  <c r="AC74" i="3" s="1"/>
  <c r="I74" i="3"/>
  <c r="AD74" i="3" s="1"/>
  <c r="J74" i="3"/>
  <c r="AE74" i="3" s="1"/>
  <c r="K74" i="3"/>
  <c r="AF74" i="3" s="1"/>
  <c r="L74" i="3"/>
  <c r="AG74" i="3" s="1"/>
  <c r="M74" i="3"/>
  <c r="AH74" i="3" s="1"/>
  <c r="N74" i="3"/>
  <c r="AI74" i="3" s="1"/>
  <c r="O74" i="3"/>
  <c r="AJ74" i="3" s="1"/>
  <c r="P74" i="3"/>
  <c r="AK74" i="3" s="1"/>
  <c r="Q74" i="3"/>
  <c r="AL74" i="3" s="1"/>
  <c r="R74" i="3"/>
  <c r="AM74" i="3" s="1"/>
  <c r="S74" i="3"/>
  <c r="AN74" i="3" s="1"/>
  <c r="T74" i="3"/>
  <c r="AO74" i="3" s="1"/>
  <c r="U74" i="3"/>
  <c r="AP74" i="3" s="1"/>
  <c r="B75" i="3"/>
  <c r="W75" i="3" s="1"/>
  <c r="C75" i="3"/>
  <c r="X75" i="3" s="1"/>
  <c r="D75" i="3"/>
  <c r="Y75" i="3" s="1"/>
  <c r="E75" i="3"/>
  <c r="Z75" i="3" s="1"/>
  <c r="F75" i="3"/>
  <c r="AA75" i="3" s="1"/>
  <c r="G75" i="3"/>
  <c r="AB75" i="3" s="1"/>
  <c r="H75" i="3"/>
  <c r="AC75" i="3" s="1"/>
  <c r="I75" i="3"/>
  <c r="AD75" i="3" s="1"/>
  <c r="J75" i="3"/>
  <c r="AE75" i="3" s="1"/>
  <c r="K75" i="3"/>
  <c r="AF75" i="3" s="1"/>
  <c r="L75" i="3"/>
  <c r="AG75" i="3" s="1"/>
  <c r="M75" i="3"/>
  <c r="AH75" i="3" s="1"/>
  <c r="N75" i="3"/>
  <c r="AI75" i="3" s="1"/>
  <c r="O75" i="3"/>
  <c r="AJ75" i="3" s="1"/>
  <c r="P75" i="3"/>
  <c r="AK75" i="3" s="1"/>
  <c r="Q75" i="3"/>
  <c r="AL75" i="3" s="1"/>
  <c r="R75" i="3"/>
  <c r="AM75" i="3" s="1"/>
  <c r="S75" i="3"/>
  <c r="AN75" i="3" s="1"/>
  <c r="T75" i="3"/>
  <c r="AO75" i="3" s="1"/>
  <c r="U75" i="3"/>
  <c r="AP75" i="3" s="1"/>
  <c r="B76" i="3"/>
  <c r="W76" i="3" s="1"/>
  <c r="C76" i="3"/>
  <c r="X76" i="3" s="1"/>
  <c r="D76" i="3"/>
  <c r="Y76" i="3" s="1"/>
  <c r="E76" i="3"/>
  <c r="Z76" i="3" s="1"/>
  <c r="F76" i="3"/>
  <c r="AA76" i="3" s="1"/>
  <c r="G76" i="3"/>
  <c r="AB76" i="3" s="1"/>
  <c r="H76" i="3"/>
  <c r="AC76" i="3" s="1"/>
  <c r="I76" i="3"/>
  <c r="AD76" i="3" s="1"/>
  <c r="J76" i="3"/>
  <c r="AE76" i="3" s="1"/>
  <c r="K76" i="3"/>
  <c r="AF76" i="3" s="1"/>
  <c r="L76" i="3"/>
  <c r="AG76" i="3" s="1"/>
  <c r="M76" i="3"/>
  <c r="AH76" i="3" s="1"/>
  <c r="N76" i="3"/>
  <c r="AI76" i="3" s="1"/>
  <c r="O76" i="3"/>
  <c r="AJ76" i="3" s="1"/>
  <c r="P76" i="3"/>
  <c r="AK76" i="3" s="1"/>
  <c r="Q76" i="3"/>
  <c r="AL76" i="3" s="1"/>
  <c r="R76" i="3"/>
  <c r="AM76" i="3" s="1"/>
  <c r="S76" i="3"/>
  <c r="AN76" i="3" s="1"/>
  <c r="T76" i="3"/>
  <c r="AO76" i="3" s="1"/>
  <c r="U76" i="3"/>
  <c r="AP76" i="3" s="1"/>
  <c r="B77" i="3"/>
  <c r="W77" i="3" s="1"/>
  <c r="C77" i="3"/>
  <c r="X77" i="3" s="1"/>
  <c r="D77" i="3"/>
  <c r="Y77" i="3" s="1"/>
  <c r="E77" i="3"/>
  <c r="Z77" i="3" s="1"/>
  <c r="F77" i="3"/>
  <c r="AA77" i="3" s="1"/>
  <c r="G77" i="3"/>
  <c r="AB77" i="3" s="1"/>
  <c r="H77" i="3"/>
  <c r="AC77" i="3" s="1"/>
  <c r="I77" i="3"/>
  <c r="AD77" i="3" s="1"/>
  <c r="J77" i="3"/>
  <c r="AE77" i="3" s="1"/>
  <c r="K77" i="3"/>
  <c r="AF77" i="3" s="1"/>
  <c r="L77" i="3"/>
  <c r="AG77" i="3" s="1"/>
  <c r="M77" i="3"/>
  <c r="AH77" i="3" s="1"/>
  <c r="N77" i="3"/>
  <c r="AI77" i="3" s="1"/>
  <c r="O77" i="3"/>
  <c r="AJ77" i="3" s="1"/>
  <c r="P77" i="3"/>
  <c r="AK77" i="3" s="1"/>
  <c r="Q77" i="3"/>
  <c r="AL77" i="3" s="1"/>
  <c r="R77" i="3"/>
  <c r="AM77" i="3" s="1"/>
  <c r="S77" i="3"/>
  <c r="AN77" i="3" s="1"/>
  <c r="T77" i="3"/>
  <c r="AO77" i="3" s="1"/>
  <c r="U77" i="3"/>
  <c r="AP77" i="3" s="1"/>
  <c r="B78" i="3"/>
  <c r="W78" i="3" s="1"/>
  <c r="C78" i="3"/>
  <c r="X78" i="3" s="1"/>
  <c r="D78" i="3"/>
  <c r="Y78" i="3" s="1"/>
  <c r="E78" i="3"/>
  <c r="Z78" i="3" s="1"/>
  <c r="F78" i="3"/>
  <c r="AA78" i="3" s="1"/>
  <c r="G78" i="3"/>
  <c r="AB78" i="3" s="1"/>
  <c r="H78" i="3"/>
  <c r="AC78" i="3" s="1"/>
  <c r="I78" i="3"/>
  <c r="AD78" i="3" s="1"/>
  <c r="J78" i="3"/>
  <c r="AE78" i="3" s="1"/>
  <c r="K78" i="3"/>
  <c r="AF78" i="3" s="1"/>
  <c r="L78" i="3"/>
  <c r="AG78" i="3" s="1"/>
  <c r="M78" i="3"/>
  <c r="AH78" i="3" s="1"/>
  <c r="N78" i="3"/>
  <c r="AI78" i="3" s="1"/>
  <c r="O78" i="3"/>
  <c r="AJ78" i="3" s="1"/>
  <c r="P78" i="3"/>
  <c r="AK78" i="3" s="1"/>
  <c r="Q78" i="3"/>
  <c r="AL78" i="3" s="1"/>
  <c r="R78" i="3"/>
  <c r="AM78" i="3" s="1"/>
  <c r="S78" i="3"/>
  <c r="AN78" i="3" s="1"/>
  <c r="T78" i="3"/>
  <c r="AO78" i="3" s="1"/>
  <c r="U78" i="3"/>
  <c r="AP78" i="3" s="1"/>
  <c r="B79" i="3"/>
  <c r="W79" i="3" s="1"/>
  <c r="C79" i="3"/>
  <c r="X79" i="3" s="1"/>
  <c r="D79" i="3"/>
  <c r="Y79" i="3" s="1"/>
  <c r="E79" i="3"/>
  <c r="Z79" i="3" s="1"/>
  <c r="F79" i="3"/>
  <c r="AA79" i="3" s="1"/>
  <c r="G79" i="3"/>
  <c r="AB79" i="3" s="1"/>
  <c r="H79" i="3"/>
  <c r="AC79" i="3" s="1"/>
  <c r="I79" i="3"/>
  <c r="AD79" i="3" s="1"/>
  <c r="J79" i="3"/>
  <c r="AE79" i="3" s="1"/>
  <c r="K79" i="3"/>
  <c r="AF79" i="3" s="1"/>
  <c r="L79" i="3"/>
  <c r="AG79" i="3" s="1"/>
  <c r="M79" i="3"/>
  <c r="AH79" i="3" s="1"/>
  <c r="N79" i="3"/>
  <c r="AI79" i="3" s="1"/>
  <c r="O79" i="3"/>
  <c r="AJ79" i="3" s="1"/>
  <c r="P79" i="3"/>
  <c r="AK79" i="3" s="1"/>
  <c r="Q79" i="3"/>
  <c r="AL79" i="3" s="1"/>
  <c r="R79" i="3"/>
  <c r="AM79" i="3" s="1"/>
  <c r="S79" i="3"/>
  <c r="AN79" i="3" s="1"/>
  <c r="T79" i="3"/>
  <c r="AO79" i="3" s="1"/>
  <c r="U79" i="3"/>
  <c r="AP79" i="3" s="1"/>
  <c r="B80" i="3"/>
  <c r="W80" i="3" s="1"/>
  <c r="C80" i="3"/>
  <c r="X80" i="3" s="1"/>
  <c r="D80" i="3"/>
  <c r="Y80" i="3" s="1"/>
  <c r="E80" i="3"/>
  <c r="Z80" i="3" s="1"/>
  <c r="F80" i="3"/>
  <c r="AA80" i="3" s="1"/>
  <c r="G80" i="3"/>
  <c r="AB80" i="3" s="1"/>
  <c r="H80" i="3"/>
  <c r="AC80" i="3" s="1"/>
  <c r="I80" i="3"/>
  <c r="AD80" i="3" s="1"/>
  <c r="J80" i="3"/>
  <c r="AE80" i="3" s="1"/>
  <c r="K80" i="3"/>
  <c r="AF80" i="3" s="1"/>
  <c r="L80" i="3"/>
  <c r="AG80" i="3" s="1"/>
  <c r="M80" i="3"/>
  <c r="AH80" i="3" s="1"/>
  <c r="N80" i="3"/>
  <c r="AI80" i="3" s="1"/>
  <c r="O80" i="3"/>
  <c r="AJ80" i="3" s="1"/>
  <c r="P80" i="3"/>
  <c r="AK80" i="3" s="1"/>
  <c r="Q80" i="3"/>
  <c r="AL80" i="3" s="1"/>
  <c r="R80" i="3"/>
  <c r="AM80" i="3" s="1"/>
  <c r="S80" i="3"/>
  <c r="AN80" i="3" s="1"/>
  <c r="T80" i="3"/>
  <c r="AO80" i="3" s="1"/>
  <c r="U80" i="3"/>
  <c r="AP80" i="3" s="1"/>
  <c r="B81" i="3"/>
  <c r="W81" i="3" s="1"/>
  <c r="C81" i="3"/>
  <c r="X81" i="3" s="1"/>
  <c r="D81" i="3"/>
  <c r="Y81" i="3" s="1"/>
  <c r="E81" i="3"/>
  <c r="Z81" i="3" s="1"/>
  <c r="F81" i="3"/>
  <c r="AA81" i="3" s="1"/>
  <c r="G81" i="3"/>
  <c r="AB81" i="3" s="1"/>
  <c r="H81" i="3"/>
  <c r="AC81" i="3" s="1"/>
  <c r="I81" i="3"/>
  <c r="AD81" i="3" s="1"/>
  <c r="J81" i="3"/>
  <c r="AE81" i="3" s="1"/>
  <c r="K81" i="3"/>
  <c r="AF81" i="3" s="1"/>
  <c r="L81" i="3"/>
  <c r="AG81" i="3" s="1"/>
  <c r="M81" i="3"/>
  <c r="AH81" i="3" s="1"/>
  <c r="N81" i="3"/>
  <c r="AI81" i="3" s="1"/>
  <c r="O81" i="3"/>
  <c r="AJ81" i="3" s="1"/>
  <c r="P81" i="3"/>
  <c r="AK81" i="3" s="1"/>
  <c r="Q81" i="3"/>
  <c r="AL81" i="3" s="1"/>
  <c r="R81" i="3"/>
  <c r="AM81" i="3" s="1"/>
  <c r="S81" i="3"/>
  <c r="AN81" i="3" s="1"/>
  <c r="T81" i="3"/>
  <c r="AO81" i="3" s="1"/>
  <c r="U81" i="3"/>
  <c r="AP81" i="3" s="1"/>
  <c r="B82" i="3"/>
  <c r="W82" i="3" s="1"/>
  <c r="C82" i="3"/>
  <c r="X82" i="3" s="1"/>
  <c r="D82" i="3"/>
  <c r="Y82" i="3" s="1"/>
  <c r="E82" i="3"/>
  <c r="Z82" i="3" s="1"/>
  <c r="F82" i="3"/>
  <c r="AA82" i="3" s="1"/>
  <c r="G82" i="3"/>
  <c r="AB82" i="3" s="1"/>
  <c r="H82" i="3"/>
  <c r="AC82" i="3" s="1"/>
  <c r="I82" i="3"/>
  <c r="AD82" i="3" s="1"/>
  <c r="J82" i="3"/>
  <c r="AE82" i="3" s="1"/>
  <c r="K82" i="3"/>
  <c r="AF82" i="3" s="1"/>
  <c r="L82" i="3"/>
  <c r="AG82" i="3" s="1"/>
  <c r="M82" i="3"/>
  <c r="AH82" i="3" s="1"/>
  <c r="N82" i="3"/>
  <c r="AI82" i="3" s="1"/>
  <c r="O82" i="3"/>
  <c r="AJ82" i="3" s="1"/>
  <c r="P82" i="3"/>
  <c r="AK82" i="3" s="1"/>
  <c r="Q82" i="3"/>
  <c r="AL82" i="3" s="1"/>
  <c r="R82" i="3"/>
  <c r="AM82" i="3" s="1"/>
  <c r="S82" i="3"/>
  <c r="AN82" i="3" s="1"/>
  <c r="T82" i="3"/>
  <c r="AO82" i="3" s="1"/>
  <c r="U82" i="3"/>
  <c r="AP82" i="3" s="1"/>
  <c r="B83" i="3"/>
  <c r="W83" i="3" s="1"/>
  <c r="C83" i="3"/>
  <c r="X83" i="3" s="1"/>
  <c r="D83" i="3"/>
  <c r="Y83" i="3" s="1"/>
  <c r="E83" i="3"/>
  <c r="Z83" i="3" s="1"/>
  <c r="F83" i="3"/>
  <c r="AA83" i="3" s="1"/>
  <c r="G83" i="3"/>
  <c r="AB83" i="3" s="1"/>
  <c r="H83" i="3"/>
  <c r="AC83" i="3" s="1"/>
  <c r="I83" i="3"/>
  <c r="AD83" i="3" s="1"/>
  <c r="J83" i="3"/>
  <c r="AE83" i="3" s="1"/>
  <c r="K83" i="3"/>
  <c r="AF83" i="3" s="1"/>
  <c r="L83" i="3"/>
  <c r="AG83" i="3" s="1"/>
  <c r="M83" i="3"/>
  <c r="AH83" i="3" s="1"/>
  <c r="N83" i="3"/>
  <c r="AI83" i="3" s="1"/>
  <c r="O83" i="3"/>
  <c r="AJ83" i="3" s="1"/>
  <c r="P83" i="3"/>
  <c r="AK83" i="3" s="1"/>
  <c r="Q83" i="3"/>
  <c r="AL83" i="3" s="1"/>
  <c r="R83" i="3"/>
  <c r="AM83" i="3" s="1"/>
  <c r="S83" i="3"/>
  <c r="AN83" i="3" s="1"/>
  <c r="T83" i="3"/>
  <c r="AO83" i="3" s="1"/>
  <c r="U83" i="3"/>
  <c r="AP83" i="3" s="1"/>
  <c r="B84" i="3"/>
  <c r="W84" i="3" s="1"/>
  <c r="C84" i="3"/>
  <c r="X84" i="3" s="1"/>
  <c r="D84" i="3"/>
  <c r="Y84" i="3" s="1"/>
  <c r="E84" i="3"/>
  <c r="Z84" i="3" s="1"/>
  <c r="F84" i="3"/>
  <c r="AA84" i="3" s="1"/>
  <c r="G84" i="3"/>
  <c r="AB84" i="3" s="1"/>
  <c r="H84" i="3"/>
  <c r="AC84" i="3" s="1"/>
  <c r="I84" i="3"/>
  <c r="AD84" i="3" s="1"/>
  <c r="J84" i="3"/>
  <c r="AE84" i="3" s="1"/>
  <c r="K84" i="3"/>
  <c r="AF84" i="3" s="1"/>
  <c r="L84" i="3"/>
  <c r="AG84" i="3" s="1"/>
  <c r="M84" i="3"/>
  <c r="AH84" i="3" s="1"/>
  <c r="N84" i="3"/>
  <c r="AI84" i="3" s="1"/>
  <c r="O84" i="3"/>
  <c r="AJ84" i="3" s="1"/>
  <c r="P84" i="3"/>
  <c r="AK84" i="3" s="1"/>
  <c r="Q84" i="3"/>
  <c r="AL84" i="3" s="1"/>
  <c r="R84" i="3"/>
  <c r="AM84" i="3" s="1"/>
  <c r="S84" i="3"/>
  <c r="AN84" i="3" s="1"/>
  <c r="T84" i="3"/>
  <c r="AO84" i="3" s="1"/>
  <c r="U84" i="3"/>
  <c r="AP84" i="3" s="1"/>
  <c r="B85" i="3"/>
  <c r="W85" i="3" s="1"/>
  <c r="C85" i="3"/>
  <c r="X85" i="3" s="1"/>
  <c r="D85" i="3"/>
  <c r="Y85" i="3" s="1"/>
  <c r="E85" i="3"/>
  <c r="Z85" i="3" s="1"/>
  <c r="F85" i="3"/>
  <c r="AA85" i="3" s="1"/>
  <c r="G85" i="3"/>
  <c r="AB85" i="3" s="1"/>
  <c r="H85" i="3"/>
  <c r="AC85" i="3" s="1"/>
  <c r="I85" i="3"/>
  <c r="AD85" i="3" s="1"/>
  <c r="J85" i="3"/>
  <c r="AE85" i="3" s="1"/>
  <c r="K85" i="3"/>
  <c r="AF85" i="3" s="1"/>
  <c r="L85" i="3"/>
  <c r="AG85" i="3" s="1"/>
  <c r="M85" i="3"/>
  <c r="AH85" i="3" s="1"/>
  <c r="N85" i="3"/>
  <c r="AI85" i="3" s="1"/>
  <c r="O85" i="3"/>
  <c r="AJ85" i="3" s="1"/>
  <c r="P85" i="3"/>
  <c r="AK85" i="3" s="1"/>
  <c r="Q85" i="3"/>
  <c r="AL85" i="3" s="1"/>
  <c r="R85" i="3"/>
  <c r="AM85" i="3" s="1"/>
  <c r="S85" i="3"/>
  <c r="AN85" i="3" s="1"/>
  <c r="T85" i="3"/>
  <c r="AO85" i="3" s="1"/>
  <c r="U85" i="3"/>
  <c r="AP85" i="3" s="1"/>
  <c r="B86" i="3"/>
  <c r="W86" i="3" s="1"/>
  <c r="C86" i="3"/>
  <c r="X86" i="3" s="1"/>
  <c r="D86" i="3"/>
  <c r="Y86" i="3" s="1"/>
  <c r="E86" i="3"/>
  <c r="Z86" i="3" s="1"/>
  <c r="F86" i="3"/>
  <c r="AA86" i="3" s="1"/>
  <c r="G86" i="3"/>
  <c r="AB86" i="3" s="1"/>
  <c r="H86" i="3"/>
  <c r="AC86" i="3" s="1"/>
  <c r="I86" i="3"/>
  <c r="AD86" i="3" s="1"/>
  <c r="J86" i="3"/>
  <c r="AE86" i="3" s="1"/>
  <c r="K86" i="3"/>
  <c r="AF86" i="3" s="1"/>
  <c r="L86" i="3"/>
  <c r="AG86" i="3" s="1"/>
  <c r="M86" i="3"/>
  <c r="AH86" i="3" s="1"/>
  <c r="N86" i="3"/>
  <c r="AI86" i="3" s="1"/>
  <c r="O86" i="3"/>
  <c r="AJ86" i="3" s="1"/>
  <c r="P86" i="3"/>
  <c r="AK86" i="3" s="1"/>
  <c r="Q86" i="3"/>
  <c r="AL86" i="3" s="1"/>
  <c r="R86" i="3"/>
  <c r="AM86" i="3" s="1"/>
  <c r="S86" i="3"/>
  <c r="AN86" i="3" s="1"/>
  <c r="T86" i="3"/>
  <c r="AO86" i="3" s="1"/>
  <c r="U86" i="3"/>
  <c r="AP86" i="3" s="1"/>
  <c r="B87" i="3"/>
  <c r="W87" i="3" s="1"/>
  <c r="C87" i="3"/>
  <c r="X87" i="3" s="1"/>
  <c r="D87" i="3"/>
  <c r="Y87" i="3" s="1"/>
  <c r="E87" i="3"/>
  <c r="Z87" i="3" s="1"/>
  <c r="F87" i="3"/>
  <c r="AA87" i="3" s="1"/>
  <c r="G87" i="3"/>
  <c r="AB87" i="3" s="1"/>
  <c r="H87" i="3"/>
  <c r="AC87" i="3" s="1"/>
  <c r="I87" i="3"/>
  <c r="AD87" i="3" s="1"/>
  <c r="J87" i="3"/>
  <c r="AE87" i="3" s="1"/>
  <c r="K87" i="3"/>
  <c r="AF87" i="3" s="1"/>
  <c r="L87" i="3"/>
  <c r="AG87" i="3" s="1"/>
  <c r="M87" i="3"/>
  <c r="AH87" i="3" s="1"/>
  <c r="N87" i="3"/>
  <c r="AI87" i="3" s="1"/>
  <c r="O87" i="3"/>
  <c r="AJ87" i="3" s="1"/>
  <c r="P87" i="3"/>
  <c r="AK87" i="3" s="1"/>
  <c r="Q87" i="3"/>
  <c r="AL87" i="3" s="1"/>
  <c r="R87" i="3"/>
  <c r="AM87" i="3" s="1"/>
  <c r="S87" i="3"/>
  <c r="AN87" i="3" s="1"/>
  <c r="T87" i="3"/>
  <c r="AO87" i="3" s="1"/>
  <c r="U87" i="3"/>
  <c r="AP87" i="3" s="1"/>
  <c r="B88" i="3"/>
  <c r="W88" i="3" s="1"/>
  <c r="C88" i="3"/>
  <c r="X88" i="3" s="1"/>
  <c r="D88" i="3"/>
  <c r="Y88" i="3" s="1"/>
  <c r="E88" i="3"/>
  <c r="Z88" i="3" s="1"/>
  <c r="F88" i="3"/>
  <c r="AA88" i="3" s="1"/>
  <c r="G88" i="3"/>
  <c r="AB88" i="3" s="1"/>
  <c r="H88" i="3"/>
  <c r="AC88" i="3" s="1"/>
  <c r="I88" i="3"/>
  <c r="AD88" i="3" s="1"/>
  <c r="J88" i="3"/>
  <c r="AE88" i="3" s="1"/>
  <c r="K88" i="3"/>
  <c r="AF88" i="3" s="1"/>
  <c r="L88" i="3"/>
  <c r="AG88" i="3" s="1"/>
  <c r="M88" i="3"/>
  <c r="AH88" i="3" s="1"/>
  <c r="N88" i="3"/>
  <c r="AI88" i="3" s="1"/>
  <c r="O88" i="3"/>
  <c r="AJ88" i="3" s="1"/>
  <c r="P88" i="3"/>
  <c r="AK88" i="3" s="1"/>
  <c r="Q88" i="3"/>
  <c r="AL88" i="3" s="1"/>
  <c r="R88" i="3"/>
  <c r="AM88" i="3" s="1"/>
  <c r="S88" i="3"/>
  <c r="AN88" i="3" s="1"/>
  <c r="T88" i="3"/>
  <c r="AO88" i="3" s="1"/>
  <c r="U88" i="3"/>
  <c r="AP88" i="3" s="1"/>
  <c r="B89" i="3"/>
  <c r="W89" i="3" s="1"/>
  <c r="C89" i="3"/>
  <c r="X89" i="3" s="1"/>
  <c r="D89" i="3"/>
  <c r="Y89" i="3" s="1"/>
  <c r="E89" i="3"/>
  <c r="Z89" i="3" s="1"/>
  <c r="F89" i="3"/>
  <c r="AA89" i="3" s="1"/>
  <c r="G89" i="3"/>
  <c r="AB89" i="3" s="1"/>
  <c r="H89" i="3"/>
  <c r="AC89" i="3" s="1"/>
  <c r="I89" i="3"/>
  <c r="AD89" i="3" s="1"/>
  <c r="J89" i="3"/>
  <c r="AE89" i="3" s="1"/>
  <c r="K89" i="3"/>
  <c r="AF89" i="3" s="1"/>
  <c r="L89" i="3"/>
  <c r="AG89" i="3" s="1"/>
  <c r="M89" i="3"/>
  <c r="AH89" i="3" s="1"/>
  <c r="N89" i="3"/>
  <c r="AI89" i="3" s="1"/>
  <c r="O89" i="3"/>
  <c r="AJ89" i="3" s="1"/>
  <c r="P89" i="3"/>
  <c r="AK89" i="3" s="1"/>
  <c r="Q89" i="3"/>
  <c r="AL89" i="3" s="1"/>
  <c r="R89" i="3"/>
  <c r="AM89" i="3" s="1"/>
  <c r="S89" i="3"/>
  <c r="AN89" i="3" s="1"/>
  <c r="T89" i="3"/>
  <c r="AO89" i="3" s="1"/>
  <c r="U89" i="3"/>
  <c r="AP89" i="3" s="1"/>
  <c r="B90" i="3"/>
  <c r="W90" i="3" s="1"/>
  <c r="C90" i="3"/>
  <c r="X90" i="3" s="1"/>
  <c r="D90" i="3"/>
  <c r="Y90" i="3" s="1"/>
  <c r="E90" i="3"/>
  <c r="Z90" i="3" s="1"/>
  <c r="F90" i="3"/>
  <c r="AA90" i="3" s="1"/>
  <c r="G90" i="3"/>
  <c r="AB90" i="3" s="1"/>
  <c r="H90" i="3"/>
  <c r="AC90" i="3" s="1"/>
  <c r="I90" i="3"/>
  <c r="AD90" i="3" s="1"/>
  <c r="J90" i="3"/>
  <c r="AE90" i="3" s="1"/>
  <c r="K90" i="3"/>
  <c r="AF90" i="3" s="1"/>
  <c r="L90" i="3"/>
  <c r="AG90" i="3" s="1"/>
  <c r="M90" i="3"/>
  <c r="AH90" i="3" s="1"/>
  <c r="N90" i="3"/>
  <c r="AI90" i="3" s="1"/>
  <c r="O90" i="3"/>
  <c r="AJ90" i="3" s="1"/>
  <c r="P90" i="3"/>
  <c r="AK90" i="3" s="1"/>
  <c r="Q90" i="3"/>
  <c r="AL90" i="3" s="1"/>
  <c r="R90" i="3"/>
  <c r="AM90" i="3" s="1"/>
  <c r="S90" i="3"/>
  <c r="AN90" i="3" s="1"/>
  <c r="T90" i="3"/>
  <c r="AO90" i="3" s="1"/>
  <c r="U90" i="3"/>
  <c r="AP90" i="3" s="1"/>
  <c r="B91" i="3"/>
  <c r="W91" i="3" s="1"/>
  <c r="C91" i="3"/>
  <c r="X91" i="3" s="1"/>
  <c r="D91" i="3"/>
  <c r="Y91" i="3" s="1"/>
  <c r="E91" i="3"/>
  <c r="Z91" i="3" s="1"/>
  <c r="F91" i="3"/>
  <c r="AA91" i="3" s="1"/>
  <c r="G91" i="3"/>
  <c r="AB91" i="3" s="1"/>
  <c r="H91" i="3"/>
  <c r="AC91" i="3" s="1"/>
  <c r="I91" i="3"/>
  <c r="AD91" i="3" s="1"/>
  <c r="J91" i="3"/>
  <c r="AE91" i="3" s="1"/>
  <c r="K91" i="3"/>
  <c r="AF91" i="3" s="1"/>
  <c r="L91" i="3"/>
  <c r="AG91" i="3" s="1"/>
  <c r="M91" i="3"/>
  <c r="AH91" i="3" s="1"/>
  <c r="N91" i="3"/>
  <c r="AI91" i="3" s="1"/>
  <c r="O91" i="3"/>
  <c r="AJ91" i="3" s="1"/>
  <c r="P91" i="3"/>
  <c r="AK91" i="3" s="1"/>
  <c r="Q91" i="3"/>
  <c r="AL91" i="3" s="1"/>
  <c r="R91" i="3"/>
  <c r="AM91" i="3" s="1"/>
  <c r="S91" i="3"/>
  <c r="AN91" i="3" s="1"/>
  <c r="T91" i="3"/>
  <c r="AO91" i="3" s="1"/>
  <c r="U91" i="3"/>
  <c r="AP91" i="3" s="1"/>
  <c r="B92" i="3"/>
  <c r="W92" i="3" s="1"/>
  <c r="C92" i="3"/>
  <c r="X92" i="3" s="1"/>
  <c r="D92" i="3"/>
  <c r="Y92" i="3" s="1"/>
  <c r="E92" i="3"/>
  <c r="Z92" i="3" s="1"/>
  <c r="F92" i="3"/>
  <c r="AA92" i="3" s="1"/>
  <c r="G92" i="3"/>
  <c r="AB92" i="3" s="1"/>
  <c r="H92" i="3"/>
  <c r="AC92" i="3" s="1"/>
  <c r="I92" i="3"/>
  <c r="AD92" i="3" s="1"/>
  <c r="J92" i="3"/>
  <c r="AE92" i="3" s="1"/>
  <c r="K92" i="3"/>
  <c r="AF92" i="3" s="1"/>
  <c r="L92" i="3"/>
  <c r="AG92" i="3" s="1"/>
  <c r="M92" i="3"/>
  <c r="AH92" i="3" s="1"/>
  <c r="N92" i="3"/>
  <c r="AI92" i="3" s="1"/>
  <c r="O92" i="3"/>
  <c r="AJ92" i="3" s="1"/>
  <c r="P92" i="3"/>
  <c r="AK92" i="3" s="1"/>
  <c r="Q92" i="3"/>
  <c r="AL92" i="3" s="1"/>
  <c r="R92" i="3"/>
  <c r="AM92" i="3" s="1"/>
  <c r="S92" i="3"/>
  <c r="AN92" i="3" s="1"/>
  <c r="T92" i="3"/>
  <c r="AO92" i="3" s="1"/>
  <c r="U92" i="3"/>
  <c r="AP92" i="3" s="1"/>
  <c r="B93" i="3"/>
  <c r="W93" i="3" s="1"/>
  <c r="C93" i="3"/>
  <c r="X93" i="3" s="1"/>
  <c r="D93" i="3"/>
  <c r="Y93" i="3" s="1"/>
  <c r="E93" i="3"/>
  <c r="Z93" i="3" s="1"/>
  <c r="F93" i="3"/>
  <c r="AA93" i="3" s="1"/>
  <c r="G93" i="3"/>
  <c r="AB93" i="3" s="1"/>
  <c r="H93" i="3"/>
  <c r="AC93" i="3" s="1"/>
  <c r="I93" i="3"/>
  <c r="AD93" i="3" s="1"/>
  <c r="J93" i="3"/>
  <c r="AE93" i="3" s="1"/>
  <c r="K93" i="3"/>
  <c r="AF93" i="3" s="1"/>
  <c r="L93" i="3"/>
  <c r="AG93" i="3" s="1"/>
  <c r="M93" i="3"/>
  <c r="AH93" i="3" s="1"/>
  <c r="N93" i="3"/>
  <c r="AI93" i="3" s="1"/>
  <c r="O93" i="3"/>
  <c r="AJ93" i="3" s="1"/>
  <c r="P93" i="3"/>
  <c r="AK93" i="3" s="1"/>
  <c r="Q93" i="3"/>
  <c r="AL93" i="3" s="1"/>
  <c r="R93" i="3"/>
  <c r="AM93" i="3" s="1"/>
  <c r="S93" i="3"/>
  <c r="AN93" i="3" s="1"/>
  <c r="T93" i="3"/>
  <c r="AO93" i="3" s="1"/>
  <c r="U93" i="3"/>
  <c r="AP93" i="3" s="1"/>
  <c r="B94" i="3"/>
  <c r="W94" i="3" s="1"/>
  <c r="C94" i="3"/>
  <c r="X94" i="3" s="1"/>
  <c r="D94" i="3"/>
  <c r="Y94" i="3" s="1"/>
  <c r="E94" i="3"/>
  <c r="Z94" i="3" s="1"/>
  <c r="F94" i="3"/>
  <c r="AA94" i="3" s="1"/>
  <c r="G94" i="3"/>
  <c r="AB94" i="3" s="1"/>
  <c r="H94" i="3"/>
  <c r="AC94" i="3" s="1"/>
  <c r="I94" i="3"/>
  <c r="AD94" i="3" s="1"/>
  <c r="J94" i="3"/>
  <c r="AE94" i="3" s="1"/>
  <c r="K94" i="3"/>
  <c r="AF94" i="3" s="1"/>
  <c r="L94" i="3"/>
  <c r="AG94" i="3" s="1"/>
  <c r="M94" i="3"/>
  <c r="AH94" i="3" s="1"/>
  <c r="N94" i="3"/>
  <c r="AI94" i="3" s="1"/>
  <c r="O94" i="3"/>
  <c r="AJ94" i="3" s="1"/>
  <c r="P94" i="3"/>
  <c r="AK94" i="3" s="1"/>
  <c r="Q94" i="3"/>
  <c r="AL94" i="3" s="1"/>
  <c r="R94" i="3"/>
  <c r="AM94" i="3" s="1"/>
  <c r="S94" i="3"/>
  <c r="AN94" i="3" s="1"/>
  <c r="T94" i="3"/>
  <c r="AO94" i="3" s="1"/>
  <c r="U94" i="3"/>
  <c r="AP94" i="3" s="1"/>
  <c r="B95" i="3"/>
  <c r="W95" i="3" s="1"/>
  <c r="C95" i="3"/>
  <c r="X95" i="3" s="1"/>
  <c r="D95" i="3"/>
  <c r="Y95" i="3" s="1"/>
  <c r="E95" i="3"/>
  <c r="Z95" i="3" s="1"/>
  <c r="F95" i="3"/>
  <c r="AA95" i="3" s="1"/>
  <c r="G95" i="3"/>
  <c r="AB95" i="3" s="1"/>
  <c r="H95" i="3"/>
  <c r="AC95" i="3" s="1"/>
  <c r="I95" i="3"/>
  <c r="AD95" i="3" s="1"/>
  <c r="J95" i="3"/>
  <c r="AE95" i="3" s="1"/>
  <c r="K95" i="3"/>
  <c r="AF95" i="3" s="1"/>
  <c r="L95" i="3"/>
  <c r="AG95" i="3" s="1"/>
  <c r="M95" i="3"/>
  <c r="AH95" i="3" s="1"/>
  <c r="N95" i="3"/>
  <c r="AI95" i="3" s="1"/>
  <c r="O95" i="3"/>
  <c r="AJ95" i="3" s="1"/>
  <c r="P95" i="3"/>
  <c r="AK95" i="3" s="1"/>
  <c r="Q95" i="3"/>
  <c r="AL95" i="3" s="1"/>
  <c r="R95" i="3"/>
  <c r="AM95" i="3" s="1"/>
  <c r="S95" i="3"/>
  <c r="AN95" i="3" s="1"/>
  <c r="T95" i="3"/>
  <c r="AO95" i="3" s="1"/>
  <c r="U95" i="3"/>
  <c r="AP95" i="3" s="1"/>
  <c r="B96" i="3"/>
  <c r="W96" i="3" s="1"/>
  <c r="C96" i="3"/>
  <c r="X96" i="3" s="1"/>
  <c r="D96" i="3"/>
  <c r="Y96" i="3" s="1"/>
  <c r="E96" i="3"/>
  <c r="Z96" i="3" s="1"/>
  <c r="F96" i="3"/>
  <c r="AA96" i="3" s="1"/>
  <c r="G96" i="3"/>
  <c r="AB96" i="3" s="1"/>
  <c r="H96" i="3"/>
  <c r="AC96" i="3" s="1"/>
  <c r="I96" i="3"/>
  <c r="AD96" i="3" s="1"/>
  <c r="J96" i="3"/>
  <c r="AE96" i="3" s="1"/>
  <c r="K96" i="3"/>
  <c r="AF96" i="3" s="1"/>
  <c r="L96" i="3"/>
  <c r="AG96" i="3" s="1"/>
  <c r="M96" i="3"/>
  <c r="AH96" i="3" s="1"/>
  <c r="N96" i="3"/>
  <c r="AI96" i="3" s="1"/>
  <c r="O96" i="3"/>
  <c r="AJ96" i="3" s="1"/>
  <c r="P96" i="3"/>
  <c r="AK96" i="3" s="1"/>
  <c r="Q96" i="3"/>
  <c r="AL96" i="3" s="1"/>
  <c r="R96" i="3"/>
  <c r="AM96" i="3" s="1"/>
  <c r="S96" i="3"/>
  <c r="AN96" i="3" s="1"/>
  <c r="T96" i="3"/>
  <c r="AO96" i="3" s="1"/>
  <c r="U96" i="3"/>
  <c r="AP96" i="3" s="1"/>
  <c r="B97" i="3"/>
  <c r="W97" i="3" s="1"/>
  <c r="C97" i="3"/>
  <c r="X97" i="3" s="1"/>
  <c r="D97" i="3"/>
  <c r="Y97" i="3" s="1"/>
  <c r="E97" i="3"/>
  <c r="Z97" i="3" s="1"/>
  <c r="F97" i="3"/>
  <c r="AA97" i="3" s="1"/>
  <c r="G97" i="3"/>
  <c r="AB97" i="3" s="1"/>
  <c r="H97" i="3"/>
  <c r="AC97" i="3" s="1"/>
  <c r="I97" i="3"/>
  <c r="AD97" i="3" s="1"/>
  <c r="J97" i="3"/>
  <c r="AE97" i="3" s="1"/>
  <c r="K97" i="3"/>
  <c r="AF97" i="3" s="1"/>
  <c r="L97" i="3"/>
  <c r="AG97" i="3" s="1"/>
  <c r="M97" i="3"/>
  <c r="AH97" i="3" s="1"/>
  <c r="N97" i="3"/>
  <c r="AI97" i="3" s="1"/>
  <c r="O97" i="3"/>
  <c r="AJ97" i="3" s="1"/>
  <c r="P97" i="3"/>
  <c r="AK97" i="3" s="1"/>
  <c r="Q97" i="3"/>
  <c r="AL97" i="3" s="1"/>
  <c r="R97" i="3"/>
  <c r="AM97" i="3" s="1"/>
  <c r="S97" i="3"/>
  <c r="AN97" i="3" s="1"/>
  <c r="T97" i="3"/>
  <c r="AO97" i="3" s="1"/>
  <c r="U97" i="3"/>
  <c r="AP97" i="3" s="1"/>
  <c r="B98" i="3"/>
  <c r="W98" i="3" s="1"/>
  <c r="C98" i="3"/>
  <c r="X98" i="3" s="1"/>
  <c r="D98" i="3"/>
  <c r="Y98" i="3" s="1"/>
  <c r="E98" i="3"/>
  <c r="Z98" i="3" s="1"/>
  <c r="F98" i="3"/>
  <c r="AA98" i="3" s="1"/>
  <c r="G98" i="3"/>
  <c r="AB98" i="3" s="1"/>
  <c r="H98" i="3"/>
  <c r="AC98" i="3" s="1"/>
  <c r="I98" i="3"/>
  <c r="AD98" i="3" s="1"/>
  <c r="J98" i="3"/>
  <c r="AE98" i="3" s="1"/>
  <c r="K98" i="3"/>
  <c r="AF98" i="3" s="1"/>
  <c r="L98" i="3"/>
  <c r="AG98" i="3" s="1"/>
  <c r="M98" i="3"/>
  <c r="AH98" i="3" s="1"/>
  <c r="N98" i="3"/>
  <c r="AI98" i="3" s="1"/>
  <c r="O98" i="3"/>
  <c r="AJ98" i="3" s="1"/>
  <c r="P98" i="3"/>
  <c r="AK98" i="3" s="1"/>
  <c r="Q98" i="3"/>
  <c r="AL98" i="3" s="1"/>
  <c r="R98" i="3"/>
  <c r="AM98" i="3" s="1"/>
  <c r="S98" i="3"/>
  <c r="AN98" i="3" s="1"/>
  <c r="T98" i="3"/>
  <c r="AO98" i="3" s="1"/>
  <c r="U98" i="3"/>
  <c r="AP98" i="3" s="1"/>
  <c r="B99" i="3"/>
  <c r="W99" i="3" s="1"/>
  <c r="C99" i="3"/>
  <c r="X99" i="3" s="1"/>
  <c r="D99" i="3"/>
  <c r="Y99" i="3" s="1"/>
  <c r="E99" i="3"/>
  <c r="Z99" i="3" s="1"/>
  <c r="F99" i="3"/>
  <c r="AA99" i="3" s="1"/>
  <c r="G99" i="3"/>
  <c r="AB99" i="3" s="1"/>
  <c r="H99" i="3"/>
  <c r="AC99" i="3" s="1"/>
  <c r="I99" i="3"/>
  <c r="AD99" i="3" s="1"/>
  <c r="J99" i="3"/>
  <c r="AE99" i="3" s="1"/>
  <c r="K99" i="3"/>
  <c r="AF99" i="3" s="1"/>
  <c r="L99" i="3"/>
  <c r="AG99" i="3" s="1"/>
  <c r="M99" i="3"/>
  <c r="AH99" i="3" s="1"/>
  <c r="N99" i="3"/>
  <c r="AI99" i="3" s="1"/>
  <c r="O99" i="3"/>
  <c r="AJ99" i="3" s="1"/>
  <c r="P99" i="3"/>
  <c r="AK99" i="3" s="1"/>
  <c r="Q99" i="3"/>
  <c r="AL99" i="3" s="1"/>
  <c r="R99" i="3"/>
  <c r="AM99" i="3" s="1"/>
  <c r="S99" i="3"/>
  <c r="AN99" i="3" s="1"/>
  <c r="T99" i="3"/>
  <c r="AO99" i="3" s="1"/>
  <c r="U99" i="3"/>
  <c r="AP99" i="3" s="1"/>
  <c r="B100" i="3"/>
  <c r="W100" i="3" s="1"/>
  <c r="C100" i="3"/>
  <c r="X100" i="3" s="1"/>
  <c r="D100" i="3"/>
  <c r="Y100" i="3" s="1"/>
  <c r="E100" i="3"/>
  <c r="Z100" i="3" s="1"/>
  <c r="F100" i="3"/>
  <c r="AA100" i="3" s="1"/>
  <c r="G100" i="3"/>
  <c r="AB100" i="3" s="1"/>
  <c r="H100" i="3"/>
  <c r="AC100" i="3" s="1"/>
  <c r="I100" i="3"/>
  <c r="AD100" i="3" s="1"/>
  <c r="J100" i="3"/>
  <c r="AE100" i="3" s="1"/>
  <c r="K100" i="3"/>
  <c r="AF100" i="3" s="1"/>
  <c r="L100" i="3"/>
  <c r="AG100" i="3" s="1"/>
  <c r="M100" i="3"/>
  <c r="AH100" i="3" s="1"/>
  <c r="N100" i="3"/>
  <c r="AI100" i="3" s="1"/>
  <c r="O100" i="3"/>
  <c r="AJ100" i="3" s="1"/>
  <c r="P100" i="3"/>
  <c r="AK100" i="3" s="1"/>
  <c r="Q100" i="3"/>
  <c r="AL100" i="3" s="1"/>
  <c r="R100" i="3"/>
  <c r="AM100" i="3" s="1"/>
  <c r="S100" i="3"/>
  <c r="AN100" i="3" s="1"/>
  <c r="T100" i="3"/>
  <c r="AO100" i="3" s="1"/>
  <c r="U100" i="3"/>
  <c r="AP100" i="3" s="1"/>
  <c r="B101" i="3"/>
  <c r="W101" i="3" s="1"/>
  <c r="C101" i="3"/>
  <c r="X101" i="3" s="1"/>
  <c r="D101" i="3"/>
  <c r="Y101" i="3" s="1"/>
  <c r="E101" i="3"/>
  <c r="Z101" i="3" s="1"/>
  <c r="F101" i="3"/>
  <c r="AA101" i="3" s="1"/>
  <c r="G101" i="3"/>
  <c r="AB101" i="3" s="1"/>
  <c r="H101" i="3"/>
  <c r="AC101" i="3" s="1"/>
  <c r="I101" i="3"/>
  <c r="AD101" i="3" s="1"/>
  <c r="J101" i="3"/>
  <c r="AE101" i="3" s="1"/>
  <c r="K101" i="3"/>
  <c r="AF101" i="3" s="1"/>
  <c r="L101" i="3"/>
  <c r="AG101" i="3" s="1"/>
  <c r="M101" i="3"/>
  <c r="AH101" i="3" s="1"/>
  <c r="N101" i="3"/>
  <c r="AI101" i="3" s="1"/>
  <c r="O101" i="3"/>
  <c r="AJ101" i="3" s="1"/>
  <c r="P101" i="3"/>
  <c r="AK101" i="3" s="1"/>
  <c r="Q101" i="3"/>
  <c r="AL101" i="3" s="1"/>
  <c r="R101" i="3"/>
  <c r="AM101" i="3" s="1"/>
  <c r="S101" i="3"/>
  <c r="AN101" i="3" s="1"/>
  <c r="T101" i="3"/>
  <c r="AO101" i="3" s="1"/>
  <c r="U101" i="3"/>
  <c r="AP101" i="3" s="1"/>
  <c r="B102" i="3"/>
  <c r="W102" i="3" s="1"/>
  <c r="C102" i="3"/>
  <c r="X102" i="3" s="1"/>
  <c r="D102" i="3"/>
  <c r="Y102" i="3" s="1"/>
  <c r="E102" i="3"/>
  <c r="Z102" i="3" s="1"/>
  <c r="F102" i="3"/>
  <c r="AA102" i="3" s="1"/>
  <c r="G102" i="3"/>
  <c r="AB102" i="3" s="1"/>
  <c r="H102" i="3"/>
  <c r="AC102" i="3" s="1"/>
  <c r="I102" i="3"/>
  <c r="AD102" i="3" s="1"/>
  <c r="J102" i="3"/>
  <c r="AE102" i="3" s="1"/>
  <c r="K102" i="3"/>
  <c r="AF102" i="3" s="1"/>
  <c r="L102" i="3"/>
  <c r="AG102" i="3" s="1"/>
  <c r="M102" i="3"/>
  <c r="AH102" i="3" s="1"/>
  <c r="N102" i="3"/>
  <c r="AI102" i="3" s="1"/>
  <c r="O102" i="3"/>
  <c r="AJ102" i="3" s="1"/>
  <c r="P102" i="3"/>
  <c r="AK102" i="3" s="1"/>
  <c r="Q102" i="3"/>
  <c r="AL102" i="3" s="1"/>
  <c r="R102" i="3"/>
  <c r="AM102" i="3" s="1"/>
  <c r="S102" i="3"/>
  <c r="AN102" i="3" s="1"/>
  <c r="T102" i="3"/>
  <c r="AO102" i="3" s="1"/>
  <c r="U102" i="3"/>
  <c r="AP102" i="3" s="1"/>
  <c r="B103" i="3"/>
  <c r="W103" i="3" s="1"/>
  <c r="C103" i="3"/>
  <c r="X103" i="3" s="1"/>
  <c r="D103" i="3"/>
  <c r="Y103" i="3" s="1"/>
  <c r="E103" i="3"/>
  <c r="Z103" i="3" s="1"/>
  <c r="F103" i="3"/>
  <c r="AA103" i="3" s="1"/>
  <c r="G103" i="3"/>
  <c r="AB103" i="3" s="1"/>
  <c r="H103" i="3"/>
  <c r="AC103" i="3" s="1"/>
  <c r="I103" i="3"/>
  <c r="AD103" i="3" s="1"/>
  <c r="J103" i="3"/>
  <c r="AE103" i="3" s="1"/>
  <c r="K103" i="3"/>
  <c r="AF103" i="3" s="1"/>
  <c r="L103" i="3"/>
  <c r="AG103" i="3" s="1"/>
  <c r="M103" i="3"/>
  <c r="AH103" i="3" s="1"/>
  <c r="N103" i="3"/>
  <c r="AI103" i="3" s="1"/>
  <c r="O103" i="3"/>
  <c r="AJ103" i="3" s="1"/>
  <c r="P103" i="3"/>
  <c r="AK103" i="3" s="1"/>
  <c r="Q103" i="3"/>
  <c r="AL103" i="3" s="1"/>
  <c r="R103" i="3"/>
  <c r="AM103" i="3" s="1"/>
  <c r="S103" i="3"/>
  <c r="AN103" i="3" s="1"/>
  <c r="T103" i="3"/>
  <c r="AO103" i="3" s="1"/>
  <c r="U103" i="3"/>
  <c r="AP103" i="3" s="1"/>
  <c r="B104" i="3"/>
  <c r="W104" i="3" s="1"/>
  <c r="C104" i="3"/>
  <c r="X104" i="3" s="1"/>
  <c r="D104" i="3"/>
  <c r="Y104" i="3" s="1"/>
  <c r="E104" i="3"/>
  <c r="Z104" i="3" s="1"/>
  <c r="F104" i="3"/>
  <c r="AA104" i="3" s="1"/>
  <c r="G104" i="3"/>
  <c r="AB104" i="3" s="1"/>
  <c r="H104" i="3"/>
  <c r="AC104" i="3" s="1"/>
  <c r="I104" i="3"/>
  <c r="AD104" i="3" s="1"/>
  <c r="J104" i="3"/>
  <c r="AE104" i="3" s="1"/>
  <c r="K104" i="3"/>
  <c r="AF104" i="3" s="1"/>
  <c r="L104" i="3"/>
  <c r="AG104" i="3" s="1"/>
  <c r="M104" i="3"/>
  <c r="AH104" i="3" s="1"/>
  <c r="N104" i="3"/>
  <c r="AI104" i="3" s="1"/>
  <c r="O104" i="3"/>
  <c r="AJ104" i="3" s="1"/>
  <c r="P104" i="3"/>
  <c r="AK104" i="3" s="1"/>
  <c r="Q104" i="3"/>
  <c r="AL104" i="3" s="1"/>
  <c r="R104" i="3"/>
  <c r="AM104" i="3" s="1"/>
  <c r="S104" i="3"/>
  <c r="AN104" i="3" s="1"/>
  <c r="T104" i="3"/>
  <c r="AO104" i="3" s="1"/>
  <c r="U104" i="3"/>
  <c r="AP104" i="3" s="1"/>
  <c r="B105" i="3"/>
  <c r="W105" i="3" s="1"/>
  <c r="C105" i="3"/>
  <c r="X105" i="3" s="1"/>
  <c r="D105" i="3"/>
  <c r="Y105" i="3" s="1"/>
  <c r="E105" i="3"/>
  <c r="Z105" i="3" s="1"/>
  <c r="F105" i="3"/>
  <c r="AA105" i="3" s="1"/>
  <c r="G105" i="3"/>
  <c r="AB105" i="3" s="1"/>
  <c r="H105" i="3"/>
  <c r="AC105" i="3" s="1"/>
  <c r="I105" i="3"/>
  <c r="AD105" i="3" s="1"/>
  <c r="J105" i="3"/>
  <c r="AE105" i="3" s="1"/>
  <c r="K105" i="3"/>
  <c r="AF105" i="3" s="1"/>
  <c r="L105" i="3"/>
  <c r="AG105" i="3" s="1"/>
  <c r="M105" i="3"/>
  <c r="AH105" i="3" s="1"/>
  <c r="N105" i="3"/>
  <c r="AI105" i="3" s="1"/>
  <c r="O105" i="3"/>
  <c r="AJ105" i="3" s="1"/>
  <c r="P105" i="3"/>
  <c r="AK105" i="3" s="1"/>
  <c r="Q105" i="3"/>
  <c r="AL105" i="3" s="1"/>
  <c r="R105" i="3"/>
  <c r="AM105" i="3" s="1"/>
  <c r="S105" i="3"/>
  <c r="AN105" i="3" s="1"/>
  <c r="T105" i="3"/>
  <c r="AO105" i="3" s="1"/>
  <c r="U105" i="3"/>
  <c r="AP105" i="3" s="1"/>
  <c r="B106" i="3"/>
  <c r="W106" i="3" s="1"/>
  <c r="C106" i="3"/>
  <c r="X106" i="3" s="1"/>
  <c r="D106" i="3"/>
  <c r="Y106" i="3" s="1"/>
  <c r="E106" i="3"/>
  <c r="Z106" i="3" s="1"/>
  <c r="F106" i="3"/>
  <c r="AA106" i="3" s="1"/>
  <c r="G106" i="3"/>
  <c r="AB106" i="3" s="1"/>
  <c r="H106" i="3"/>
  <c r="AC106" i="3" s="1"/>
  <c r="I106" i="3"/>
  <c r="AD106" i="3" s="1"/>
  <c r="J106" i="3"/>
  <c r="AE106" i="3" s="1"/>
  <c r="K106" i="3"/>
  <c r="AF106" i="3" s="1"/>
  <c r="L106" i="3"/>
  <c r="AG106" i="3" s="1"/>
  <c r="M106" i="3"/>
  <c r="AH106" i="3" s="1"/>
  <c r="N106" i="3"/>
  <c r="AI106" i="3" s="1"/>
  <c r="O106" i="3"/>
  <c r="AJ106" i="3" s="1"/>
  <c r="P106" i="3"/>
  <c r="AK106" i="3" s="1"/>
  <c r="Q106" i="3"/>
  <c r="AL106" i="3" s="1"/>
  <c r="R106" i="3"/>
  <c r="AM106" i="3" s="1"/>
  <c r="S106" i="3"/>
  <c r="AN106" i="3" s="1"/>
  <c r="T106" i="3"/>
  <c r="AO106" i="3" s="1"/>
  <c r="U106" i="3"/>
  <c r="AP106" i="3" s="1"/>
  <c r="B107" i="3"/>
  <c r="W107" i="3" s="1"/>
  <c r="C107" i="3"/>
  <c r="X107" i="3" s="1"/>
  <c r="D107" i="3"/>
  <c r="Y107" i="3" s="1"/>
  <c r="E107" i="3"/>
  <c r="Z107" i="3" s="1"/>
  <c r="F107" i="3"/>
  <c r="AA107" i="3" s="1"/>
  <c r="G107" i="3"/>
  <c r="AB107" i="3" s="1"/>
  <c r="H107" i="3"/>
  <c r="AC107" i="3" s="1"/>
  <c r="I107" i="3"/>
  <c r="AD107" i="3" s="1"/>
  <c r="J107" i="3"/>
  <c r="AE107" i="3" s="1"/>
  <c r="K107" i="3"/>
  <c r="AF107" i="3" s="1"/>
  <c r="L107" i="3"/>
  <c r="AG107" i="3" s="1"/>
  <c r="M107" i="3"/>
  <c r="AH107" i="3" s="1"/>
  <c r="N107" i="3"/>
  <c r="AI107" i="3" s="1"/>
  <c r="O107" i="3"/>
  <c r="AJ107" i="3" s="1"/>
  <c r="P107" i="3"/>
  <c r="AK107" i="3" s="1"/>
  <c r="Q107" i="3"/>
  <c r="AL107" i="3" s="1"/>
  <c r="R107" i="3"/>
  <c r="AM107" i="3" s="1"/>
  <c r="S107" i="3"/>
  <c r="AN107" i="3" s="1"/>
  <c r="T107" i="3"/>
  <c r="AO107" i="3" s="1"/>
  <c r="U107" i="3"/>
  <c r="AP107" i="3" s="1"/>
  <c r="B108" i="3"/>
  <c r="W108" i="3" s="1"/>
  <c r="C108" i="3"/>
  <c r="X108" i="3" s="1"/>
  <c r="D108" i="3"/>
  <c r="Y108" i="3" s="1"/>
  <c r="E108" i="3"/>
  <c r="Z108" i="3" s="1"/>
  <c r="F108" i="3"/>
  <c r="AA108" i="3" s="1"/>
  <c r="G108" i="3"/>
  <c r="AB108" i="3" s="1"/>
  <c r="H108" i="3"/>
  <c r="AC108" i="3" s="1"/>
  <c r="I108" i="3"/>
  <c r="AD108" i="3" s="1"/>
  <c r="J108" i="3"/>
  <c r="AE108" i="3" s="1"/>
  <c r="K108" i="3"/>
  <c r="AF108" i="3" s="1"/>
  <c r="L108" i="3"/>
  <c r="AG108" i="3" s="1"/>
  <c r="M108" i="3"/>
  <c r="AH108" i="3" s="1"/>
  <c r="N108" i="3"/>
  <c r="AI108" i="3" s="1"/>
  <c r="O108" i="3"/>
  <c r="AJ108" i="3" s="1"/>
  <c r="P108" i="3"/>
  <c r="AK108" i="3" s="1"/>
  <c r="Q108" i="3"/>
  <c r="AL108" i="3" s="1"/>
  <c r="R108" i="3"/>
  <c r="AM108" i="3" s="1"/>
  <c r="S108" i="3"/>
  <c r="AN108" i="3" s="1"/>
  <c r="T108" i="3"/>
  <c r="AO108" i="3" s="1"/>
  <c r="U108" i="3"/>
  <c r="AP108" i="3" s="1"/>
  <c r="B109" i="3"/>
  <c r="W109" i="3" s="1"/>
  <c r="C109" i="3"/>
  <c r="X109" i="3" s="1"/>
  <c r="D109" i="3"/>
  <c r="Y109" i="3" s="1"/>
  <c r="E109" i="3"/>
  <c r="Z109" i="3" s="1"/>
  <c r="F109" i="3"/>
  <c r="AA109" i="3" s="1"/>
  <c r="G109" i="3"/>
  <c r="AB109" i="3" s="1"/>
  <c r="H109" i="3"/>
  <c r="AC109" i="3" s="1"/>
  <c r="I109" i="3"/>
  <c r="AD109" i="3" s="1"/>
  <c r="J109" i="3"/>
  <c r="AE109" i="3" s="1"/>
  <c r="K109" i="3"/>
  <c r="AF109" i="3" s="1"/>
  <c r="L109" i="3"/>
  <c r="AG109" i="3" s="1"/>
  <c r="M109" i="3"/>
  <c r="AH109" i="3" s="1"/>
  <c r="N109" i="3"/>
  <c r="AI109" i="3" s="1"/>
  <c r="O109" i="3"/>
  <c r="AJ109" i="3" s="1"/>
  <c r="P109" i="3"/>
  <c r="AK109" i="3" s="1"/>
  <c r="Q109" i="3"/>
  <c r="AL109" i="3" s="1"/>
  <c r="R109" i="3"/>
  <c r="AM109" i="3" s="1"/>
  <c r="S109" i="3"/>
  <c r="AN109" i="3" s="1"/>
  <c r="T109" i="3"/>
  <c r="AO109" i="3" s="1"/>
  <c r="U109" i="3"/>
  <c r="AP109" i="3" s="1"/>
  <c r="B110" i="3"/>
  <c r="W110" i="3" s="1"/>
  <c r="C110" i="3"/>
  <c r="X110" i="3" s="1"/>
  <c r="D110" i="3"/>
  <c r="Y110" i="3" s="1"/>
  <c r="E110" i="3"/>
  <c r="Z110" i="3" s="1"/>
  <c r="F110" i="3"/>
  <c r="AA110" i="3" s="1"/>
  <c r="G110" i="3"/>
  <c r="AB110" i="3" s="1"/>
  <c r="H110" i="3"/>
  <c r="AC110" i="3" s="1"/>
  <c r="I110" i="3"/>
  <c r="AD110" i="3" s="1"/>
  <c r="J110" i="3"/>
  <c r="AE110" i="3" s="1"/>
  <c r="K110" i="3"/>
  <c r="AF110" i="3" s="1"/>
  <c r="L110" i="3"/>
  <c r="AG110" i="3" s="1"/>
  <c r="M110" i="3"/>
  <c r="AH110" i="3" s="1"/>
  <c r="N110" i="3"/>
  <c r="AI110" i="3" s="1"/>
  <c r="O110" i="3"/>
  <c r="AJ110" i="3" s="1"/>
  <c r="P110" i="3"/>
  <c r="AK110" i="3" s="1"/>
  <c r="Q110" i="3"/>
  <c r="AL110" i="3" s="1"/>
  <c r="R110" i="3"/>
  <c r="AM110" i="3" s="1"/>
  <c r="S110" i="3"/>
  <c r="AN110" i="3" s="1"/>
  <c r="T110" i="3"/>
  <c r="AO110" i="3" s="1"/>
  <c r="U110" i="3"/>
  <c r="AP110" i="3" s="1"/>
  <c r="B111" i="3"/>
  <c r="W111" i="3" s="1"/>
  <c r="C111" i="3"/>
  <c r="X111" i="3" s="1"/>
  <c r="D111" i="3"/>
  <c r="Y111" i="3" s="1"/>
  <c r="E111" i="3"/>
  <c r="Z111" i="3" s="1"/>
  <c r="F111" i="3"/>
  <c r="AA111" i="3" s="1"/>
  <c r="G111" i="3"/>
  <c r="AB111" i="3" s="1"/>
  <c r="H111" i="3"/>
  <c r="AC111" i="3" s="1"/>
  <c r="I111" i="3"/>
  <c r="AD111" i="3" s="1"/>
  <c r="J111" i="3"/>
  <c r="AE111" i="3" s="1"/>
  <c r="K111" i="3"/>
  <c r="AF111" i="3" s="1"/>
  <c r="L111" i="3"/>
  <c r="AG111" i="3" s="1"/>
  <c r="M111" i="3"/>
  <c r="AH111" i="3" s="1"/>
  <c r="N111" i="3"/>
  <c r="AI111" i="3" s="1"/>
  <c r="O111" i="3"/>
  <c r="AJ111" i="3" s="1"/>
  <c r="P111" i="3"/>
  <c r="AK111" i="3" s="1"/>
  <c r="Q111" i="3"/>
  <c r="AL111" i="3" s="1"/>
  <c r="R111" i="3"/>
  <c r="AM111" i="3" s="1"/>
  <c r="S111" i="3"/>
  <c r="AN111" i="3" s="1"/>
  <c r="T111" i="3"/>
  <c r="AO111" i="3" s="1"/>
  <c r="U111" i="3"/>
  <c r="AP111" i="3" s="1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AS15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B16" i="4"/>
  <c r="C16" i="4" s="1"/>
  <c r="B17" i="4"/>
  <c r="C17" i="4" s="1"/>
  <c r="AS17" i="4" s="1"/>
  <c r="B18" i="4"/>
  <c r="C18" i="4" s="1"/>
  <c r="AS18" i="4" s="1"/>
  <c r="B19" i="4"/>
  <c r="C19" i="4" s="1"/>
  <c r="AS19" i="4" s="1"/>
  <c r="B20" i="4"/>
  <c r="C20" i="4" s="1"/>
  <c r="AS20" i="4" s="1"/>
  <c r="B21" i="4"/>
  <c r="C21" i="4" s="1"/>
  <c r="B22" i="4"/>
  <c r="C22" i="4" s="1"/>
  <c r="AS22" i="4" s="1"/>
  <c r="B23" i="4"/>
  <c r="C23" i="4" s="1"/>
  <c r="AS23" i="4" s="1"/>
  <c r="B24" i="4"/>
  <c r="C24" i="4" s="1"/>
  <c r="AS24" i="4" s="1"/>
  <c r="B25" i="4"/>
  <c r="C25" i="4" s="1"/>
  <c r="B26" i="4"/>
  <c r="C26" i="4" s="1"/>
  <c r="B27" i="4"/>
  <c r="C27" i="4" s="1"/>
  <c r="AS27" i="4" s="1"/>
  <c r="B28" i="4"/>
  <c r="C28" i="4" s="1"/>
  <c r="AS28" i="4" s="1"/>
  <c r="B29" i="4"/>
  <c r="C29" i="4" s="1"/>
  <c r="AS29" i="4" s="1"/>
  <c r="B30" i="4"/>
  <c r="C30" i="4" s="1"/>
  <c r="AS30" i="4" s="1"/>
  <c r="B31" i="4"/>
  <c r="C31" i="4" s="1"/>
  <c r="B32" i="4"/>
  <c r="C32" i="4" s="1"/>
  <c r="AS32" i="4" s="1"/>
  <c r="B33" i="4"/>
  <c r="C33" i="4" s="1"/>
  <c r="AS33" i="4" s="1"/>
  <c r="B34" i="4"/>
  <c r="C34" i="4" s="1"/>
  <c r="AS34" i="4" s="1"/>
  <c r="B35" i="4"/>
  <c r="C35" i="4" s="1"/>
  <c r="B36" i="4"/>
  <c r="C36" i="4" s="1"/>
  <c r="B37" i="4"/>
  <c r="C37" i="4" s="1"/>
  <c r="AS37" i="4" s="1"/>
  <c r="B38" i="4"/>
  <c r="C38" i="4" s="1"/>
  <c r="AS38" i="4" s="1"/>
  <c r="B39" i="4"/>
  <c r="C39" i="4" s="1"/>
  <c r="B40" i="4"/>
  <c r="C40" i="4" s="1"/>
  <c r="AS40" i="4" s="1"/>
  <c r="B41" i="4"/>
  <c r="C41" i="4" s="1"/>
  <c r="B42" i="4"/>
  <c r="C42" i="4" s="1"/>
  <c r="AS42" i="4" s="1"/>
  <c r="B43" i="4"/>
  <c r="C43" i="4" s="1"/>
  <c r="AS43" i="4" s="1"/>
  <c r="B44" i="4"/>
  <c r="C44" i="4" s="1"/>
  <c r="AS44" i="4" s="1"/>
  <c r="B45" i="4"/>
  <c r="C45" i="4" s="1"/>
  <c r="B46" i="4"/>
  <c r="C46" i="4" s="1"/>
  <c r="B47" i="4"/>
  <c r="C47" i="4" s="1"/>
  <c r="AS47" i="4" s="1"/>
  <c r="B48" i="4"/>
  <c r="C48" i="4" s="1"/>
  <c r="AS48" i="4" s="1"/>
  <c r="B49" i="4"/>
  <c r="C49" i="4" s="1"/>
  <c r="B50" i="4"/>
  <c r="C50" i="4" s="1"/>
  <c r="AS50" i="4" s="1"/>
  <c r="B51" i="4"/>
  <c r="C51" i="4" s="1"/>
  <c r="B52" i="4"/>
  <c r="C52" i="4" s="1"/>
  <c r="AS52" i="4" s="1"/>
  <c r="B53" i="4"/>
  <c r="C53" i="4" s="1"/>
  <c r="AS53" i="4" s="1"/>
  <c r="B54" i="4"/>
  <c r="C54" i="4" s="1"/>
  <c r="AS54" i="4" s="1"/>
  <c r="B55" i="4"/>
  <c r="C55" i="4" s="1"/>
  <c r="B56" i="4"/>
  <c r="C56" i="4" s="1"/>
  <c r="B57" i="4"/>
  <c r="C57" i="4" s="1"/>
  <c r="AS57" i="4" s="1"/>
  <c r="B58" i="4"/>
  <c r="C58" i="4" s="1"/>
  <c r="AS58" i="4" s="1"/>
  <c r="B59" i="4"/>
  <c r="C59" i="4" s="1"/>
  <c r="B60" i="4"/>
  <c r="C60" i="4" s="1"/>
  <c r="AS60" i="4" s="1"/>
  <c r="B61" i="4"/>
  <c r="C61" i="4" s="1"/>
  <c r="B62" i="4"/>
  <c r="C62" i="4" s="1"/>
  <c r="AS62" i="4" s="1"/>
  <c r="B63" i="4"/>
  <c r="C63" i="4" s="1"/>
  <c r="AS63" i="4" s="1"/>
  <c r="B64" i="4"/>
  <c r="C64" i="4" s="1"/>
  <c r="AS64" i="4" s="1"/>
  <c r="B65" i="4"/>
  <c r="C65" i="4" s="1"/>
  <c r="B66" i="4"/>
  <c r="C66" i="4" s="1"/>
  <c r="B67" i="4"/>
  <c r="C67" i="4" s="1"/>
  <c r="AS67" i="4" s="1"/>
  <c r="B68" i="4"/>
  <c r="C68" i="4" s="1"/>
  <c r="AS68" i="4" s="1"/>
  <c r="B69" i="4"/>
  <c r="C69" i="4" s="1"/>
  <c r="B70" i="4"/>
  <c r="C70" i="4" s="1"/>
  <c r="AS70" i="4" s="1"/>
  <c r="B71" i="4"/>
  <c r="C71" i="4" s="1"/>
  <c r="B72" i="4"/>
  <c r="C72" i="4" s="1"/>
  <c r="AS72" i="4" s="1"/>
  <c r="B73" i="4"/>
  <c r="C73" i="4" s="1"/>
  <c r="AS73" i="4" s="1"/>
  <c r="B74" i="4"/>
  <c r="C74" i="4" s="1"/>
  <c r="AS74" i="4" s="1"/>
  <c r="B75" i="4"/>
  <c r="C75" i="4" s="1"/>
  <c r="B76" i="4"/>
  <c r="C76" i="4" s="1"/>
  <c r="B77" i="4"/>
  <c r="C77" i="4" s="1"/>
  <c r="B78" i="4"/>
  <c r="C78" i="4" s="1"/>
  <c r="B79" i="4"/>
  <c r="C79" i="4" s="1"/>
  <c r="B80" i="4"/>
  <c r="C80" i="4" s="1"/>
  <c r="B81" i="4"/>
  <c r="C81" i="4" s="1"/>
  <c r="B82" i="4"/>
  <c r="C82" i="4" s="1"/>
  <c r="B83" i="4"/>
  <c r="C83" i="4" s="1"/>
  <c r="AS83" i="4" s="1"/>
  <c r="B84" i="4"/>
  <c r="C84" i="4" s="1"/>
  <c r="AS84" i="4" s="1"/>
  <c r="B85" i="4"/>
  <c r="C85" i="4" s="1"/>
  <c r="B86" i="4"/>
  <c r="C86" i="4" s="1"/>
  <c r="B87" i="4"/>
  <c r="C87" i="4" s="1"/>
  <c r="D87" i="4" s="1"/>
  <c r="B88" i="4"/>
  <c r="C88" i="4" s="1"/>
  <c r="D88" i="4" s="1"/>
  <c r="AT88" i="4" s="1"/>
  <c r="B89" i="4"/>
  <c r="C89" i="4" s="1"/>
  <c r="B90" i="4"/>
  <c r="C90" i="4" s="1"/>
  <c r="D90" i="4" s="1"/>
  <c r="B91" i="4"/>
  <c r="C91" i="4" s="1"/>
  <c r="D91" i="4" s="1"/>
  <c r="B92" i="4"/>
  <c r="C92" i="4" s="1"/>
  <c r="D92" i="4" s="1"/>
  <c r="AT92" i="4" s="1"/>
  <c r="B93" i="4"/>
  <c r="C93" i="4" s="1"/>
  <c r="AS93" i="4" s="1"/>
  <c r="B94" i="4"/>
  <c r="C94" i="4" s="1"/>
  <c r="AS94" i="4" s="1"/>
  <c r="B95" i="4"/>
  <c r="C95" i="4" s="1"/>
  <c r="B96" i="4"/>
  <c r="C96" i="4" s="1"/>
  <c r="B97" i="4"/>
  <c r="C97" i="4" s="1"/>
  <c r="D97" i="4" s="1"/>
  <c r="B98" i="4"/>
  <c r="C98" i="4" s="1"/>
  <c r="D98" i="4" s="1"/>
  <c r="AT98" i="4" s="1"/>
  <c r="B99" i="4"/>
  <c r="C99" i="4" s="1"/>
  <c r="D99" i="4" s="1"/>
  <c r="E99" i="4" s="1"/>
  <c r="AU99" i="4" s="1"/>
  <c r="B100" i="4"/>
  <c r="C100" i="4" s="1"/>
  <c r="B101" i="4"/>
  <c r="C101" i="4" s="1"/>
  <c r="D101" i="4" s="1"/>
  <c r="B102" i="4"/>
  <c r="C102" i="4" s="1"/>
  <c r="D102" i="4" s="1"/>
  <c r="AT102" i="4" s="1"/>
  <c r="B103" i="4"/>
  <c r="C103" i="4" s="1"/>
  <c r="AS103" i="4" s="1"/>
  <c r="B104" i="4"/>
  <c r="C104" i="4" s="1"/>
  <c r="AS104" i="4" s="1"/>
  <c r="B105" i="4"/>
  <c r="C105" i="4" s="1"/>
  <c r="B106" i="4"/>
  <c r="C106" i="4" s="1"/>
  <c r="B107" i="4"/>
  <c r="C107" i="4" s="1"/>
  <c r="D107" i="4" s="1"/>
  <c r="B108" i="4"/>
  <c r="C108" i="4" s="1"/>
  <c r="AS108" i="4" s="1"/>
  <c r="B109" i="4"/>
  <c r="C109" i="4" s="1"/>
  <c r="D109" i="4" s="1"/>
  <c r="E109" i="4" s="1"/>
  <c r="AU109" i="4" s="1"/>
  <c r="B110" i="4"/>
  <c r="C110" i="4" s="1"/>
  <c r="D110" i="4" s="1"/>
  <c r="E110" i="4" s="1"/>
  <c r="F110" i="4" s="1"/>
  <c r="AV110" i="4" s="1"/>
  <c r="B111" i="4"/>
  <c r="C111" i="4" s="1"/>
  <c r="D111" i="4" s="1"/>
  <c r="E111" i="4" s="1"/>
  <c r="F111" i="4" s="1"/>
  <c r="G111" i="4" s="1"/>
  <c r="AW111" i="4" s="1"/>
  <c r="B112" i="4"/>
  <c r="C112" i="4" s="1"/>
  <c r="D112" i="4" s="1"/>
  <c r="E112" i="4" s="1"/>
  <c r="F112" i="4" s="1"/>
  <c r="G112" i="4" s="1"/>
  <c r="H112" i="4" s="1"/>
  <c r="AX112" i="4" s="1"/>
  <c r="B113" i="4"/>
  <c r="C113" i="4" s="1"/>
  <c r="AS113" i="4" s="1"/>
  <c r="B114" i="4"/>
  <c r="C114" i="4" s="1"/>
  <c r="AS114" i="4" s="1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AT101" i="4" l="1"/>
  <c r="AT91" i="4"/>
  <c r="AS71" i="4"/>
  <c r="AS61" i="4"/>
  <c r="AS51" i="4"/>
  <c r="AS41" i="4"/>
  <c r="AS31" i="4"/>
  <c r="AS21" i="4"/>
  <c r="AS100" i="4"/>
  <c r="AT90" i="4"/>
  <c r="AS89" i="4"/>
  <c r="AS69" i="4"/>
  <c r="AS59" i="4"/>
  <c r="AS49" i="4"/>
  <c r="AS39" i="4"/>
  <c r="AT107" i="4"/>
  <c r="AT87" i="4"/>
  <c r="AS96" i="4"/>
  <c r="AS76" i="4"/>
  <c r="AS46" i="4"/>
  <c r="AS26" i="4"/>
  <c r="AT97" i="4"/>
  <c r="AS106" i="4"/>
  <c r="AS86" i="4"/>
  <c r="AS66" i="4"/>
  <c r="AS56" i="4"/>
  <c r="AS36" i="4"/>
  <c r="AS16" i="4"/>
  <c r="AS105" i="4"/>
  <c r="AS95" i="4"/>
  <c r="AS85" i="4"/>
  <c r="AS75" i="4"/>
  <c r="AS65" i="4"/>
  <c r="AS55" i="4"/>
  <c r="AS45" i="4"/>
  <c r="AS35" i="4"/>
  <c r="AS25" i="4"/>
  <c r="E4" i="7"/>
  <c r="C13" i="7" s="1"/>
  <c r="D13" i="7" s="1"/>
  <c r="E13" i="7" s="1"/>
  <c r="F13" i="7" s="1"/>
  <c r="G13" i="7" s="1"/>
  <c r="H13" i="7" s="1"/>
  <c r="I13" i="7" s="1"/>
  <c r="J13" i="7" s="1"/>
  <c r="K13" i="7" s="1"/>
  <c r="L13" i="7" s="1"/>
  <c r="M13" i="7" s="1"/>
  <c r="N13" i="7" s="1"/>
  <c r="O13" i="7" s="1"/>
  <c r="P13" i="7" s="1"/>
  <c r="Q13" i="7" s="1"/>
  <c r="R13" i="7" s="1"/>
  <c r="S13" i="7" s="1"/>
  <c r="T13" i="7" s="1"/>
  <c r="U13" i="7" s="1"/>
  <c r="V13" i="7" s="1"/>
  <c r="D79" i="4"/>
  <c r="AT79" i="4" s="1"/>
  <c r="AS79" i="4"/>
  <c r="AS91" i="4"/>
  <c r="D78" i="4"/>
  <c r="AT78" i="4" s="1"/>
  <c r="AS78" i="4"/>
  <c r="AS101" i="4"/>
  <c r="AS87" i="4"/>
  <c r="AW112" i="4"/>
  <c r="AV112" i="4"/>
  <c r="AV111" i="4"/>
  <c r="AS102" i="4"/>
  <c r="AS97" i="4"/>
  <c r="AS92" i="4"/>
  <c r="AU112" i="4"/>
  <c r="AU111" i="4"/>
  <c r="AU110" i="4"/>
  <c r="D82" i="4"/>
  <c r="AT82" i="4" s="1"/>
  <c r="AS82" i="4"/>
  <c r="AT112" i="4"/>
  <c r="AT111" i="4"/>
  <c r="AT110" i="4"/>
  <c r="AT109" i="4"/>
  <c r="AS98" i="4"/>
  <c r="D81" i="4"/>
  <c r="AT81" i="4" s="1"/>
  <c r="AS81" i="4"/>
  <c r="AS112" i="4"/>
  <c r="AS111" i="4"/>
  <c r="AS110" i="4"/>
  <c r="AS109" i="4"/>
  <c r="AS107" i="4"/>
  <c r="AT99" i="4"/>
  <c r="AS90" i="4"/>
  <c r="D77" i="4"/>
  <c r="AT77" i="4" s="1"/>
  <c r="AS77" i="4"/>
  <c r="D80" i="4"/>
  <c r="AT80" i="4" s="1"/>
  <c r="AS80" i="4"/>
  <c r="AS99" i="4"/>
  <c r="AS88" i="4"/>
  <c r="I112" i="4"/>
  <c r="AY112" i="4" s="1"/>
  <c r="D106" i="4"/>
  <c r="AT106" i="4" s="1"/>
  <c r="D113" i="4"/>
  <c r="AT113" i="4" s="1"/>
  <c r="D103" i="4"/>
  <c r="AT103" i="4" s="1"/>
  <c r="D93" i="4"/>
  <c r="AT93" i="4" s="1"/>
  <c r="D83" i="4"/>
  <c r="AT83" i="4" s="1"/>
  <c r="D104" i="4"/>
  <c r="AT104" i="4" s="1"/>
  <c r="H111" i="4"/>
  <c r="AX111" i="4" s="1"/>
  <c r="E101" i="4"/>
  <c r="AU101" i="4" s="1"/>
  <c r="D94" i="4"/>
  <c r="AT94" i="4" s="1"/>
  <c r="E98" i="4"/>
  <c r="AU98" i="4" s="1"/>
  <c r="G110" i="4"/>
  <c r="AW110" i="4" s="1"/>
  <c r="E90" i="4"/>
  <c r="AU90" i="4" s="1"/>
  <c r="F99" i="4"/>
  <c r="AV99" i="4" s="1"/>
  <c r="D84" i="4"/>
  <c r="AT84" i="4" s="1"/>
  <c r="E97" i="4"/>
  <c r="AU97" i="4" s="1"/>
  <c r="D96" i="4"/>
  <c r="AT96" i="4" s="1"/>
  <c r="D105" i="4"/>
  <c r="AT105" i="4" s="1"/>
  <c r="D114" i="4"/>
  <c r="AT114" i="4" s="1"/>
  <c r="E102" i="4"/>
  <c r="AU102" i="4" s="1"/>
  <c r="E107" i="4"/>
  <c r="AU107" i="4" s="1"/>
  <c r="D86" i="4"/>
  <c r="AT86" i="4" s="1"/>
  <c r="D95" i="4"/>
  <c r="AT95" i="4" s="1"/>
  <c r="D85" i="4"/>
  <c r="AT85" i="4" s="1"/>
  <c r="F109" i="4"/>
  <c r="AV109" i="4" s="1"/>
  <c r="E92" i="4"/>
  <c r="AU92" i="4" s="1"/>
  <c r="E91" i="4"/>
  <c r="AU91" i="4" s="1"/>
  <c r="E81" i="4"/>
  <c r="AU81" i="4" s="1"/>
  <c r="E80" i="4"/>
  <c r="AU80" i="4" s="1"/>
  <c r="E79" i="4"/>
  <c r="AU79" i="4" s="1"/>
  <c r="E88" i="4"/>
  <c r="AU88" i="4" s="1"/>
  <c r="E87" i="4"/>
  <c r="AU87" i="4" s="1"/>
  <c r="E77" i="4"/>
  <c r="AU77" i="4" s="1"/>
  <c r="E78" i="4"/>
  <c r="AU78" i="4" s="1"/>
  <c r="AT15" i="4"/>
  <c r="D71" i="4"/>
  <c r="AT71" i="4" s="1"/>
  <c r="D89" i="4"/>
  <c r="AT89" i="4" s="1"/>
  <c r="D62" i="4"/>
  <c r="AT62" i="4" s="1"/>
  <c r="D52" i="4"/>
  <c r="AT52" i="4" s="1"/>
  <c r="D42" i="4"/>
  <c r="AT42" i="4" s="1"/>
  <c r="D32" i="4"/>
  <c r="AT32" i="4" s="1"/>
  <c r="D23" i="4"/>
  <c r="AT23" i="4" s="1"/>
  <c r="D61" i="4"/>
  <c r="AT61" i="4" s="1"/>
  <c r="D51" i="4"/>
  <c r="AT51" i="4" s="1"/>
  <c r="D41" i="4"/>
  <c r="AT41" i="4" s="1"/>
  <c r="D31" i="4"/>
  <c r="AT31" i="4" s="1"/>
  <c r="D22" i="4"/>
  <c r="AT22" i="4" s="1"/>
  <c r="D70" i="4"/>
  <c r="AT70" i="4" s="1"/>
  <c r="D60" i="4"/>
  <c r="AT60" i="4" s="1"/>
  <c r="D50" i="4"/>
  <c r="AT50" i="4" s="1"/>
  <c r="D40" i="4"/>
  <c r="AT40" i="4" s="1"/>
  <c r="D30" i="4"/>
  <c r="AT30" i="4" s="1"/>
  <c r="D21" i="4"/>
  <c r="AT21" i="4" s="1"/>
  <c r="D69" i="4"/>
  <c r="AT69" i="4" s="1"/>
  <c r="D59" i="4"/>
  <c r="AT59" i="4" s="1"/>
  <c r="D49" i="4"/>
  <c r="AT49" i="4" s="1"/>
  <c r="D39" i="4"/>
  <c r="AT39" i="4" s="1"/>
  <c r="D29" i="4"/>
  <c r="AT29" i="4" s="1"/>
  <c r="D20" i="4"/>
  <c r="AT20" i="4" s="1"/>
  <c r="D76" i="4"/>
  <c r="AT76" i="4" s="1"/>
  <c r="D68" i="4"/>
  <c r="AT68" i="4" s="1"/>
  <c r="D58" i="4"/>
  <c r="AT58" i="4" s="1"/>
  <c r="D48" i="4"/>
  <c r="AT48" i="4" s="1"/>
  <c r="D38" i="4"/>
  <c r="AT38" i="4" s="1"/>
  <c r="D28" i="4"/>
  <c r="AT28" i="4" s="1"/>
  <c r="D19" i="4"/>
  <c r="AT19" i="4" s="1"/>
  <c r="D75" i="4"/>
  <c r="AT75" i="4" s="1"/>
  <c r="D67" i="4"/>
  <c r="AT67" i="4" s="1"/>
  <c r="D57" i="4"/>
  <c r="AT57" i="4" s="1"/>
  <c r="D47" i="4"/>
  <c r="AT47" i="4" s="1"/>
  <c r="D37" i="4"/>
  <c r="AT37" i="4" s="1"/>
  <c r="D27" i="4"/>
  <c r="AT27" i="4" s="1"/>
  <c r="D17" i="4"/>
  <c r="AT17" i="4" s="1"/>
  <c r="D74" i="4"/>
  <c r="AT74" i="4" s="1"/>
  <c r="D66" i="4"/>
  <c r="AT66" i="4" s="1"/>
  <c r="D56" i="4"/>
  <c r="AT56" i="4" s="1"/>
  <c r="D46" i="4"/>
  <c r="AT46" i="4" s="1"/>
  <c r="D36" i="4"/>
  <c r="AT36" i="4" s="1"/>
  <c r="D26" i="4"/>
  <c r="AT26" i="4" s="1"/>
  <c r="D16" i="4"/>
  <c r="AT16" i="4" s="1"/>
  <c r="D100" i="4"/>
  <c r="AT100" i="4" s="1"/>
  <c r="D73" i="4"/>
  <c r="AT73" i="4" s="1"/>
  <c r="D65" i="4"/>
  <c r="AT65" i="4" s="1"/>
  <c r="D55" i="4"/>
  <c r="AT55" i="4" s="1"/>
  <c r="D45" i="4"/>
  <c r="AT45" i="4" s="1"/>
  <c r="D35" i="4"/>
  <c r="AT35" i="4" s="1"/>
  <c r="D18" i="4"/>
  <c r="AT18" i="4" s="1"/>
  <c r="D108" i="4"/>
  <c r="AT108" i="4" s="1"/>
  <c r="D64" i="4"/>
  <c r="AT64" i="4" s="1"/>
  <c r="D54" i="4"/>
  <c r="AT54" i="4" s="1"/>
  <c r="D44" i="4"/>
  <c r="AT44" i="4" s="1"/>
  <c r="D34" i="4"/>
  <c r="AT34" i="4" s="1"/>
  <c r="D25" i="4"/>
  <c r="AT25" i="4" s="1"/>
  <c r="D72" i="4"/>
  <c r="AT72" i="4" s="1"/>
  <c r="D63" i="4"/>
  <c r="AT63" i="4" s="1"/>
  <c r="D53" i="4"/>
  <c r="AT53" i="4" s="1"/>
  <c r="D43" i="4"/>
  <c r="AT43" i="4" s="1"/>
  <c r="D33" i="4"/>
  <c r="AT33" i="4" s="1"/>
  <c r="D24" i="4"/>
  <c r="AT24" i="4" s="1"/>
  <c r="C78" i="7" l="1"/>
  <c r="D78" i="7" s="1"/>
  <c r="E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V78" i="7" s="1"/>
  <c r="C76" i="7"/>
  <c r="D76" i="7" s="1"/>
  <c r="E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V76" i="7" s="1"/>
  <c r="C102" i="7"/>
  <c r="D102" i="7" s="1"/>
  <c r="E102" i="7" s="1"/>
  <c r="F102" i="7" s="1"/>
  <c r="G102" i="7" s="1"/>
  <c r="H102" i="7" s="1"/>
  <c r="I102" i="7" s="1"/>
  <c r="J102" i="7" s="1"/>
  <c r="K102" i="7" s="1"/>
  <c r="L102" i="7" s="1"/>
  <c r="M102" i="7" s="1"/>
  <c r="N102" i="7" s="1"/>
  <c r="O102" i="7" s="1"/>
  <c r="P102" i="7" s="1"/>
  <c r="Q102" i="7" s="1"/>
  <c r="R102" i="7" s="1"/>
  <c r="S102" i="7" s="1"/>
  <c r="T102" i="7" s="1"/>
  <c r="U102" i="7" s="1"/>
  <c r="V102" i="7" s="1"/>
  <c r="C87" i="7"/>
  <c r="D87" i="7" s="1"/>
  <c r="E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V87" i="7" s="1"/>
  <c r="C103" i="7"/>
  <c r="D103" i="7" s="1"/>
  <c r="E103" i="7" s="1"/>
  <c r="F103" i="7" s="1"/>
  <c r="G103" i="7" s="1"/>
  <c r="H103" i="7" s="1"/>
  <c r="I103" i="7" s="1"/>
  <c r="J103" i="7" s="1"/>
  <c r="K103" i="7" s="1"/>
  <c r="L103" i="7" s="1"/>
  <c r="M103" i="7" s="1"/>
  <c r="N103" i="7" s="1"/>
  <c r="O103" i="7" s="1"/>
  <c r="P103" i="7" s="1"/>
  <c r="Q103" i="7" s="1"/>
  <c r="R103" i="7" s="1"/>
  <c r="S103" i="7" s="1"/>
  <c r="T103" i="7" s="1"/>
  <c r="U103" i="7" s="1"/>
  <c r="V103" i="7" s="1"/>
  <c r="C64" i="7"/>
  <c r="D64" i="7" s="1"/>
  <c r="E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V64" i="7" s="1"/>
  <c r="C20" i="7"/>
  <c r="D20" i="7" s="1"/>
  <c r="E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V20" i="7" s="1"/>
  <c r="C32" i="7"/>
  <c r="D32" i="7" s="1"/>
  <c r="E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V32" i="7" s="1"/>
  <c r="C26" i="7"/>
  <c r="D26" i="7" s="1"/>
  <c r="E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V26" i="7" s="1"/>
  <c r="C99" i="7"/>
  <c r="D99" i="7" s="1"/>
  <c r="E99" i="7" s="1"/>
  <c r="F99" i="7" s="1"/>
  <c r="G99" i="7" s="1"/>
  <c r="H99" i="7" s="1"/>
  <c r="I99" i="7" s="1"/>
  <c r="J99" i="7" s="1"/>
  <c r="K99" i="7" s="1"/>
  <c r="L99" i="7" s="1"/>
  <c r="M99" i="7" s="1"/>
  <c r="N99" i="7" s="1"/>
  <c r="O99" i="7" s="1"/>
  <c r="P99" i="7" s="1"/>
  <c r="Q99" i="7" s="1"/>
  <c r="R99" i="7" s="1"/>
  <c r="S99" i="7" s="1"/>
  <c r="T99" i="7" s="1"/>
  <c r="U99" i="7" s="1"/>
  <c r="V99" i="7" s="1"/>
  <c r="C31" i="7"/>
  <c r="D31" i="7" s="1"/>
  <c r="E31" i="7" s="1"/>
  <c r="F31" i="7" s="1"/>
  <c r="G31" i="7" s="1"/>
  <c r="H31" i="7" s="1"/>
  <c r="I31" i="7" s="1"/>
  <c r="J31" i="7" s="1"/>
  <c r="K31" i="7" s="1"/>
  <c r="L31" i="7" s="1"/>
  <c r="M31" i="7" s="1"/>
  <c r="N31" i="7" s="1"/>
  <c r="O31" i="7" s="1"/>
  <c r="P31" i="7" s="1"/>
  <c r="Q31" i="7" s="1"/>
  <c r="R31" i="7" s="1"/>
  <c r="S31" i="7" s="1"/>
  <c r="T31" i="7" s="1"/>
  <c r="U31" i="7" s="1"/>
  <c r="V31" i="7" s="1"/>
  <c r="C58" i="7"/>
  <c r="D58" i="7" s="1"/>
  <c r="E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V58" i="7" s="1"/>
  <c r="C105" i="7"/>
  <c r="D105" i="7" s="1"/>
  <c r="E105" i="7" s="1"/>
  <c r="F105" i="7" s="1"/>
  <c r="G105" i="7" s="1"/>
  <c r="H105" i="7" s="1"/>
  <c r="I105" i="7" s="1"/>
  <c r="J105" i="7" s="1"/>
  <c r="K105" i="7" s="1"/>
  <c r="L105" i="7" s="1"/>
  <c r="M105" i="7" s="1"/>
  <c r="N105" i="7" s="1"/>
  <c r="O105" i="7" s="1"/>
  <c r="P105" i="7" s="1"/>
  <c r="Q105" i="7" s="1"/>
  <c r="R105" i="7" s="1"/>
  <c r="S105" i="7" s="1"/>
  <c r="T105" i="7" s="1"/>
  <c r="U105" i="7" s="1"/>
  <c r="V105" i="7" s="1"/>
  <c r="C90" i="7"/>
  <c r="D90" i="7" s="1"/>
  <c r="E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V90" i="7" s="1"/>
  <c r="C92" i="7"/>
  <c r="D92" i="7" s="1"/>
  <c r="E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V92" i="7" s="1"/>
  <c r="C48" i="7"/>
  <c r="D48" i="7" s="1"/>
  <c r="E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V48" i="7" s="1"/>
  <c r="C38" i="7"/>
  <c r="D38" i="7" s="1"/>
  <c r="E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V38" i="7" s="1"/>
  <c r="C22" i="7"/>
  <c r="D22" i="7" s="1"/>
  <c r="E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V22" i="7" s="1"/>
  <c r="C77" i="7"/>
  <c r="D77" i="7" s="1"/>
  <c r="E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V77" i="7" s="1"/>
  <c r="C82" i="7"/>
  <c r="D82" i="7" s="1"/>
  <c r="E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V82" i="7" s="1"/>
  <c r="C40" i="7"/>
  <c r="D40" i="7" s="1"/>
  <c r="E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V40" i="7" s="1"/>
  <c r="C28" i="7"/>
  <c r="D28" i="7" s="1"/>
  <c r="E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V28" i="7" s="1"/>
  <c r="E12" i="7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V12" i="7" s="1"/>
  <c r="C84" i="7"/>
  <c r="D84" i="7" s="1"/>
  <c r="E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V84" i="7" s="1"/>
  <c r="C16" i="7"/>
  <c r="D16" i="7" s="1"/>
  <c r="E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V16" i="7" s="1"/>
  <c r="C54" i="7"/>
  <c r="D54" i="7" s="1"/>
  <c r="E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V54" i="7" s="1"/>
  <c r="C21" i="7"/>
  <c r="D21" i="7" s="1"/>
  <c r="E21" i="7" s="1"/>
  <c r="F21" i="7" s="1"/>
  <c r="G21" i="7" s="1"/>
  <c r="H21" i="7" s="1"/>
  <c r="I21" i="7" s="1"/>
  <c r="J21" i="7" s="1"/>
  <c r="K21" i="7" s="1"/>
  <c r="L21" i="7" s="1"/>
  <c r="M21" i="7" s="1"/>
  <c r="N21" i="7" s="1"/>
  <c r="O21" i="7" s="1"/>
  <c r="P21" i="7" s="1"/>
  <c r="Q21" i="7" s="1"/>
  <c r="R21" i="7" s="1"/>
  <c r="S21" i="7" s="1"/>
  <c r="T21" i="7" s="1"/>
  <c r="U21" i="7" s="1"/>
  <c r="V21" i="7" s="1"/>
  <c r="C81" i="7"/>
  <c r="D81" i="7" s="1"/>
  <c r="E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V81" i="7" s="1"/>
  <c r="C41" i="7"/>
  <c r="D41" i="7" s="1"/>
  <c r="E41" i="7" s="1"/>
  <c r="F41" i="7" s="1"/>
  <c r="G41" i="7" s="1"/>
  <c r="H41" i="7" s="1"/>
  <c r="I41" i="7" s="1"/>
  <c r="J41" i="7" s="1"/>
  <c r="K41" i="7" s="1"/>
  <c r="L41" i="7" s="1"/>
  <c r="M41" i="7" s="1"/>
  <c r="N41" i="7" s="1"/>
  <c r="O41" i="7" s="1"/>
  <c r="P41" i="7" s="1"/>
  <c r="Q41" i="7" s="1"/>
  <c r="R41" i="7" s="1"/>
  <c r="S41" i="7" s="1"/>
  <c r="T41" i="7" s="1"/>
  <c r="U41" i="7" s="1"/>
  <c r="V41" i="7" s="1"/>
  <c r="C110" i="7"/>
  <c r="D110" i="7" s="1"/>
  <c r="E110" i="7" s="1"/>
  <c r="F110" i="7" s="1"/>
  <c r="G110" i="7" s="1"/>
  <c r="H110" i="7" s="1"/>
  <c r="I110" i="7" s="1"/>
  <c r="J110" i="7" s="1"/>
  <c r="K110" i="7" s="1"/>
  <c r="L110" i="7" s="1"/>
  <c r="M110" i="7" s="1"/>
  <c r="N110" i="7" s="1"/>
  <c r="O110" i="7" s="1"/>
  <c r="P110" i="7" s="1"/>
  <c r="Q110" i="7" s="1"/>
  <c r="R110" i="7" s="1"/>
  <c r="S110" i="7" s="1"/>
  <c r="T110" i="7" s="1"/>
  <c r="U110" i="7" s="1"/>
  <c r="V110" i="7" s="1"/>
  <c r="C104" i="7"/>
  <c r="D104" i="7" s="1"/>
  <c r="E104" i="7" s="1"/>
  <c r="F104" i="7" s="1"/>
  <c r="G104" i="7" s="1"/>
  <c r="H104" i="7" s="1"/>
  <c r="I104" i="7" s="1"/>
  <c r="J104" i="7" s="1"/>
  <c r="K104" i="7" s="1"/>
  <c r="L104" i="7" s="1"/>
  <c r="M104" i="7" s="1"/>
  <c r="N104" i="7" s="1"/>
  <c r="O104" i="7" s="1"/>
  <c r="P104" i="7" s="1"/>
  <c r="Q104" i="7" s="1"/>
  <c r="R104" i="7" s="1"/>
  <c r="S104" i="7" s="1"/>
  <c r="T104" i="7" s="1"/>
  <c r="U104" i="7" s="1"/>
  <c r="V104" i="7" s="1"/>
  <c r="C52" i="7"/>
  <c r="D52" i="7" s="1"/>
  <c r="E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V52" i="7" s="1"/>
  <c r="C29" i="7"/>
  <c r="D29" i="7" s="1"/>
  <c r="E29" i="7" s="1"/>
  <c r="F29" i="7" s="1"/>
  <c r="G29" i="7" s="1"/>
  <c r="H29" i="7" s="1"/>
  <c r="I29" i="7" s="1"/>
  <c r="J29" i="7" s="1"/>
  <c r="K29" i="7" s="1"/>
  <c r="L29" i="7" s="1"/>
  <c r="M29" i="7" s="1"/>
  <c r="N29" i="7" s="1"/>
  <c r="O29" i="7" s="1"/>
  <c r="P29" i="7" s="1"/>
  <c r="Q29" i="7" s="1"/>
  <c r="R29" i="7" s="1"/>
  <c r="S29" i="7" s="1"/>
  <c r="T29" i="7" s="1"/>
  <c r="U29" i="7" s="1"/>
  <c r="V29" i="7" s="1"/>
  <c r="C18" i="7"/>
  <c r="D18" i="7" s="1"/>
  <c r="E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V18" i="7" s="1"/>
  <c r="C37" i="7"/>
  <c r="D37" i="7" s="1"/>
  <c r="E37" i="7" s="1"/>
  <c r="F37" i="7" s="1"/>
  <c r="G37" i="7" s="1"/>
  <c r="H37" i="7" s="1"/>
  <c r="I37" i="7" s="1"/>
  <c r="J37" i="7" s="1"/>
  <c r="K37" i="7" s="1"/>
  <c r="L37" i="7" s="1"/>
  <c r="M37" i="7" s="1"/>
  <c r="N37" i="7" s="1"/>
  <c r="O37" i="7" s="1"/>
  <c r="P37" i="7" s="1"/>
  <c r="Q37" i="7" s="1"/>
  <c r="R37" i="7" s="1"/>
  <c r="S37" i="7" s="1"/>
  <c r="T37" i="7" s="1"/>
  <c r="U37" i="7" s="1"/>
  <c r="V37" i="7" s="1"/>
  <c r="C53" i="7"/>
  <c r="D53" i="7" s="1"/>
  <c r="E53" i="7" s="1"/>
  <c r="F53" i="7" s="1"/>
  <c r="G53" i="7" s="1"/>
  <c r="H53" i="7" s="1"/>
  <c r="I53" i="7" s="1"/>
  <c r="J53" i="7" s="1"/>
  <c r="K53" i="7" s="1"/>
  <c r="L53" i="7" s="1"/>
  <c r="M53" i="7" s="1"/>
  <c r="N53" i="7" s="1"/>
  <c r="O53" i="7" s="1"/>
  <c r="P53" i="7" s="1"/>
  <c r="Q53" i="7" s="1"/>
  <c r="R53" i="7" s="1"/>
  <c r="S53" i="7" s="1"/>
  <c r="T53" i="7" s="1"/>
  <c r="U53" i="7" s="1"/>
  <c r="V53" i="7" s="1"/>
  <c r="C55" i="7"/>
  <c r="D55" i="7" s="1"/>
  <c r="E55" i="7" s="1"/>
  <c r="F55" i="7" s="1"/>
  <c r="G55" i="7" s="1"/>
  <c r="H55" i="7" s="1"/>
  <c r="I55" i="7" s="1"/>
  <c r="J55" i="7" s="1"/>
  <c r="K55" i="7" s="1"/>
  <c r="L55" i="7" s="1"/>
  <c r="M55" i="7" s="1"/>
  <c r="N55" i="7" s="1"/>
  <c r="O55" i="7" s="1"/>
  <c r="P55" i="7" s="1"/>
  <c r="Q55" i="7" s="1"/>
  <c r="R55" i="7" s="1"/>
  <c r="S55" i="7" s="1"/>
  <c r="T55" i="7" s="1"/>
  <c r="U55" i="7" s="1"/>
  <c r="V55" i="7" s="1"/>
  <c r="C46" i="7"/>
  <c r="D46" i="7" s="1"/>
  <c r="E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V46" i="7" s="1"/>
  <c r="C71" i="7"/>
  <c r="D71" i="7" s="1"/>
  <c r="E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V71" i="7" s="1"/>
  <c r="C57" i="7"/>
  <c r="D57" i="7" s="1"/>
  <c r="E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V57" i="7" s="1"/>
  <c r="C111" i="7"/>
  <c r="D111" i="7" s="1"/>
  <c r="E111" i="7" s="1"/>
  <c r="F111" i="7" s="1"/>
  <c r="G111" i="7" s="1"/>
  <c r="H111" i="7" s="1"/>
  <c r="I111" i="7" s="1"/>
  <c r="J111" i="7" s="1"/>
  <c r="K111" i="7" s="1"/>
  <c r="L111" i="7" s="1"/>
  <c r="M111" i="7" s="1"/>
  <c r="N111" i="7" s="1"/>
  <c r="O111" i="7" s="1"/>
  <c r="P111" i="7" s="1"/>
  <c r="Q111" i="7" s="1"/>
  <c r="R111" i="7" s="1"/>
  <c r="S111" i="7" s="1"/>
  <c r="T111" i="7" s="1"/>
  <c r="U111" i="7" s="1"/>
  <c r="V111" i="7" s="1"/>
  <c r="C94" i="7"/>
  <c r="D94" i="7" s="1"/>
  <c r="E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V94" i="7" s="1"/>
  <c r="C70" i="7"/>
  <c r="D70" i="7" s="1"/>
  <c r="E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V70" i="7" s="1"/>
  <c r="C19" i="7"/>
  <c r="D19" i="7" s="1"/>
  <c r="E19" i="7" s="1"/>
  <c r="F19" i="7" s="1"/>
  <c r="G19" i="7" s="1"/>
  <c r="H19" i="7" s="1"/>
  <c r="I19" i="7" s="1"/>
  <c r="J19" i="7" s="1"/>
  <c r="K19" i="7" s="1"/>
  <c r="L19" i="7" s="1"/>
  <c r="M19" i="7" s="1"/>
  <c r="N19" i="7" s="1"/>
  <c r="O19" i="7" s="1"/>
  <c r="P19" i="7" s="1"/>
  <c r="Q19" i="7" s="1"/>
  <c r="R19" i="7" s="1"/>
  <c r="S19" i="7" s="1"/>
  <c r="T19" i="7" s="1"/>
  <c r="U19" i="7" s="1"/>
  <c r="V19" i="7" s="1"/>
  <c r="C47" i="7"/>
  <c r="D47" i="7" s="1"/>
  <c r="E47" i="7" s="1"/>
  <c r="F47" i="7" s="1"/>
  <c r="G47" i="7" s="1"/>
  <c r="H47" i="7" s="1"/>
  <c r="I47" i="7" s="1"/>
  <c r="J47" i="7" s="1"/>
  <c r="K47" i="7" s="1"/>
  <c r="L47" i="7" s="1"/>
  <c r="M47" i="7" s="1"/>
  <c r="N47" i="7" s="1"/>
  <c r="O47" i="7" s="1"/>
  <c r="P47" i="7" s="1"/>
  <c r="Q47" i="7" s="1"/>
  <c r="R47" i="7" s="1"/>
  <c r="S47" i="7" s="1"/>
  <c r="T47" i="7" s="1"/>
  <c r="U47" i="7" s="1"/>
  <c r="V47" i="7" s="1"/>
  <c r="C34" i="7"/>
  <c r="D34" i="7" s="1"/>
  <c r="E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V34" i="7" s="1"/>
  <c r="C107" i="7"/>
  <c r="D107" i="7" s="1"/>
  <c r="E107" i="7" s="1"/>
  <c r="F107" i="7" s="1"/>
  <c r="G107" i="7" s="1"/>
  <c r="H107" i="7" s="1"/>
  <c r="I107" i="7" s="1"/>
  <c r="J107" i="7" s="1"/>
  <c r="K107" i="7" s="1"/>
  <c r="L107" i="7" s="1"/>
  <c r="M107" i="7" s="1"/>
  <c r="N107" i="7" s="1"/>
  <c r="O107" i="7" s="1"/>
  <c r="P107" i="7" s="1"/>
  <c r="Q107" i="7" s="1"/>
  <c r="R107" i="7" s="1"/>
  <c r="S107" i="7" s="1"/>
  <c r="T107" i="7" s="1"/>
  <c r="U107" i="7" s="1"/>
  <c r="V107" i="7" s="1"/>
  <c r="C96" i="7"/>
  <c r="D96" i="7" s="1"/>
  <c r="E96" i="7" s="1"/>
  <c r="F96" i="7" s="1"/>
  <c r="G96" i="7" s="1"/>
  <c r="H96" i="7" s="1"/>
  <c r="I96" i="7" s="1"/>
  <c r="J96" i="7" s="1"/>
  <c r="K96" i="7" s="1"/>
  <c r="L96" i="7" s="1"/>
  <c r="M96" i="7" s="1"/>
  <c r="N96" i="7" s="1"/>
  <c r="O96" i="7" s="1"/>
  <c r="P96" i="7" s="1"/>
  <c r="Q96" i="7" s="1"/>
  <c r="R96" i="7" s="1"/>
  <c r="S96" i="7" s="1"/>
  <c r="T96" i="7" s="1"/>
  <c r="U96" i="7" s="1"/>
  <c r="V96" i="7" s="1"/>
  <c r="C65" i="7"/>
  <c r="D65" i="7" s="1"/>
  <c r="E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V65" i="7" s="1"/>
  <c r="C85" i="7"/>
  <c r="D85" i="7" s="1"/>
  <c r="E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V85" i="7" s="1"/>
  <c r="C75" i="7"/>
  <c r="D75" i="7" s="1"/>
  <c r="E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V75" i="7" s="1"/>
  <c r="C100" i="7"/>
  <c r="D100" i="7" s="1"/>
  <c r="E100" i="7" s="1"/>
  <c r="F100" i="7" s="1"/>
  <c r="G100" i="7" s="1"/>
  <c r="H100" i="7" s="1"/>
  <c r="I100" i="7" s="1"/>
  <c r="J100" i="7" s="1"/>
  <c r="K100" i="7" s="1"/>
  <c r="L100" i="7" s="1"/>
  <c r="M100" i="7" s="1"/>
  <c r="N100" i="7" s="1"/>
  <c r="O100" i="7" s="1"/>
  <c r="P100" i="7" s="1"/>
  <c r="Q100" i="7" s="1"/>
  <c r="R100" i="7" s="1"/>
  <c r="S100" i="7" s="1"/>
  <c r="T100" i="7" s="1"/>
  <c r="U100" i="7" s="1"/>
  <c r="V100" i="7" s="1"/>
  <c r="C80" i="7"/>
  <c r="D80" i="7" s="1"/>
  <c r="E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V80" i="7" s="1"/>
  <c r="C60" i="7"/>
  <c r="D60" i="7" s="1"/>
  <c r="E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V60" i="7" s="1"/>
  <c r="C39" i="7"/>
  <c r="D39" i="7" s="1"/>
  <c r="E39" i="7" s="1"/>
  <c r="F39" i="7" s="1"/>
  <c r="G39" i="7" s="1"/>
  <c r="H39" i="7" s="1"/>
  <c r="I39" i="7" s="1"/>
  <c r="J39" i="7" s="1"/>
  <c r="K39" i="7" s="1"/>
  <c r="L39" i="7" s="1"/>
  <c r="M39" i="7" s="1"/>
  <c r="N39" i="7" s="1"/>
  <c r="O39" i="7" s="1"/>
  <c r="P39" i="7" s="1"/>
  <c r="Q39" i="7" s="1"/>
  <c r="R39" i="7" s="1"/>
  <c r="S39" i="7" s="1"/>
  <c r="T39" i="7" s="1"/>
  <c r="U39" i="7" s="1"/>
  <c r="V39" i="7" s="1"/>
  <c r="C27" i="7"/>
  <c r="D27" i="7" s="1"/>
  <c r="E27" i="7" s="1"/>
  <c r="F27" i="7" s="1"/>
  <c r="G27" i="7" s="1"/>
  <c r="H27" i="7" s="1"/>
  <c r="I27" i="7" s="1"/>
  <c r="J27" i="7" s="1"/>
  <c r="K27" i="7" s="1"/>
  <c r="L27" i="7" s="1"/>
  <c r="M27" i="7" s="1"/>
  <c r="N27" i="7" s="1"/>
  <c r="O27" i="7" s="1"/>
  <c r="P27" i="7" s="1"/>
  <c r="Q27" i="7" s="1"/>
  <c r="R27" i="7" s="1"/>
  <c r="S27" i="7" s="1"/>
  <c r="T27" i="7" s="1"/>
  <c r="U27" i="7" s="1"/>
  <c r="V27" i="7" s="1"/>
  <c r="C56" i="7"/>
  <c r="D56" i="7" s="1"/>
  <c r="E56" i="7" s="1"/>
  <c r="F56" i="7" s="1"/>
  <c r="G56" i="7" s="1"/>
  <c r="H56" i="7" s="1"/>
  <c r="I56" i="7" s="1"/>
  <c r="J56" i="7" s="1"/>
  <c r="K56" i="7" s="1"/>
  <c r="L56" i="7" s="1"/>
  <c r="M56" i="7" s="1"/>
  <c r="N56" i="7" s="1"/>
  <c r="O56" i="7" s="1"/>
  <c r="P56" i="7" s="1"/>
  <c r="Q56" i="7" s="1"/>
  <c r="R56" i="7" s="1"/>
  <c r="S56" i="7" s="1"/>
  <c r="T56" i="7" s="1"/>
  <c r="U56" i="7" s="1"/>
  <c r="V56" i="7" s="1"/>
  <c r="C83" i="7"/>
  <c r="D83" i="7" s="1"/>
  <c r="E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V83" i="7" s="1"/>
  <c r="C95" i="7"/>
  <c r="D95" i="7" s="1"/>
  <c r="E95" i="7" s="1"/>
  <c r="F95" i="7" s="1"/>
  <c r="G95" i="7" s="1"/>
  <c r="H95" i="7" s="1"/>
  <c r="I95" i="7" s="1"/>
  <c r="J95" i="7" s="1"/>
  <c r="K95" i="7" s="1"/>
  <c r="L95" i="7" s="1"/>
  <c r="M95" i="7" s="1"/>
  <c r="N95" i="7" s="1"/>
  <c r="O95" i="7" s="1"/>
  <c r="P95" i="7" s="1"/>
  <c r="Q95" i="7" s="1"/>
  <c r="R95" i="7" s="1"/>
  <c r="S95" i="7" s="1"/>
  <c r="T95" i="7" s="1"/>
  <c r="U95" i="7" s="1"/>
  <c r="V95" i="7" s="1"/>
  <c r="C79" i="7"/>
  <c r="D79" i="7" s="1"/>
  <c r="E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V79" i="7" s="1"/>
  <c r="C33" i="7"/>
  <c r="D33" i="7" s="1"/>
  <c r="E33" i="7" s="1"/>
  <c r="F33" i="7" s="1"/>
  <c r="G33" i="7" s="1"/>
  <c r="H33" i="7" s="1"/>
  <c r="I33" i="7" s="1"/>
  <c r="J33" i="7" s="1"/>
  <c r="K33" i="7" s="1"/>
  <c r="L33" i="7" s="1"/>
  <c r="M33" i="7" s="1"/>
  <c r="N33" i="7" s="1"/>
  <c r="O33" i="7" s="1"/>
  <c r="P33" i="7" s="1"/>
  <c r="Q33" i="7" s="1"/>
  <c r="R33" i="7" s="1"/>
  <c r="S33" i="7" s="1"/>
  <c r="T33" i="7" s="1"/>
  <c r="U33" i="7" s="1"/>
  <c r="V33" i="7" s="1"/>
  <c r="C106" i="7"/>
  <c r="D106" i="7" s="1"/>
  <c r="E106" i="7" s="1"/>
  <c r="F106" i="7" s="1"/>
  <c r="G106" i="7" s="1"/>
  <c r="H106" i="7" s="1"/>
  <c r="I106" i="7" s="1"/>
  <c r="J106" i="7" s="1"/>
  <c r="K106" i="7" s="1"/>
  <c r="L106" i="7" s="1"/>
  <c r="M106" i="7" s="1"/>
  <c r="N106" i="7" s="1"/>
  <c r="O106" i="7" s="1"/>
  <c r="P106" i="7" s="1"/>
  <c r="Q106" i="7" s="1"/>
  <c r="R106" i="7" s="1"/>
  <c r="S106" i="7" s="1"/>
  <c r="T106" i="7" s="1"/>
  <c r="U106" i="7" s="1"/>
  <c r="V106" i="7" s="1"/>
  <c r="C89" i="7"/>
  <c r="D89" i="7" s="1"/>
  <c r="E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V89" i="7" s="1"/>
  <c r="C68" i="7"/>
  <c r="D68" i="7" s="1"/>
  <c r="E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V68" i="7" s="1"/>
  <c r="C72" i="7"/>
  <c r="D72" i="7" s="1"/>
  <c r="E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V72" i="7" s="1"/>
  <c r="C42" i="7"/>
  <c r="D42" i="7" s="1"/>
  <c r="E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V42" i="7" s="1"/>
  <c r="C17" i="7"/>
  <c r="D17" i="7" s="1"/>
  <c r="E17" i="7" s="1"/>
  <c r="F17" i="7" s="1"/>
  <c r="G17" i="7" s="1"/>
  <c r="H17" i="7" s="1"/>
  <c r="I17" i="7" s="1"/>
  <c r="J17" i="7" s="1"/>
  <c r="K17" i="7" s="1"/>
  <c r="L17" i="7" s="1"/>
  <c r="M17" i="7" s="1"/>
  <c r="N17" i="7" s="1"/>
  <c r="O17" i="7" s="1"/>
  <c r="P17" i="7" s="1"/>
  <c r="Q17" i="7" s="1"/>
  <c r="R17" i="7" s="1"/>
  <c r="S17" i="7" s="1"/>
  <c r="T17" i="7" s="1"/>
  <c r="U17" i="7" s="1"/>
  <c r="V17" i="7" s="1"/>
  <c r="C67" i="7"/>
  <c r="D67" i="7" s="1"/>
  <c r="E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V67" i="7" s="1"/>
  <c r="E82" i="4"/>
  <c r="AU82" i="4" s="1"/>
  <c r="C24" i="7"/>
  <c r="D24" i="7" s="1"/>
  <c r="E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V24" i="7" s="1"/>
  <c r="C36" i="7"/>
  <c r="D36" i="7" s="1"/>
  <c r="E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V36" i="7" s="1"/>
  <c r="C109" i="7"/>
  <c r="D109" i="7" s="1"/>
  <c r="E109" i="7" s="1"/>
  <c r="F109" i="7" s="1"/>
  <c r="G109" i="7" s="1"/>
  <c r="H109" i="7" s="1"/>
  <c r="I109" i="7" s="1"/>
  <c r="J109" i="7" s="1"/>
  <c r="K109" i="7" s="1"/>
  <c r="L109" i="7" s="1"/>
  <c r="M109" i="7" s="1"/>
  <c r="N109" i="7" s="1"/>
  <c r="O109" i="7" s="1"/>
  <c r="P109" i="7" s="1"/>
  <c r="Q109" i="7" s="1"/>
  <c r="R109" i="7" s="1"/>
  <c r="S109" i="7" s="1"/>
  <c r="T109" i="7" s="1"/>
  <c r="U109" i="7" s="1"/>
  <c r="V109" i="7" s="1"/>
  <c r="C43" i="7"/>
  <c r="D43" i="7" s="1"/>
  <c r="E43" i="7" s="1"/>
  <c r="F43" i="7" s="1"/>
  <c r="G43" i="7" s="1"/>
  <c r="H43" i="7" s="1"/>
  <c r="I43" i="7" s="1"/>
  <c r="J43" i="7" s="1"/>
  <c r="K43" i="7" s="1"/>
  <c r="L43" i="7" s="1"/>
  <c r="M43" i="7" s="1"/>
  <c r="N43" i="7" s="1"/>
  <c r="O43" i="7" s="1"/>
  <c r="P43" i="7" s="1"/>
  <c r="Q43" i="7" s="1"/>
  <c r="R43" i="7" s="1"/>
  <c r="S43" i="7" s="1"/>
  <c r="T43" i="7" s="1"/>
  <c r="U43" i="7" s="1"/>
  <c r="V43" i="7" s="1"/>
  <c r="C14" i="7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C101" i="7"/>
  <c r="D101" i="7" s="1"/>
  <c r="E101" i="7" s="1"/>
  <c r="F101" i="7" s="1"/>
  <c r="G101" i="7" s="1"/>
  <c r="H101" i="7" s="1"/>
  <c r="I101" i="7" s="1"/>
  <c r="J101" i="7" s="1"/>
  <c r="K101" i="7" s="1"/>
  <c r="L101" i="7" s="1"/>
  <c r="M101" i="7" s="1"/>
  <c r="N101" i="7" s="1"/>
  <c r="O101" i="7" s="1"/>
  <c r="P101" i="7" s="1"/>
  <c r="Q101" i="7" s="1"/>
  <c r="R101" i="7" s="1"/>
  <c r="S101" i="7" s="1"/>
  <c r="T101" i="7" s="1"/>
  <c r="U101" i="7" s="1"/>
  <c r="V101" i="7" s="1"/>
  <c r="C88" i="7"/>
  <c r="D88" i="7" s="1"/>
  <c r="E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V88" i="7" s="1"/>
  <c r="C73" i="7"/>
  <c r="D73" i="7" s="1"/>
  <c r="E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V73" i="7" s="1"/>
  <c r="C45" i="7"/>
  <c r="D45" i="7" s="1"/>
  <c r="E45" i="7" s="1"/>
  <c r="F45" i="7" s="1"/>
  <c r="G45" i="7" s="1"/>
  <c r="H45" i="7" s="1"/>
  <c r="I45" i="7" s="1"/>
  <c r="J45" i="7" s="1"/>
  <c r="K45" i="7" s="1"/>
  <c r="L45" i="7" s="1"/>
  <c r="M45" i="7" s="1"/>
  <c r="N45" i="7" s="1"/>
  <c r="O45" i="7" s="1"/>
  <c r="P45" i="7" s="1"/>
  <c r="Q45" i="7" s="1"/>
  <c r="R45" i="7" s="1"/>
  <c r="S45" i="7" s="1"/>
  <c r="T45" i="7" s="1"/>
  <c r="U45" i="7" s="1"/>
  <c r="V45" i="7" s="1"/>
  <c r="C25" i="7"/>
  <c r="D25" i="7" s="1"/>
  <c r="E25" i="7" s="1"/>
  <c r="F25" i="7" s="1"/>
  <c r="G25" i="7" s="1"/>
  <c r="H25" i="7" s="1"/>
  <c r="I25" i="7" s="1"/>
  <c r="J25" i="7" s="1"/>
  <c r="K25" i="7" s="1"/>
  <c r="L25" i="7" s="1"/>
  <c r="M25" i="7" s="1"/>
  <c r="N25" i="7" s="1"/>
  <c r="O25" i="7" s="1"/>
  <c r="P25" i="7" s="1"/>
  <c r="Q25" i="7" s="1"/>
  <c r="R25" i="7" s="1"/>
  <c r="S25" i="7" s="1"/>
  <c r="T25" i="7" s="1"/>
  <c r="U25" i="7" s="1"/>
  <c r="V25" i="7" s="1"/>
  <c r="C66" i="7"/>
  <c r="D66" i="7" s="1"/>
  <c r="E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V66" i="7" s="1"/>
  <c r="C49" i="7"/>
  <c r="D49" i="7" s="1"/>
  <c r="E49" i="7" s="1"/>
  <c r="F49" i="7" s="1"/>
  <c r="G49" i="7" s="1"/>
  <c r="H49" i="7" s="1"/>
  <c r="I49" i="7" s="1"/>
  <c r="J49" i="7" s="1"/>
  <c r="K49" i="7" s="1"/>
  <c r="L49" i="7" s="1"/>
  <c r="M49" i="7" s="1"/>
  <c r="N49" i="7" s="1"/>
  <c r="O49" i="7" s="1"/>
  <c r="P49" i="7" s="1"/>
  <c r="Q49" i="7" s="1"/>
  <c r="R49" i="7" s="1"/>
  <c r="S49" i="7" s="1"/>
  <c r="T49" i="7" s="1"/>
  <c r="U49" i="7" s="1"/>
  <c r="V49" i="7" s="1"/>
  <c r="C44" i="7"/>
  <c r="D44" i="7" s="1"/>
  <c r="E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V44" i="7" s="1"/>
  <c r="C23" i="7"/>
  <c r="D23" i="7" s="1"/>
  <c r="E23" i="7" s="1"/>
  <c r="F23" i="7" s="1"/>
  <c r="G23" i="7" s="1"/>
  <c r="H23" i="7" s="1"/>
  <c r="I23" i="7" s="1"/>
  <c r="J23" i="7" s="1"/>
  <c r="K23" i="7" s="1"/>
  <c r="L23" i="7" s="1"/>
  <c r="M23" i="7" s="1"/>
  <c r="N23" i="7" s="1"/>
  <c r="O23" i="7" s="1"/>
  <c r="P23" i="7" s="1"/>
  <c r="Q23" i="7" s="1"/>
  <c r="R23" i="7" s="1"/>
  <c r="S23" i="7" s="1"/>
  <c r="T23" i="7" s="1"/>
  <c r="U23" i="7" s="1"/>
  <c r="V23" i="7" s="1"/>
  <c r="C91" i="7"/>
  <c r="D91" i="7" s="1"/>
  <c r="E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V91" i="7" s="1"/>
  <c r="C51" i="7"/>
  <c r="D51" i="7" s="1"/>
  <c r="E51" i="7" s="1"/>
  <c r="F51" i="7" s="1"/>
  <c r="G51" i="7" s="1"/>
  <c r="H51" i="7" s="1"/>
  <c r="I51" i="7" s="1"/>
  <c r="J51" i="7" s="1"/>
  <c r="K51" i="7" s="1"/>
  <c r="L51" i="7" s="1"/>
  <c r="M51" i="7" s="1"/>
  <c r="N51" i="7" s="1"/>
  <c r="O51" i="7" s="1"/>
  <c r="P51" i="7" s="1"/>
  <c r="Q51" i="7" s="1"/>
  <c r="R51" i="7" s="1"/>
  <c r="S51" i="7" s="1"/>
  <c r="T51" i="7" s="1"/>
  <c r="U51" i="7" s="1"/>
  <c r="V51" i="7" s="1"/>
  <c r="C86" i="7"/>
  <c r="D86" i="7" s="1"/>
  <c r="E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V86" i="7" s="1"/>
  <c r="C108" i="7"/>
  <c r="D108" i="7" s="1"/>
  <c r="E108" i="7" s="1"/>
  <c r="F108" i="7" s="1"/>
  <c r="G108" i="7" s="1"/>
  <c r="H108" i="7" s="1"/>
  <c r="I108" i="7" s="1"/>
  <c r="J108" i="7" s="1"/>
  <c r="K108" i="7" s="1"/>
  <c r="L108" i="7" s="1"/>
  <c r="M108" i="7" s="1"/>
  <c r="N108" i="7" s="1"/>
  <c r="O108" i="7" s="1"/>
  <c r="P108" i="7" s="1"/>
  <c r="Q108" i="7" s="1"/>
  <c r="R108" i="7" s="1"/>
  <c r="S108" i="7" s="1"/>
  <c r="T108" i="7" s="1"/>
  <c r="U108" i="7" s="1"/>
  <c r="V108" i="7" s="1"/>
  <c r="C63" i="7"/>
  <c r="D63" i="7" s="1"/>
  <c r="E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V63" i="7" s="1"/>
  <c r="C35" i="7"/>
  <c r="D35" i="7" s="1"/>
  <c r="E35" i="7" s="1"/>
  <c r="F35" i="7" s="1"/>
  <c r="G35" i="7" s="1"/>
  <c r="H35" i="7" s="1"/>
  <c r="I35" i="7" s="1"/>
  <c r="J35" i="7" s="1"/>
  <c r="K35" i="7" s="1"/>
  <c r="L35" i="7" s="1"/>
  <c r="M35" i="7" s="1"/>
  <c r="N35" i="7" s="1"/>
  <c r="O35" i="7" s="1"/>
  <c r="P35" i="7" s="1"/>
  <c r="Q35" i="7" s="1"/>
  <c r="R35" i="7" s="1"/>
  <c r="S35" i="7" s="1"/>
  <c r="T35" i="7" s="1"/>
  <c r="U35" i="7" s="1"/>
  <c r="V35" i="7" s="1"/>
  <c r="C15" i="7"/>
  <c r="D15" i="7" s="1"/>
  <c r="E15" i="7" s="1"/>
  <c r="F15" i="7" s="1"/>
  <c r="G15" i="7" s="1"/>
  <c r="H15" i="7" s="1"/>
  <c r="I15" i="7" s="1"/>
  <c r="J15" i="7" s="1"/>
  <c r="K15" i="7" s="1"/>
  <c r="L15" i="7" s="1"/>
  <c r="M15" i="7" s="1"/>
  <c r="N15" i="7" s="1"/>
  <c r="O15" i="7" s="1"/>
  <c r="P15" i="7" s="1"/>
  <c r="Q15" i="7" s="1"/>
  <c r="R15" i="7" s="1"/>
  <c r="S15" i="7" s="1"/>
  <c r="T15" i="7" s="1"/>
  <c r="U15" i="7" s="1"/>
  <c r="V15" i="7" s="1"/>
  <c r="C59" i="7"/>
  <c r="D59" i="7" s="1"/>
  <c r="E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V59" i="7" s="1"/>
  <c r="E83" i="4"/>
  <c r="AU83" i="4" s="1"/>
  <c r="C50" i="7"/>
  <c r="D50" i="7" s="1"/>
  <c r="E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V50" i="7" s="1"/>
  <c r="C61" i="7"/>
  <c r="D61" i="7" s="1"/>
  <c r="E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V61" i="7" s="1"/>
  <c r="C69" i="7"/>
  <c r="D69" i="7" s="1"/>
  <c r="E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V69" i="7" s="1"/>
  <c r="C62" i="7"/>
  <c r="D62" i="7" s="1"/>
  <c r="E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V62" i="7" s="1"/>
  <c r="C97" i="7"/>
  <c r="D97" i="7" s="1"/>
  <c r="E97" i="7" s="1"/>
  <c r="F97" i="7" s="1"/>
  <c r="G97" i="7" s="1"/>
  <c r="H97" i="7" s="1"/>
  <c r="I97" i="7" s="1"/>
  <c r="J97" i="7" s="1"/>
  <c r="K97" i="7" s="1"/>
  <c r="L97" i="7" s="1"/>
  <c r="M97" i="7" s="1"/>
  <c r="N97" i="7" s="1"/>
  <c r="O97" i="7" s="1"/>
  <c r="P97" i="7" s="1"/>
  <c r="Q97" i="7" s="1"/>
  <c r="R97" i="7" s="1"/>
  <c r="S97" i="7" s="1"/>
  <c r="T97" i="7" s="1"/>
  <c r="U97" i="7" s="1"/>
  <c r="V97" i="7" s="1"/>
  <c r="C93" i="7"/>
  <c r="D93" i="7" s="1"/>
  <c r="E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V93" i="7" s="1"/>
  <c r="C98" i="7"/>
  <c r="D98" i="7" s="1"/>
  <c r="E98" i="7" s="1"/>
  <c r="F98" i="7" s="1"/>
  <c r="G98" i="7" s="1"/>
  <c r="H98" i="7" s="1"/>
  <c r="I98" i="7" s="1"/>
  <c r="J98" i="7" s="1"/>
  <c r="K98" i="7" s="1"/>
  <c r="L98" i="7" s="1"/>
  <c r="M98" i="7" s="1"/>
  <c r="N98" i="7" s="1"/>
  <c r="O98" i="7" s="1"/>
  <c r="P98" i="7" s="1"/>
  <c r="Q98" i="7" s="1"/>
  <c r="R98" i="7" s="1"/>
  <c r="S98" i="7" s="1"/>
  <c r="T98" i="7" s="1"/>
  <c r="U98" i="7" s="1"/>
  <c r="V98" i="7" s="1"/>
  <c r="C74" i="7"/>
  <c r="D74" i="7" s="1"/>
  <c r="E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V74" i="7" s="1"/>
  <c r="C30" i="7"/>
  <c r="D30" i="7" s="1"/>
  <c r="E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V30" i="7" s="1"/>
  <c r="E85" i="4"/>
  <c r="AU85" i="4" s="1"/>
  <c r="E93" i="4"/>
  <c r="AU93" i="4" s="1"/>
  <c r="G109" i="4"/>
  <c r="AW109" i="4" s="1"/>
  <c r="F102" i="4"/>
  <c r="AV102" i="4" s="1"/>
  <c r="F90" i="4"/>
  <c r="AV90" i="4" s="1"/>
  <c r="F98" i="4"/>
  <c r="AV98" i="4" s="1"/>
  <c r="H110" i="4"/>
  <c r="AX110" i="4" s="1"/>
  <c r="E104" i="4"/>
  <c r="AU104" i="4" s="1"/>
  <c r="E103" i="4"/>
  <c r="AU103" i="4" s="1"/>
  <c r="E95" i="4"/>
  <c r="AU95" i="4" s="1"/>
  <c r="E114" i="4"/>
  <c r="AU114" i="4" s="1"/>
  <c r="E94" i="4"/>
  <c r="AU94" i="4" s="1"/>
  <c r="E113" i="4"/>
  <c r="AU113" i="4" s="1"/>
  <c r="E86" i="4"/>
  <c r="AU86" i="4" s="1"/>
  <c r="E105" i="4"/>
  <c r="AU105" i="4" s="1"/>
  <c r="E84" i="4"/>
  <c r="AU84" i="4" s="1"/>
  <c r="F101" i="4"/>
  <c r="AV101" i="4" s="1"/>
  <c r="E106" i="4"/>
  <c r="AU106" i="4" s="1"/>
  <c r="F107" i="4"/>
  <c r="AV107" i="4" s="1"/>
  <c r="E96" i="4"/>
  <c r="AU96" i="4" s="1"/>
  <c r="G99" i="4"/>
  <c r="AW99" i="4" s="1"/>
  <c r="F97" i="4"/>
  <c r="AV97" i="4" s="1"/>
  <c r="I111" i="4"/>
  <c r="AY111" i="4" s="1"/>
  <c r="J112" i="4"/>
  <c r="AZ112" i="4" s="1"/>
  <c r="AR17" i="3"/>
  <c r="C85" i="5" s="1"/>
  <c r="AR21" i="3"/>
  <c r="C64" i="5" s="1"/>
  <c r="AR34" i="3"/>
  <c r="C12" i="5" s="1"/>
  <c r="AR44" i="3"/>
  <c r="C27" i="5" s="1"/>
  <c r="AR28" i="3"/>
  <c r="C59" i="5" s="1"/>
  <c r="AR16" i="3"/>
  <c r="C60" i="5" s="1"/>
  <c r="AR26" i="3"/>
  <c r="C80" i="5" s="1"/>
  <c r="AR25" i="3"/>
  <c r="C47" i="5" s="1"/>
  <c r="AR15" i="3"/>
  <c r="C50" i="5" s="1"/>
  <c r="AR20" i="3"/>
  <c r="C14" i="5" s="1"/>
  <c r="C41" i="5"/>
  <c r="AR27" i="3"/>
  <c r="C25" i="5" s="1"/>
  <c r="AR33" i="3"/>
  <c r="C96" i="5" s="1"/>
  <c r="AR39" i="3"/>
  <c r="C70" i="5" s="1"/>
  <c r="AR22" i="3"/>
  <c r="C67" i="5" s="1"/>
  <c r="AR13" i="3"/>
  <c r="C69" i="5" s="1"/>
  <c r="AR38" i="3"/>
  <c r="C62" i="5" s="1"/>
  <c r="AR23" i="3"/>
  <c r="C30" i="5" s="1"/>
  <c r="AR32" i="3"/>
  <c r="C91" i="5" s="1"/>
  <c r="AR14" i="3"/>
  <c r="C31" i="5" s="1"/>
  <c r="F78" i="4"/>
  <c r="AV78" i="4" s="1"/>
  <c r="F77" i="4"/>
  <c r="AV77" i="4" s="1"/>
  <c r="E71" i="4"/>
  <c r="AU71" i="4" s="1"/>
  <c r="F83" i="4"/>
  <c r="AV83" i="4" s="1"/>
  <c r="F81" i="4"/>
  <c r="AV81" i="4" s="1"/>
  <c r="F85" i="4"/>
  <c r="AV85" i="4" s="1"/>
  <c r="F87" i="4"/>
  <c r="AV87" i="4" s="1"/>
  <c r="F79" i="4"/>
  <c r="AV79" i="4" s="1"/>
  <c r="F92" i="4"/>
  <c r="AV92" i="4" s="1"/>
  <c r="F80" i="4"/>
  <c r="AV80" i="4" s="1"/>
  <c r="F91" i="4"/>
  <c r="AV91" i="4" s="1"/>
  <c r="F88" i="4"/>
  <c r="AV88" i="4" s="1"/>
  <c r="AU15" i="4"/>
  <c r="E19" i="4"/>
  <c r="AU19" i="4" s="1"/>
  <c r="E73" i="4"/>
  <c r="AU73" i="4" s="1"/>
  <c r="E56" i="4"/>
  <c r="AU56" i="4" s="1"/>
  <c r="E58" i="4"/>
  <c r="AU58" i="4" s="1"/>
  <c r="E41" i="4"/>
  <c r="AU41" i="4" s="1"/>
  <c r="E52" i="4"/>
  <c r="AU52" i="4" s="1"/>
  <c r="E37" i="4"/>
  <c r="AU37" i="4" s="1"/>
  <c r="E39" i="4"/>
  <c r="AU39" i="4" s="1"/>
  <c r="E21" i="4"/>
  <c r="AU21" i="4" s="1"/>
  <c r="E70" i="4"/>
  <c r="AU70" i="4" s="1"/>
  <c r="E25" i="4"/>
  <c r="AU25" i="4" s="1"/>
  <c r="E108" i="4"/>
  <c r="AU108" i="4" s="1"/>
  <c r="E16" i="4"/>
  <c r="AU16" i="4" s="1"/>
  <c r="E66" i="4"/>
  <c r="AU66" i="4" s="1"/>
  <c r="E68" i="4"/>
  <c r="AU68" i="4" s="1"/>
  <c r="E51" i="4"/>
  <c r="AU51" i="4" s="1"/>
  <c r="E62" i="4"/>
  <c r="AU62" i="4" s="1"/>
  <c r="E43" i="4"/>
  <c r="AU43" i="4" s="1"/>
  <c r="E34" i="4"/>
  <c r="AU34" i="4" s="1"/>
  <c r="E35" i="4"/>
  <c r="AU35" i="4" s="1"/>
  <c r="E100" i="4"/>
  <c r="AU100" i="4" s="1"/>
  <c r="E47" i="4"/>
  <c r="AU47" i="4" s="1"/>
  <c r="E49" i="4"/>
  <c r="AU49" i="4" s="1"/>
  <c r="E30" i="4"/>
  <c r="AU30" i="4" s="1"/>
  <c r="E26" i="4"/>
  <c r="AU26" i="4" s="1"/>
  <c r="E74" i="4"/>
  <c r="AU74" i="4" s="1"/>
  <c r="E28" i="4"/>
  <c r="AU28" i="4" s="1"/>
  <c r="E76" i="4"/>
  <c r="AU76" i="4" s="1"/>
  <c r="E61" i="4"/>
  <c r="AU61" i="4" s="1"/>
  <c r="E23" i="4"/>
  <c r="AU23" i="4" s="1"/>
  <c r="E53" i="4"/>
  <c r="AU53" i="4" s="1"/>
  <c r="E44" i="4"/>
  <c r="AU44" i="4" s="1"/>
  <c r="E45" i="4"/>
  <c r="AU45" i="4" s="1"/>
  <c r="E57" i="4"/>
  <c r="AU57" i="4" s="1"/>
  <c r="E59" i="4"/>
  <c r="AU59" i="4" s="1"/>
  <c r="E40" i="4"/>
  <c r="AU40" i="4" s="1"/>
  <c r="E36" i="4"/>
  <c r="AU36" i="4" s="1"/>
  <c r="E38" i="4"/>
  <c r="AU38" i="4" s="1"/>
  <c r="E22" i="4"/>
  <c r="AU22" i="4" s="1"/>
  <c r="E32" i="4"/>
  <c r="AU32" i="4" s="1"/>
  <c r="E18" i="4"/>
  <c r="AU18" i="4" s="1"/>
  <c r="E54" i="4"/>
  <c r="AU54" i="4" s="1"/>
  <c r="E55" i="4"/>
  <c r="AU55" i="4" s="1"/>
  <c r="E17" i="4"/>
  <c r="AU17" i="4" s="1"/>
  <c r="E67" i="4"/>
  <c r="AU67" i="4" s="1"/>
  <c r="E20" i="4"/>
  <c r="AU20" i="4" s="1"/>
  <c r="E69" i="4"/>
  <c r="AU69" i="4" s="1"/>
  <c r="E50" i="4"/>
  <c r="AU50" i="4" s="1"/>
  <c r="E89" i="4"/>
  <c r="AU89" i="4" s="1"/>
  <c r="E63" i="4"/>
  <c r="AU63" i="4" s="1"/>
  <c r="E46" i="4"/>
  <c r="AU46" i="4" s="1"/>
  <c r="E48" i="4"/>
  <c r="AU48" i="4" s="1"/>
  <c r="E31" i="4"/>
  <c r="AU31" i="4" s="1"/>
  <c r="E42" i="4"/>
  <c r="AU42" i="4" s="1"/>
  <c r="E33" i="4"/>
  <c r="AU33" i="4" s="1"/>
  <c r="E24" i="4"/>
  <c r="AU24" i="4" s="1"/>
  <c r="E72" i="4"/>
  <c r="AU72" i="4" s="1"/>
  <c r="E64" i="4"/>
  <c r="AU64" i="4" s="1"/>
  <c r="E65" i="4"/>
  <c r="AU65" i="4" s="1"/>
  <c r="E27" i="4"/>
  <c r="AU27" i="4" s="1"/>
  <c r="E75" i="4"/>
  <c r="AU75" i="4" s="1"/>
  <c r="E29" i="4"/>
  <c r="AU29" i="4" s="1"/>
  <c r="E60" i="4"/>
  <c r="AU60" i="4" s="1"/>
  <c r="AR18" i="3"/>
  <c r="C18" i="5" s="1"/>
  <c r="AR19" i="3"/>
  <c r="C40" i="5" s="1"/>
  <c r="F82" i="4" l="1"/>
  <c r="AV82" i="4" s="1"/>
  <c r="F93" i="4"/>
  <c r="AV93" i="4" s="1"/>
  <c r="F71" i="4"/>
  <c r="AV71" i="4" s="1"/>
  <c r="G97" i="4"/>
  <c r="AW97" i="4" s="1"/>
  <c r="G101" i="4"/>
  <c r="AW101" i="4" s="1"/>
  <c r="F94" i="4"/>
  <c r="AV94" i="4" s="1"/>
  <c r="I110" i="4"/>
  <c r="AY110" i="4" s="1"/>
  <c r="H99" i="4"/>
  <c r="AX99" i="4" s="1"/>
  <c r="F84" i="4"/>
  <c r="AV84" i="4" s="1"/>
  <c r="F114" i="4"/>
  <c r="AV114" i="4" s="1"/>
  <c r="G98" i="4"/>
  <c r="AW98" i="4" s="1"/>
  <c r="F96" i="4"/>
  <c r="AV96" i="4" s="1"/>
  <c r="F105" i="4"/>
  <c r="AV105" i="4" s="1"/>
  <c r="F95" i="4"/>
  <c r="AV95" i="4" s="1"/>
  <c r="G90" i="4"/>
  <c r="AW90" i="4" s="1"/>
  <c r="K112" i="4"/>
  <c r="BA112" i="4" s="1"/>
  <c r="G107" i="4"/>
  <c r="AW107" i="4" s="1"/>
  <c r="F86" i="4"/>
  <c r="AV86" i="4" s="1"/>
  <c r="F103" i="4"/>
  <c r="AV103" i="4" s="1"/>
  <c r="G102" i="4"/>
  <c r="AW102" i="4" s="1"/>
  <c r="J111" i="4"/>
  <c r="AZ111" i="4" s="1"/>
  <c r="F106" i="4"/>
  <c r="AV106" i="4" s="1"/>
  <c r="F113" i="4"/>
  <c r="AV113" i="4" s="1"/>
  <c r="F104" i="4"/>
  <c r="AV104" i="4" s="1"/>
  <c r="H109" i="4"/>
  <c r="AX109" i="4" s="1"/>
  <c r="G92" i="4"/>
  <c r="AW92" i="4" s="1"/>
  <c r="G85" i="4"/>
  <c r="AW85" i="4" s="1"/>
  <c r="G77" i="4"/>
  <c r="AW77" i="4" s="1"/>
  <c r="G80" i="4"/>
  <c r="AW80" i="4" s="1"/>
  <c r="G87" i="4"/>
  <c r="AW87" i="4" s="1"/>
  <c r="G82" i="4"/>
  <c r="AW82" i="4" s="1"/>
  <c r="AV15" i="4"/>
  <c r="G79" i="4"/>
  <c r="AW79" i="4" s="1"/>
  <c r="G81" i="4"/>
  <c r="AW81" i="4" s="1"/>
  <c r="G78" i="4"/>
  <c r="AW78" i="4" s="1"/>
  <c r="G88" i="4"/>
  <c r="AW88" i="4" s="1"/>
  <c r="G83" i="4"/>
  <c r="AW83" i="4" s="1"/>
  <c r="F19" i="4"/>
  <c r="AV19" i="4" s="1"/>
  <c r="G91" i="4"/>
  <c r="AW91" i="4" s="1"/>
  <c r="G93" i="4"/>
  <c r="AW93" i="4" s="1"/>
  <c r="F29" i="4"/>
  <c r="AV29" i="4" s="1"/>
  <c r="F72" i="4"/>
  <c r="AV72" i="4" s="1"/>
  <c r="F31" i="4"/>
  <c r="AV31" i="4" s="1"/>
  <c r="F63" i="4"/>
  <c r="AV63" i="4" s="1"/>
  <c r="F69" i="4"/>
  <c r="AV69" i="4" s="1"/>
  <c r="F54" i="4"/>
  <c r="AV54" i="4" s="1"/>
  <c r="F36" i="4"/>
  <c r="AV36" i="4" s="1"/>
  <c r="F45" i="4"/>
  <c r="AV45" i="4" s="1"/>
  <c r="F61" i="4"/>
  <c r="AV61" i="4" s="1"/>
  <c r="F47" i="4"/>
  <c r="AV47" i="4" s="1"/>
  <c r="F43" i="4"/>
  <c r="AV43" i="4" s="1"/>
  <c r="F16" i="4"/>
  <c r="AV16" i="4" s="1"/>
  <c r="F21" i="4"/>
  <c r="AV21" i="4" s="1"/>
  <c r="F52" i="4"/>
  <c r="AV52" i="4" s="1"/>
  <c r="F75" i="4"/>
  <c r="AV75" i="4" s="1"/>
  <c r="F24" i="4"/>
  <c r="AV24" i="4" s="1"/>
  <c r="F20" i="4"/>
  <c r="AV20" i="4" s="1"/>
  <c r="F18" i="4"/>
  <c r="AV18" i="4" s="1"/>
  <c r="F22" i="4"/>
  <c r="AV22" i="4" s="1"/>
  <c r="F44" i="4"/>
  <c r="AV44" i="4" s="1"/>
  <c r="F76" i="4"/>
  <c r="AV76" i="4" s="1"/>
  <c r="F30" i="4"/>
  <c r="AV30" i="4" s="1"/>
  <c r="F100" i="4"/>
  <c r="AV100" i="4" s="1"/>
  <c r="F62" i="4"/>
  <c r="AV62" i="4" s="1"/>
  <c r="F41" i="4"/>
  <c r="AV41" i="4" s="1"/>
  <c r="F27" i="4"/>
  <c r="AV27" i="4" s="1"/>
  <c r="F48" i="4"/>
  <c r="AV48" i="4" s="1"/>
  <c r="F89" i="4"/>
  <c r="AV89" i="4" s="1"/>
  <c r="F67" i="4"/>
  <c r="AV67" i="4" s="1"/>
  <c r="F40" i="4"/>
  <c r="AV40" i="4" s="1"/>
  <c r="F53" i="4"/>
  <c r="AV53" i="4" s="1"/>
  <c r="F28" i="4"/>
  <c r="AV28" i="4" s="1"/>
  <c r="F35" i="4"/>
  <c r="AV35" i="4" s="1"/>
  <c r="F51" i="4"/>
  <c r="AV51" i="4" s="1"/>
  <c r="F108" i="4"/>
  <c r="AV108" i="4" s="1"/>
  <c r="F39" i="4"/>
  <c r="AV39" i="4" s="1"/>
  <c r="F58" i="4"/>
  <c r="AV58" i="4" s="1"/>
  <c r="F60" i="4"/>
  <c r="AV60" i="4" s="1"/>
  <c r="F65" i="4"/>
  <c r="AV65" i="4" s="1"/>
  <c r="F33" i="4"/>
  <c r="AV33" i="4" s="1"/>
  <c r="F17" i="4"/>
  <c r="AV17" i="4" s="1"/>
  <c r="F38" i="4"/>
  <c r="AV38" i="4" s="1"/>
  <c r="F59" i="4"/>
  <c r="AV59" i="4" s="1"/>
  <c r="G71" i="4"/>
  <c r="AW71" i="4" s="1"/>
  <c r="F74" i="4"/>
  <c r="AV74" i="4" s="1"/>
  <c r="F49" i="4"/>
  <c r="AV49" i="4" s="1"/>
  <c r="F34" i="4"/>
  <c r="AV34" i="4" s="1"/>
  <c r="F68" i="4"/>
  <c r="AV68" i="4" s="1"/>
  <c r="F25" i="4"/>
  <c r="AV25" i="4" s="1"/>
  <c r="F56" i="4"/>
  <c r="AV56" i="4" s="1"/>
  <c r="F64" i="4"/>
  <c r="AV64" i="4" s="1"/>
  <c r="F42" i="4"/>
  <c r="AV42" i="4" s="1"/>
  <c r="F46" i="4"/>
  <c r="AV46" i="4" s="1"/>
  <c r="F50" i="4"/>
  <c r="AV50" i="4" s="1"/>
  <c r="F55" i="4"/>
  <c r="AV55" i="4" s="1"/>
  <c r="F32" i="4"/>
  <c r="AV32" i="4" s="1"/>
  <c r="F57" i="4"/>
  <c r="AV57" i="4" s="1"/>
  <c r="F23" i="4"/>
  <c r="AV23" i="4" s="1"/>
  <c r="F26" i="4"/>
  <c r="AV26" i="4" s="1"/>
  <c r="F66" i="4"/>
  <c r="AV66" i="4" s="1"/>
  <c r="F70" i="4"/>
  <c r="AV70" i="4" s="1"/>
  <c r="F37" i="4"/>
  <c r="AV37" i="4" s="1"/>
  <c r="F73" i="4"/>
  <c r="AV73" i="4" s="1"/>
  <c r="AR30" i="3"/>
  <c r="C52" i="5" s="1"/>
  <c r="AR31" i="3"/>
  <c r="C92" i="5" s="1"/>
  <c r="AR29" i="3"/>
  <c r="C35" i="5" s="1"/>
  <c r="AR24" i="3"/>
  <c r="C90" i="5" s="1"/>
  <c r="G86" i="4" l="1"/>
  <c r="AW86" i="4" s="1"/>
  <c r="G113" i="4"/>
  <c r="AW113" i="4" s="1"/>
  <c r="G105" i="4"/>
  <c r="AW105" i="4" s="1"/>
  <c r="I99" i="4"/>
  <c r="AY99" i="4" s="1"/>
  <c r="G106" i="4"/>
  <c r="AW106" i="4" s="1"/>
  <c r="H107" i="4"/>
  <c r="AX107" i="4" s="1"/>
  <c r="G96" i="4"/>
  <c r="AW96" i="4" s="1"/>
  <c r="J110" i="4"/>
  <c r="AZ110" i="4" s="1"/>
  <c r="G94" i="4"/>
  <c r="AW94" i="4" s="1"/>
  <c r="K111" i="4"/>
  <c r="BA111" i="4" s="1"/>
  <c r="L112" i="4"/>
  <c r="BB112" i="4" s="1"/>
  <c r="H98" i="4"/>
  <c r="AX98" i="4" s="1"/>
  <c r="I109" i="4"/>
  <c r="AY109" i="4" s="1"/>
  <c r="H102" i="4"/>
  <c r="AX102" i="4" s="1"/>
  <c r="H90" i="4"/>
  <c r="AX90" i="4" s="1"/>
  <c r="G114" i="4"/>
  <c r="AW114" i="4" s="1"/>
  <c r="H101" i="4"/>
  <c r="AX101" i="4" s="1"/>
  <c r="G84" i="4"/>
  <c r="AW84" i="4" s="1"/>
  <c r="G104" i="4"/>
  <c r="AW104" i="4" s="1"/>
  <c r="G103" i="4"/>
  <c r="AW103" i="4" s="1"/>
  <c r="G95" i="4"/>
  <c r="AW95" i="4" s="1"/>
  <c r="H97" i="4"/>
  <c r="AX97" i="4" s="1"/>
  <c r="G19" i="4"/>
  <c r="AW19" i="4" s="1"/>
  <c r="H85" i="4"/>
  <c r="AX85" i="4" s="1"/>
  <c r="H83" i="4"/>
  <c r="AX83" i="4" s="1"/>
  <c r="H78" i="4"/>
  <c r="AX78" i="4" s="1"/>
  <c r="H82" i="4"/>
  <c r="AX82" i="4" s="1"/>
  <c r="H92" i="4"/>
  <c r="AX92" i="4" s="1"/>
  <c r="H93" i="4"/>
  <c r="AX93" i="4" s="1"/>
  <c r="H81" i="4"/>
  <c r="AX81" i="4" s="1"/>
  <c r="H87" i="4"/>
  <c r="AX87" i="4" s="1"/>
  <c r="H91" i="4"/>
  <c r="AX91" i="4" s="1"/>
  <c r="AW15" i="4"/>
  <c r="H77" i="4"/>
  <c r="AX77" i="4" s="1"/>
  <c r="H88" i="4"/>
  <c r="AX88" i="4" s="1"/>
  <c r="H79" i="4"/>
  <c r="AX79" i="4" s="1"/>
  <c r="H80" i="4"/>
  <c r="AX80" i="4" s="1"/>
  <c r="G70" i="4"/>
  <c r="AW70" i="4" s="1"/>
  <c r="G23" i="4"/>
  <c r="AW23" i="4" s="1"/>
  <c r="G50" i="4"/>
  <c r="AW50" i="4" s="1"/>
  <c r="G56" i="4"/>
  <c r="AW56" i="4" s="1"/>
  <c r="G49" i="4"/>
  <c r="AW49" i="4" s="1"/>
  <c r="G65" i="4"/>
  <c r="AW65" i="4" s="1"/>
  <c r="G51" i="4"/>
  <c r="AW51" i="4" s="1"/>
  <c r="G40" i="4"/>
  <c r="AW40" i="4" s="1"/>
  <c r="G48" i="4"/>
  <c r="AW48" i="4" s="1"/>
  <c r="G44" i="4"/>
  <c r="AW44" i="4" s="1"/>
  <c r="G21" i="4"/>
  <c r="AW21" i="4" s="1"/>
  <c r="G61" i="4"/>
  <c r="AW61" i="4" s="1"/>
  <c r="G69" i="4"/>
  <c r="AW69" i="4" s="1"/>
  <c r="G66" i="4"/>
  <c r="AW66" i="4" s="1"/>
  <c r="G57" i="4"/>
  <c r="AW57" i="4" s="1"/>
  <c r="G46" i="4"/>
  <c r="AW46" i="4" s="1"/>
  <c r="G74" i="4"/>
  <c r="AW74" i="4" s="1"/>
  <c r="G17" i="4"/>
  <c r="AW17" i="4" s="1"/>
  <c r="G60" i="4"/>
  <c r="AW60" i="4" s="1"/>
  <c r="G35" i="4"/>
  <c r="AW35" i="4" s="1"/>
  <c r="G27" i="4"/>
  <c r="AW27" i="4" s="1"/>
  <c r="G62" i="4"/>
  <c r="AW62" i="4" s="1"/>
  <c r="G16" i="4"/>
  <c r="AW16" i="4" s="1"/>
  <c r="G45" i="4"/>
  <c r="AW45" i="4" s="1"/>
  <c r="G63" i="4"/>
  <c r="AW63" i="4" s="1"/>
  <c r="G25" i="4"/>
  <c r="AW25" i="4" s="1"/>
  <c r="G42" i="4"/>
  <c r="AW42" i="4" s="1"/>
  <c r="H71" i="4"/>
  <c r="AX71" i="4" s="1"/>
  <c r="G58" i="4"/>
  <c r="AW58" i="4" s="1"/>
  <c r="G100" i="4"/>
  <c r="AW100" i="4" s="1"/>
  <c r="G22" i="4"/>
  <c r="AW22" i="4" s="1"/>
  <c r="G24" i="4"/>
  <c r="AW24" i="4" s="1"/>
  <c r="G43" i="4"/>
  <c r="AW43" i="4" s="1"/>
  <c r="G36" i="4"/>
  <c r="AW36" i="4" s="1"/>
  <c r="G31" i="4"/>
  <c r="AW31" i="4" s="1"/>
  <c r="G73" i="4"/>
  <c r="AW73" i="4" s="1"/>
  <c r="G32" i="4"/>
  <c r="AW32" i="4" s="1"/>
  <c r="G64" i="4"/>
  <c r="AW64" i="4" s="1"/>
  <c r="G68" i="4"/>
  <c r="AW68" i="4" s="1"/>
  <c r="G59" i="4"/>
  <c r="AW59" i="4" s="1"/>
  <c r="G39" i="4"/>
  <c r="AW39" i="4" s="1"/>
  <c r="G28" i="4"/>
  <c r="AW28" i="4" s="1"/>
  <c r="G67" i="4"/>
  <c r="AW67" i="4" s="1"/>
  <c r="G41" i="4"/>
  <c r="AW41" i="4" s="1"/>
  <c r="G30" i="4"/>
  <c r="AW30" i="4" s="1"/>
  <c r="G18" i="4"/>
  <c r="AW18" i="4" s="1"/>
  <c r="G75" i="4"/>
  <c r="AW75" i="4" s="1"/>
  <c r="G47" i="4"/>
  <c r="AW47" i="4" s="1"/>
  <c r="G72" i="4"/>
  <c r="AW72" i="4" s="1"/>
  <c r="G37" i="4"/>
  <c r="AW37" i="4" s="1"/>
  <c r="G26" i="4"/>
  <c r="AW26" i="4" s="1"/>
  <c r="G55" i="4"/>
  <c r="AW55" i="4" s="1"/>
  <c r="G34" i="4"/>
  <c r="AW34" i="4" s="1"/>
  <c r="G38" i="4"/>
  <c r="AW38" i="4" s="1"/>
  <c r="G33" i="4"/>
  <c r="AW33" i="4" s="1"/>
  <c r="G108" i="4"/>
  <c r="AW108" i="4" s="1"/>
  <c r="G53" i="4"/>
  <c r="AW53" i="4" s="1"/>
  <c r="G89" i="4"/>
  <c r="AW89" i="4" s="1"/>
  <c r="G76" i="4"/>
  <c r="AW76" i="4" s="1"/>
  <c r="G20" i="4"/>
  <c r="AW20" i="4" s="1"/>
  <c r="G52" i="4"/>
  <c r="AW52" i="4" s="1"/>
  <c r="G54" i="4"/>
  <c r="AW54" i="4" s="1"/>
  <c r="G29" i="4"/>
  <c r="AW29" i="4" s="1"/>
  <c r="AR37" i="3"/>
  <c r="C74" i="5" s="1"/>
  <c r="AR35" i="3"/>
  <c r="C56" i="5" s="1"/>
  <c r="AR36" i="3"/>
  <c r="C10" i="5" s="1"/>
  <c r="H103" i="4" l="1"/>
  <c r="AX103" i="4" s="1"/>
  <c r="I90" i="4"/>
  <c r="AY90" i="4" s="1"/>
  <c r="L111" i="4"/>
  <c r="BB111" i="4" s="1"/>
  <c r="H106" i="4"/>
  <c r="AX106" i="4" s="1"/>
  <c r="H94" i="4"/>
  <c r="AX94" i="4" s="1"/>
  <c r="H104" i="4"/>
  <c r="AX104" i="4" s="1"/>
  <c r="I102" i="4"/>
  <c r="AY102" i="4" s="1"/>
  <c r="J99" i="4"/>
  <c r="AZ99" i="4" s="1"/>
  <c r="H84" i="4"/>
  <c r="AX84" i="4" s="1"/>
  <c r="J109" i="4"/>
  <c r="AZ109" i="4" s="1"/>
  <c r="K110" i="4"/>
  <c r="BA110" i="4" s="1"/>
  <c r="H105" i="4"/>
  <c r="AX105" i="4" s="1"/>
  <c r="I97" i="4"/>
  <c r="AY97" i="4" s="1"/>
  <c r="I101" i="4"/>
  <c r="AY101" i="4" s="1"/>
  <c r="I98" i="4"/>
  <c r="AY98" i="4" s="1"/>
  <c r="H96" i="4"/>
  <c r="AX96" i="4" s="1"/>
  <c r="H113" i="4"/>
  <c r="AX113" i="4" s="1"/>
  <c r="H95" i="4"/>
  <c r="AX95" i="4" s="1"/>
  <c r="H86" i="4"/>
  <c r="AX86" i="4" s="1"/>
  <c r="H114" i="4"/>
  <c r="AX114" i="4" s="1"/>
  <c r="M112" i="4"/>
  <c r="BC112" i="4" s="1"/>
  <c r="I107" i="4"/>
  <c r="AY107" i="4" s="1"/>
  <c r="I87" i="4"/>
  <c r="AY87" i="4" s="1"/>
  <c r="AX15" i="4"/>
  <c r="I78" i="4"/>
  <c r="AY78" i="4" s="1"/>
  <c r="I81" i="4"/>
  <c r="AY81" i="4" s="1"/>
  <c r="I88" i="4"/>
  <c r="AY88" i="4" s="1"/>
  <c r="I77" i="4"/>
  <c r="AY77" i="4" s="1"/>
  <c r="I80" i="4"/>
  <c r="AY80" i="4" s="1"/>
  <c r="I91" i="4"/>
  <c r="AY91" i="4" s="1"/>
  <c r="I83" i="4"/>
  <c r="AY83" i="4" s="1"/>
  <c r="I92" i="4"/>
  <c r="AY92" i="4" s="1"/>
  <c r="I82" i="4"/>
  <c r="AY82" i="4" s="1"/>
  <c r="I85" i="4"/>
  <c r="AY85" i="4" s="1"/>
  <c r="I79" i="4"/>
  <c r="AY79" i="4" s="1"/>
  <c r="I93" i="4"/>
  <c r="AY93" i="4" s="1"/>
  <c r="H19" i="4"/>
  <c r="AX19" i="4" s="1"/>
  <c r="H89" i="4"/>
  <c r="AX89" i="4" s="1"/>
  <c r="H34" i="4"/>
  <c r="AX34" i="4" s="1"/>
  <c r="H72" i="4"/>
  <c r="AX72" i="4" s="1"/>
  <c r="H30" i="4"/>
  <c r="AX30" i="4" s="1"/>
  <c r="H24" i="4"/>
  <c r="AX24" i="4" s="1"/>
  <c r="H16" i="4"/>
  <c r="AX16" i="4" s="1"/>
  <c r="H61" i="4"/>
  <c r="AX61" i="4" s="1"/>
  <c r="H48" i="4"/>
  <c r="AX48" i="4" s="1"/>
  <c r="H49" i="4"/>
  <c r="AX49" i="4" s="1"/>
  <c r="H52" i="4"/>
  <c r="AX52" i="4" s="1"/>
  <c r="H53" i="4"/>
  <c r="AX53" i="4" s="1"/>
  <c r="H41" i="4"/>
  <c r="AX41" i="4" s="1"/>
  <c r="H59" i="4"/>
  <c r="AX59" i="4" s="1"/>
  <c r="H73" i="4"/>
  <c r="AX73" i="4" s="1"/>
  <c r="H22" i="4"/>
  <c r="AX22" i="4" s="1"/>
  <c r="H58" i="4"/>
  <c r="AX58" i="4" s="1"/>
  <c r="H35" i="4"/>
  <c r="AX35" i="4" s="1"/>
  <c r="H46" i="4"/>
  <c r="AX46" i="4" s="1"/>
  <c r="H21" i="4"/>
  <c r="AX21" i="4" s="1"/>
  <c r="H40" i="4"/>
  <c r="AX40" i="4" s="1"/>
  <c r="H56" i="4"/>
  <c r="AX56" i="4" s="1"/>
  <c r="H20" i="4"/>
  <c r="AX20" i="4" s="1"/>
  <c r="H108" i="4"/>
  <c r="AX108" i="4" s="1"/>
  <c r="H55" i="4"/>
  <c r="AX55" i="4" s="1"/>
  <c r="H47" i="4"/>
  <c r="AX47" i="4" s="1"/>
  <c r="H67" i="4"/>
  <c r="AX67" i="4" s="1"/>
  <c r="H68" i="4"/>
  <c r="AX68" i="4" s="1"/>
  <c r="H31" i="4"/>
  <c r="AX31" i="4" s="1"/>
  <c r="H100" i="4"/>
  <c r="AX100" i="4" s="1"/>
  <c r="H25" i="4"/>
  <c r="AX25" i="4" s="1"/>
  <c r="H60" i="4"/>
  <c r="AX60" i="4" s="1"/>
  <c r="H57" i="4"/>
  <c r="AX57" i="4" s="1"/>
  <c r="H51" i="4"/>
  <c r="AX51" i="4" s="1"/>
  <c r="H50" i="4"/>
  <c r="AX50" i="4" s="1"/>
  <c r="H29" i="4"/>
  <c r="AX29" i="4" s="1"/>
  <c r="H76" i="4"/>
  <c r="AX76" i="4" s="1"/>
  <c r="H33" i="4"/>
  <c r="AX33" i="4" s="1"/>
  <c r="H26" i="4"/>
  <c r="AX26" i="4" s="1"/>
  <c r="H75" i="4"/>
  <c r="AX75" i="4" s="1"/>
  <c r="H28" i="4"/>
  <c r="AX28" i="4" s="1"/>
  <c r="H64" i="4"/>
  <c r="AX64" i="4" s="1"/>
  <c r="H36" i="4"/>
  <c r="AX36" i="4" s="1"/>
  <c r="I71" i="4"/>
  <c r="AY71" i="4" s="1"/>
  <c r="H63" i="4"/>
  <c r="AX63" i="4" s="1"/>
  <c r="H62" i="4"/>
  <c r="AX62" i="4" s="1"/>
  <c r="H17" i="4"/>
  <c r="AX17" i="4" s="1"/>
  <c r="H66" i="4"/>
  <c r="AX66" i="4" s="1"/>
  <c r="H44" i="4"/>
  <c r="AX44" i="4" s="1"/>
  <c r="H65" i="4"/>
  <c r="AX65" i="4" s="1"/>
  <c r="H23" i="4"/>
  <c r="AX23" i="4" s="1"/>
  <c r="H54" i="4"/>
  <c r="AX54" i="4" s="1"/>
  <c r="H38" i="4"/>
  <c r="AX38" i="4" s="1"/>
  <c r="H37" i="4"/>
  <c r="AX37" i="4" s="1"/>
  <c r="H18" i="4"/>
  <c r="AX18" i="4" s="1"/>
  <c r="H39" i="4"/>
  <c r="AX39" i="4" s="1"/>
  <c r="H32" i="4"/>
  <c r="AX32" i="4" s="1"/>
  <c r="H43" i="4"/>
  <c r="AX43" i="4" s="1"/>
  <c r="H42" i="4"/>
  <c r="AX42" i="4" s="1"/>
  <c r="H45" i="4"/>
  <c r="AX45" i="4" s="1"/>
  <c r="H27" i="4"/>
  <c r="AX27" i="4" s="1"/>
  <c r="H74" i="4"/>
  <c r="AX74" i="4" s="1"/>
  <c r="H69" i="4"/>
  <c r="AX69" i="4" s="1"/>
  <c r="H70" i="4"/>
  <c r="AX70" i="4" s="1"/>
  <c r="AR40" i="3"/>
  <c r="C6" i="5" s="1"/>
  <c r="AR41" i="3"/>
  <c r="C53" i="5" s="1"/>
  <c r="AR42" i="3"/>
  <c r="C42" i="5" s="1"/>
  <c r="AR43" i="3"/>
  <c r="C102" i="5" s="1"/>
  <c r="I94" i="4" l="1"/>
  <c r="AY94" i="4" s="1"/>
  <c r="I114" i="4"/>
  <c r="AY114" i="4" s="1"/>
  <c r="J98" i="4"/>
  <c r="AZ98" i="4" s="1"/>
  <c r="K109" i="4"/>
  <c r="BA109" i="4" s="1"/>
  <c r="I86" i="4"/>
  <c r="AY86" i="4" s="1"/>
  <c r="I84" i="4"/>
  <c r="AY84" i="4" s="1"/>
  <c r="J101" i="4"/>
  <c r="AZ101" i="4" s="1"/>
  <c r="I106" i="4"/>
  <c r="AY106" i="4" s="1"/>
  <c r="I95" i="4"/>
  <c r="AY95" i="4" s="1"/>
  <c r="J97" i="4"/>
  <c r="AZ97" i="4" s="1"/>
  <c r="K99" i="4"/>
  <c r="BA99" i="4" s="1"/>
  <c r="M111" i="4"/>
  <c r="BC111" i="4" s="1"/>
  <c r="J107" i="4"/>
  <c r="AZ107" i="4" s="1"/>
  <c r="I113" i="4"/>
  <c r="AY113" i="4" s="1"/>
  <c r="I105" i="4"/>
  <c r="AY105" i="4" s="1"/>
  <c r="J102" i="4"/>
  <c r="AZ102" i="4" s="1"/>
  <c r="J90" i="4"/>
  <c r="AZ90" i="4" s="1"/>
  <c r="I96" i="4"/>
  <c r="AY96" i="4" s="1"/>
  <c r="N112" i="4"/>
  <c r="BD112" i="4" s="1"/>
  <c r="L110" i="4"/>
  <c r="BB110" i="4" s="1"/>
  <c r="I104" i="4"/>
  <c r="AY104" i="4" s="1"/>
  <c r="I103" i="4"/>
  <c r="AY103" i="4" s="1"/>
  <c r="J85" i="4"/>
  <c r="AZ85" i="4" s="1"/>
  <c r="J82" i="4"/>
  <c r="AZ82" i="4" s="1"/>
  <c r="J81" i="4"/>
  <c r="AZ81" i="4" s="1"/>
  <c r="AY15" i="4"/>
  <c r="J77" i="4"/>
  <c r="AZ77" i="4" s="1"/>
  <c r="J83" i="4"/>
  <c r="AZ83" i="4" s="1"/>
  <c r="J93" i="4"/>
  <c r="AZ93" i="4" s="1"/>
  <c r="J91" i="4"/>
  <c r="AZ91" i="4" s="1"/>
  <c r="J79" i="4"/>
  <c r="AZ79" i="4" s="1"/>
  <c r="I19" i="4"/>
  <c r="AY19" i="4" s="1"/>
  <c r="J88" i="4"/>
  <c r="AZ88" i="4" s="1"/>
  <c r="J92" i="4"/>
  <c r="AZ92" i="4" s="1"/>
  <c r="J80" i="4"/>
  <c r="AZ80" i="4" s="1"/>
  <c r="J78" i="4"/>
  <c r="AZ78" i="4" s="1"/>
  <c r="J87" i="4"/>
  <c r="AZ87" i="4" s="1"/>
  <c r="I42" i="4"/>
  <c r="AY42" i="4" s="1"/>
  <c r="I18" i="4"/>
  <c r="AY18" i="4" s="1"/>
  <c r="I23" i="4"/>
  <c r="AY23" i="4" s="1"/>
  <c r="I62" i="4"/>
  <c r="AY62" i="4" s="1"/>
  <c r="I64" i="4"/>
  <c r="AY64" i="4" s="1"/>
  <c r="I76" i="4"/>
  <c r="AY76" i="4" s="1"/>
  <c r="I57" i="4"/>
  <c r="AY57" i="4" s="1"/>
  <c r="I100" i="4"/>
  <c r="AY100" i="4" s="1"/>
  <c r="I55" i="4"/>
  <c r="AY55" i="4" s="1"/>
  <c r="I21" i="4"/>
  <c r="AY21" i="4" s="1"/>
  <c r="I58" i="4"/>
  <c r="AY58" i="4" s="1"/>
  <c r="I48" i="4"/>
  <c r="AY48" i="4" s="1"/>
  <c r="I30" i="4"/>
  <c r="AY30" i="4" s="1"/>
  <c r="I69" i="4"/>
  <c r="AY69" i="4" s="1"/>
  <c r="I37" i="4"/>
  <c r="AY37" i="4" s="1"/>
  <c r="I65" i="4"/>
  <c r="AY65" i="4" s="1"/>
  <c r="I63" i="4"/>
  <c r="AY63" i="4" s="1"/>
  <c r="I28" i="4"/>
  <c r="AY28" i="4" s="1"/>
  <c r="I29" i="4"/>
  <c r="AY29" i="4" s="1"/>
  <c r="I60" i="4"/>
  <c r="AY60" i="4" s="1"/>
  <c r="I31" i="4"/>
  <c r="AY31" i="4" s="1"/>
  <c r="I108" i="4"/>
  <c r="AY108" i="4" s="1"/>
  <c r="I46" i="4"/>
  <c r="AY46" i="4" s="1"/>
  <c r="I22" i="4"/>
  <c r="AY22" i="4" s="1"/>
  <c r="I61" i="4"/>
  <c r="AY61" i="4" s="1"/>
  <c r="I72" i="4"/>
  <c r="AY72" i="4" s="1"/>
  <c r="I74" i="4"/>
  <c r="AY74" i="4" s="1"/>
  <c r="I43" i="4"/>
  <c r="AY43" i="4" s="1"/>
  <c r="I38" i="4"/>
  <c r="AY38" i="4" s="1"/>
  <c r="I44" i="4"/>
  <c r="AY44" i="4" s="1"/>
  <c r="J71" i="4"/>
  <c r="AZ71" i="4" s="1"/>
  <c r="I75" i="4"/>
  <c r="AY75" i="4" s="1"/>
  <c r="I50" i="4"/>
  <c r="AY50" i="4" s="1"/>
  <c r="I68" i="4"/>
  <c r="AY68" i="4" s="1"/>
  <c r="I20" i="4"/>
  <c r="AY20" i="4" s="1"/>
  <c r="I35" i="4"/>
  <c r="AY35" i="4" s="1"/>
  <c r="I73" i="4"/>
  <c r="AY73" i="4" s="1"/>
  <c r="I53" i="4"/>
  <c r="AY53" i="4" s="1"/>
  <c r="I24" i="4"/>
  <c r="AY24" i="4" s="1"/>
  <c r="I34" i="4"/>
  <c r="AY34" i="4" s="1"/>
  <c r="I70" i="4"/>
  <c r="AY70" i="4" s="1"/>
  <c r="I27" i="4"/>
  <c r="AY27" i="4" s="1"/>
  <c r="I32" i="4"/>
  <c r="AY32" i="4" s="1"/>
  <c r="I66" i="4"/>
  <c r="AY66" i="4" s="1"/>
  <c r="I26" i="4"/>
  <c r="AY26" i="4" s="1"/>
  <c r="I51" i="4"/>
  <c r="AY51" i="4" s="1"/>
  <c r="I25" i="4"/>
  <c r="AY25" i="4" s="1"/>
  <c r="I67" i="4"/>
  <c r="AY67" i="4" s="1"/>
  <c r="I56" i="4"/>
  <c r="AY56" i="4" s="1"/>
  <c r="I59" i="4"/>
  <c r="AY59" i="4" s="1"/>
  <c r="I52" i="4"/>
  <c r="AY52" i="4" s="1"/>
  <c r="I89" i="4"/>
  <c r="AY89" i="4" s="1"/>
  <c r="I45" i="4"/>
  <c r="AY45" i="4" s="1"/>
  <c r="I39" i="4"/>
  <c r="AY39" i="4" s="1"/>
  <c r="I54" i="4"/>
  <c r="AY54" i="4" s="1"/>
  <c r="I17" i="4"/>
  <c r="AY17" i="4" s="1"/>
  <c r="I36" i="4"/>
  <c r="AY36" i="4" s="1"/>
  <c r="I33" i="4"/>
  <c r="AY33" i="4" s="1"/>
  <c r="I47" i="4"/>
  <c r="AY47" i="4" s="1"/>
  <c r="I40" i="4"/>
  <c r="AY40" i="4" s="1"/>
  <c r="I41" i="4"/>
  <c r="AY41" i="4" s="1"/>
  <c r="I49" i="4"/>
  <c r="AY49" i="4" s="1"/>
  <c r="I16" i="4"/>
  <c r="AY16" i="4" s="1"/>
  <c r="AR49" i="3"/>
  <c r="C49" i="5" s="1"/>
  <c r="AR48" i="3"/>
  <c r="C4" i="5" s="1"/>
  <c r="AR47" i="3"/>
  <c r="C66" i="5" s="1"/>
  <c r="AR45" i="3"/>
  <c r="C55" i="5" s="1"/>
  <c r="AR46" i="3"/>
  <c r="C75" i="5" s="1"/>
  <c r="K97" i="4" l="1"/>
  <c r="BA97" i="4" s="1"/>
  <c r="J86" i="4"/>
  <c r="AZ86" i="4" s="1"/>
  <c r="M110" i="4"/>
  <c r="BC110" i="4" s="1"/>
  <c r="J105" i="4"/>
  <c r="AZ105" i="4" s="1"/>
  <c r="J95" i="4"/>
  <c r="AZ95" i="4" s="1"/>
  <c r="O112" i="4"/>
  <c r="BE112" i="4" s="1"/>
  <c r="J113" i="4"/>
  <c r="AZ113" i="4" s="1"/>
  <c r="L109" i="4"/>
  <c r="BB109" i="4" s="1"/>
  <c r="J96" i="4"/>
  <c r="AZ96" i="4" s="1"/>
  <c r="K98" i="4"/>
  <c r="BA98" i="4" s="1"/>
  <c r="K107" i="4"/>
  <c r="BA107" i="4" s="1"/>
  <c r="J106" i="4"/>
  <c r="AZ106" i="4" s="1"/>
  <c r="J103" i="4"/>
  <c r="AZ103" i="4" s="1"/>
  <c r="K90" i="4"/>
  <c r="BA90" i="4" s="1"/>
  <c r="N111" i="4"/>
  <c r="BD111" i="4" s="1"/>
  <c r="K101" i="4"/>
  <c r="BA101" i="4" s="1"/>
  <c r="J114" i="4"/>
  <c r="AZ114" i="4" s="1"/>
  <c r="L99" i="4"/>
  <c r="BB99" i="4" s="1"/>
  <c r="J84" i="4"/>
  <c r="AZ84" i="4" s="1"/>
  <c r="J94" i="4"/>
  <c r="AZ94" i="4" s="1"/>
  <c r="J104" i="4"/>
  <c r="AZ104" i="4" s="1"/>
  <c r="K102" i="4"/>
  <c r="BA102" i="4" s="1"/>
  <c r="K79" i="4"/>
  <c r="BA79" i="4" s="1"/>
  <c r="K87" i="4"/>
  <c r="BA87" i="4" s="1"/>
  <c r="K77" i="4"/>
  <c r="BA77" i="4" s="1"/>
  <c r="K78" i="4"/>
  <c r="BA78" i="4" s="1"/>
  <c r="K88" i="4"/>
  <c r="BA88" i="4" s="1"/>
  <c r="K91" i="4"/>
  <c r="BA91" i="4" s="1"/>
  <c r="K82" i="4"/>
  <c r="BA82" i="4" s="1"/>
  <c r="J19" i="4"/>
  <c r="AZ19" i="4" s="1"/>
  <c r="K80" i="4"/>
  <c r="BA80" i="4" s="1"/>
  <c r="K93" i="4"/>
  <c r="BA93" i="4" s="1"/>
  <c r="AZ15" i="4"/>
  <c r="K81" i="4"/>
  <c r="BA81" i="4" s="1"/>
  <c r="K92" i="4"/>
  <c r="BA92" i="4" s="1"/>
  <c r="K83" i="4"/>
  <c r="BA83" i="4" s="1"/>
  <c r="K85" i="4"/>
  <c r="BA85" i="4" s="1"/>
  <c r="J16" i="4"/>
  <c r="AZ16" i="4" s="1"/>
  <c r="J47" i="4"/>
  <c r="AZ47" i="4" s="1"/>
  <c r="J17" i="4"/>
  <c r="AZ17" i="4" s="1"/>
  <c r="J89" i="4"/>
  <c r="AZ89" i="4" s="1"/>
  <c r="J26" i="4"/>
  <c r="AZ26" i="4" s="1"/>
  <c r="J27" i="4"/>
  <c r="AZ27" i="4" s="1"/>
  <c r="J53" i="4"/>
  <c r="AZ53" i="4" s="1"/>
  <c r="J38" i="4"/>
  <c r="AZ38" i="4" s="1"/>
  <c r="J61" i="4"/>
  <c r="AZ61" i="4" s="1"/>
  <c r="J31" i="4"/>
  <c r="AZ31" i="4" s="1"/>
  <c r="J65" i="4"/>
  <c r="AZ65" i="4" s="1"/>
  <c r="J55" i="4"/>
  <c r="AZ55" i="4" s="1"/>
  <c r="J62" i="4"/>
  <c r="AZ62" i="4" s="1"/>
  <c r="J49" i="4"/>
  <c r="AZ49" i="4" s="1"/>
  <c r="J54" i="4"/>
  <c r="AZ54" i="4" s="1"/>
  <c r="J56" i="4"/>
  <c r="AZ56" i="4" s="1"/>
  <c r="J70" i="4"/>
  <c r="AZ70" i="4" s="1"/>
  <c r="J73" i="4"/>
  <c r="AZ73" i="4" s="1"/>
  <c r="J50" i="4"/>
  <c r="AZ50" i="4" s="1"/>
  <c r="J43" i="4"/>
  <c r="AZ43" i="4" s="1"/>
  <c r="J60" i="4"/>
  <c r="AZ60" i="4" s="1"/>
  <c r="J37" i="4"/>
  <c r="AZ37" i="4" s="1"/>
  <c r="J48" i="4"/>
  <c r="AZ48" i="4" s="1"/>
  <c r="J100" i="4"/>
  <c r="AZ100" i="4" s="1"/>
  <c r="J23" i="4"/>
  <c r="AZ23" i="4" s="1"/>
  <c r="J41" i="4"/>
  <c r="AZ41" i="4" s="1"/>
  <c r="J39" i="4"/>
  <c r="AZ39" i="4" s="1"/>
  <c r="J67" i="4"/>
  <c r="AZ67" i="4" s="1"/>
  <c r="J66" i="4"/>
  <c r="AZ66" i="4" s="1"/>
  <c r="J34" i="4"/>
  <c r="AZ34" i="4" s="1"/>
  <c r="J35" i="4"/>
  <c r="AZ35" i="4" s="1"/>
  <c r="J75" i="4"/>
  <c r="AZ75" i="4" s="1"/>
  <c r="J74" i="4"/>
  <c r="AZ74" i="4" s="1"/>
  <c r="J22" i="4"/>
  <c r="AZ22" i="4" s="1"/>
  <c r="J29" i="4"/>
  <c r="AZ29" i="4" s="1"/>
  <c r="J57" i="4"/>
  <c r="AZ57" i="4" s="1"/>
  <c r="J18" i="4"/>
  <c r="AZ18" i="4" s="1"/>
  <c r="J33" i="4"/>
  <c r="AZ33" i="4" s="1"/>
  <c r="J45" i="4"/>
  <c r="AZ45" i="4" s="1"/>
  <c r="J52" i="4"/>
  <c r="AZ52" i="4" s="1"/>
  <c r="J25" i="4"/>
  <c r="AZ25" i="4" s="1"/>
  <c r="J24" i="4"/>
  <c r="AZ24" i="4" s="1"/>
  <c r="J20" i="4"/>
  <c r="AZ20" i="4" s="1"/>
  <c r="K71" i="4"/>
  <c r="BA71" i="4" s="1"/>
  <c r="J72" i="4"/>
  <c r="AZ72" i="4" s="1"/>
  <c r="J46" i="4"/>
  <c r="AZ46" i="4" s="1"/>
  <c r="J28" i="4"/>
  <c r="AZ28" i="4" s="1"/>
  <c r="J69" i="4"/>
  <c r="AZ69" i="4" s="1"/>
  <c r="J58" i="4"/>
  <c r="AZ58" i="4" s="1"/>
  <c r="J76" i="4"/>
  <c r="AZ76" i="4" s="1"/>
  <c r="J42" i="4"/>
  <c r="AZ42" i="4" s="1"/>
  <c r="J40" i="4"/>
  <c r="AZ40" i="4" s="1"/>
  <c r="J36" i="4"/>
  <c r="AZ36" i="4" s="1"/>
  <c r="J59" i="4"/>
  <c r="AZ59" i="4" s="1"/>
  <c r="J51" i="4"/>
  <c r="AZ51" i="4" s="1"/>
  <c r="J32" i="4"/>
  <c r="AZ32" i="4" s="1"/>
  <c r="J68" i="4"/>
  <c r="AZ68" i="4" s="1"/>
  <c r="J44" i="4"/>
  <c r="AZ44" i="4" s="1"/>
  <c r="J108" i="4"/>
  <c r="AZ108" i="4" s="1"/>
  <c r="J63" i="4"/>
  <c r="AZ63" i="4" s="1"/>
  <c r="J30" i="4"/>
  <c r="AZ30" i="4" s="1"/>
  <c r="J21" i="4"/>
  <c r="AZ21" i="4" s="1"/>
  <c r="J64" i="4"/>
  <c r="AZ64" i="4" s="1"/>
  <c r="AR52" i="3"/>
  <c r="C54" i="5" s="1"/>
  <c r="AR50" i="3"/>
  <c r="C77" i="5" s="1"/>
  <c r="AR51" i="3"/>
  <c r="C65" i="5" s="1"/>
  <c r="AR53" i="3"/>
  <c r="C57" i="5" s="1"/>
  <c r="AR54" i="3"/>
  <c r="C84" i="5" s="1"/>
  <c r="O111" i="4" l="1"/>
  <c r="BE111" i="4" s="1"/>
  <c r="K94" i="4"/>
  <c r="BA94" i="4" s="1"/>
  <c r="K84" i="4"/>
  <c r="BA84" i="4" s="1"/>
  <c r="L90" i="4"/>
  <c r="BB90" i="4" s="1"/>
  <c r="K96" i="4"/>
  <c r="BA96" i="4" s="1"/>
  <c r="L98" i="4"/>
  <c r="BB98" i="4" s="1"/>
  <c r="K105" i="4"/>
  <c r="BA105" i="4" s="1"/>
  <c r="M99" i="4"/>
  <c r="BC99" i="4" s="1"/>
  <c r="K103" i="4"/>
  <c r="BA103" i="4" s="1"/>
  <c r="M109" i="4"/>
  <c r="BC109" i="4" s="1"/>
  <c r="N110" i="4"/>
  <c r="BD110" i="4" s="1"/>
  <c r="K86" i="4"/>
  <c r="BA86" i="4" s="1"/>
  <c r="L102" i="4"/>
  <c r="BB102" i="4" s="1"/>
  <c r="K114" i="4"/>
  <c r="BA114" i="4" s="1"/>
  <c r="K106" i="4"/>
  <c r="BA106" i="4" s="1"/>
  <c r="K113" i="4"/>
  <c r="BA113" i="4" s="1"/>
  <c r="K95" i="4"/>
  <c r="BA95" i="4" s="1"/>
  <c r="L97" i="4"/>
  <c r="BB97" i="4" s="1"/>
  <c r="K104" i="4"/>
  <c r="BA104" i="4" s="1"/>
  <c r="L101" i="4"/>
  <c r="BB101" i="4" s="1"/>
  <c r="L107" i="4"/>
  <c r="BB107" i="4" s="1"/>
  <c r="P112" i="4"/>
  <c r="BF112" i="4" s="1"/>
  <c r="L77" i="4"/>
  <c r="BB77" i="4" s="1"/>
  <c r="BA15" i="4"/>
  <c r="L85" i="4"/>
  <c r="BB85" i="4" s="1"/>
  <c r="L83" i="4"/>
  <c r="BB83" i="4" s="1"/>
  <c r="L93" i="4"/>
  <c r="BB93" i="4" s="1"/>
  <c r="L88" i="4"/>
  <c r="BB88" i="4" s="1"/>
  <c r="L87" i="4"/>
  <c r="BB87" i="4" s="1"/>
  <c r="L82" i="4"/>
  <c r="BB82" i="4" s="1"/>
  <c r="L80" i="4"/>
  <c r="BB80" i="4" s="1"/>
  <c r="L78" i="4"/>
  <c r="BB78" i="4" s="1"/>
  <c r="L79" i="4"/>
  <c r="BB79" i="4" s="1"/>
  <c r="L81" i="4"/>
  <c r="BB81" i="4" s="1"/>
  <c r="L92" i="4"/>
  <c r="BB92" i="4" s="1"/>
  <c r="K19" i="4"/>
  <c r="BA19" i="4" s="1"/>
  <c r="L91" i="4"/>
  <c r="BB91" i="4" s="1"/>
  <c r="K21" i="4"/>
  <c r="BA21" i="4" s="1"/>
  <c r="K44" i="4"/>
  <c r="BA44" i="4" s="1"/>
  <c r="K59" i="4"/>
  <c r="BA59" i="4" s="1"/>
  <c r="K42" i="4"/>
  <c r="BA42" i="4" s="1"/>
  <c r="K46" i="4"/>
  <c r="BA46" i="4" s="1"/>
  <c r="K35" i="4"/>
  <c r="BA35" i="4" s="1"/>
  <c r="K39" i="4"/>
  <c r="BA39" i="4" s="1"/>
  <c r="K48" i="4"/>
  <c r="BA48" i="4" s="1"/>
  <c r="K50" i="4"/>
  <c r="BA50" i="4" s="1"/>
  <c r="K55" i="4"/>
  <c r="BA55" i="4" s="1"/>
  <c r="K38" i="4"/>
  <c r="BA38" i="4" s="1"/>
  <c r="K30" i="4"/>
  <c r="BA30" i="4" s="1"/>
  <c r="K68" i="4"/>
  <c r="BA68" i="4" s="1"/>
  <c r="K76" i="4"/>
  <c r="BA76" i="4" s="1"/>
  <c r="K72" i="4"/>
  <c r="BA72" i="4" s="1"/>
  <c r="K25" i="4"/>
  <c r="BA25" i="4" s="1"/>
  <c r="K29" i="4"/>
  <c r="BA29" i="4" s="1"/>
  <c r="K34" i="4"/>
  <c r="BA34" i="4" s="1"/>
  <c r="K37" i="4"/>
  <c r="BA37" i="4" s="1"/>
  <c r="K73" i="4"/>
  <c r="BA73" i="4" s="1"/>
  <c r="K54" i="4"/>
  <c r="BA54" i="4" s="1"/>
  <c r="K89" i="4"/>
  <c r="BA89" i="4" s="1"/>
  <c r="K63" i="4"/>
  <c r="BA63" i="4" s="1"/>
  <c r="K36" i="4"/>
  <c r="BA36" i="4" s="1"/>
  <c r="K58" i="4"/>
  <c r="BA58" i="4" s="1"/>
  <c r="L71" i="4"/>
  <c r="BB71" i="4" s="1"/>
  <c r="K52" i="4"/>
  <c r="BA52" i="4" s="1"/>
  <c r="K18" i="4"/>
  <c r="BA18" i="4" s="1"/>
  <c r="K22" i="4"/>
  <c r="BA22" i="4" s="1"/>
  <c r="K66" i="4"/>
  <c r="BA66" i="4" s="1"/>
  <c r="K41" i="4"/>
  <c r="BA41" i="4" s="1"/>
  <c r="K60" i="4"/>
  <c r="BA60" i="4" s="1"/>
  <c r="K70" i="4"/>
  <c r="BA70" i="4" s="1"/>
  <c r="K65" i="4"/>
  <c r="BA65" i="4" s="1"/>
  <c r="K53" i="4"/>
  <c r="BA53" i="4" s="1"/>
  <c r="K17" i="4"/>
  <c r="BA17" i="4" s="1"/>
  <c r="K108" i="4"/>
  <c r="BA108" i="4" s="1"/>
  <c r="K32" i="4"/>
  <c r="BA32" i="4" s="1"/>
  <c r="K40" i="4"/>
  <c r="BA40" i="4" s="1"/>
  <c r="K69" i="4"/>
  <c r="BA69" i="4" s="1"/>
  <c r="K20" i="4"/>
  <c r="BA20" i="4" s="1"/>
  <c r="K45" i="4"/>
  <c r="BA45" i="4" s="1"/>
  <c r="K57" i="4"/>
  <c r="BA57" i="4" s="1"/>
  <c r="K74" i="4"/>
  <c r="BA74" i="4" s="1"/>
  <c r="K67" i="4"/>
  <c r="BA67" i="4" s="1"/>
  <c r="K23" i="4"/>
  <c r="BA23" i="4" s="1"/>
  <c r="K49" i="4"/>
  <c r="BA49" i="4" s="1"/>
  <c r="K31" i="4"/>
  <c r="BA31" i="4" s="1"/>
  <c r="K27" i="4"/>
  <c r="BA27" i="4" s="1"/>
  <c r="K47" i="4"/>
  <c r="BA47" i="4" s="1"/>
  <c r="K64" i="4"/>
  <c r="BA64" i="4" s="1"/>
  <c r="K51" i="4"/>
  <c r="BA51" i="4" s="1"/>
  <c r="K28" i="4"/>
  <c r="BA28" i="4" s="1"/>
  <c r="K24" i="4"/>
  <c r="BA24" i="4" s="1"/>
  <c r="K33" i="4"/>
  <c r="BA33" i="4" s="1"/>
  <c r="K75" i="4"/>
  <c r="BA75" i="4" s="1"/>
  <c r="K100" i="4"/>
  <c r="BA100" i="4" s="1"/>
  <c r="K43" i="4"/>
  <c r="BA43" i="4" s="1"/>
  <c r="K56" i="4"/>
  <c r="BA56" i="4" s="1"/>
  <c r="K62" i="4"/>
  <c r="BA62" i="4" s="1"/>
  <c r="K61" i="4"/>
  <c r="BA61" i="4" s="1"/>
  <c r="K26" i="4"/>
  <c r="BA26" i="4" s="1"/>
  <c r="K16" i="4"/>
  <c r="BA16" i="4" s="1"/>
  <c r="AR60" i="3"/>
  <c r="C22" i="5" s="1"/>
  <c r="AR59" i="3"/>
  <c r="C34" i="5" s="1"/>
  <c r="AR57" i="3"/>
  <c r="C89" i="5" s="1"/>
  <c r="AR56" i="3"/>
  <c r="C86" i="5" s="1"/>
  <c r="AR55" i="3"/>
  <c r="C43" i="5" s="1"/>
  <c r="AR58" i="3"/>
  <c r="C26" i="5" s="1"/>
  <c r="L96" i="4" l="1"/>
  <c r="BB96" i="4" s="1"/>
  <c r="M101" i="4"/>
  <c r="BC101" i="4" s="1"/>
  <c r="L106" i="4"/>
  <c r="BB106" i="4" s="1"/>
  <c r="N109" i="4"/>
  <c r="BD109" i="4" s="1"/>
  <c r="M90" i="4"/>
  <c r="BC90" i="4" s="1"/>
  <c r="L104" i="4"/>
  <c r="BB104" i="4" s="1"/>
  <c r="L114" i="4"/>
  <c r="BB114" i="4" s="1"/>
  <c r="L103" i="4"/>
  <c r="BB103" i="4" s="1"/>
  <c r="M97" i="4"/>
  <c r="BC97" i="4" s="1"/>
  <c r="N99" i="4"/>
  <c r="BD99" i="4" s="1"/>
  <c r="L84" i="4"/>
  <c r="BB84" i="4" s="1"/>
  <c r="M102" i="4"/>
  <c r="BC102" i="4" s="1"/>
  <c r="L95" i="4"/>
  <c r="BB95" i="4" s="1"/>
  <c r="L86" i="4"/>
  <c r="BB86" i="4" s="1"/>
  <c r="L94" i="4"/>
  <c r="BB94" i="4" s="1"/>
  <c r="Q112" i="4"/>
  <c r="BG112" i="4" s="1"/>
  <c r="L105" i="4"/>
  <c r="BB105" i="4" s="1"/>
  <c r="M98" i="4"/>
  <c r="BC98" i="4" s="1"/>
  <c r="M107" i="4"/>
  <c r="BC107" i="4" s="1"/>
  <c r="L113" i="4"/>
  <c r="BB113" i="4" s="1"/>
  <c r="O110" i="4"/>
  <c r="BE110" i="4" s="1"/>
  <c r="P111" i="4"/>
  <c r="BF111" i="4" s="1"/>
  <c r="M87" i="4"/>
  <c r="BC87" i="4" s="1"/>
  <c r="M91" i="4"/>
  <c r="BC91" i="4" s="1"/>
  <c r="M81" i="4"/>
  <c r="BC81" i="4" s="1"/>
  <c r="M78" i="4"/>
  <c r="BC78" i="4" s="1"/>
  <c r="M88" i="4"/>
  <c r="BC88" i="4" s="1"/>
  <c r="BB15" i="4"/>
  <c r="M85" i="4"/>
  <c r="BC85" i="4" s="1"/>
  <c r="M80" i="4"/>
  <c r="BC80" i="4" s="1"/>
  <c r="M93" i="4"/>
  <c r="BC93" i="4" s="1"/>
  <c r="M83" i="4"/>
  <c r="BC83" i="4" s="1"/>
  <c r="M92" i="4"/>
  <c r="BC92" i="4" s="1"/>
  <c r="M79" i="4"/>
  <c r="BC79" i="4" s="1"/>
  <c r="L19" i="4"/>
  <c r="BB19" i="4" s="1"/>
  <c r="M82" i="4"/>
  <c r="BC82" i="4" s="1"/>
  <c r="M77" i="4"/>
  <c r="BC77" i="4" s="1"/>
  <c r="L61" i="4"/>
  <c r="BB61" i="4" s="1"/>
  <c r="L28" i="4"/>
  <c r="BB28" i="4" s="1"/>
  <c r="L47" i="4"/>
  <c r="BB47" i="4" s="1"/>
  <c r="L45" i="4"/>
  <c r="BB45" i="4" s="1"/>
  <c r="L108" i="4"/>
  <c r="BB108" i="4" s="1"/>
  <c r="L22" i="4"/>
  <c r="BB22" i="4" s="1"/>
  <c r="L36" i="4"/>
  <c r="BB36" i="4" s="1"/>
  <c r="L34" i="4"/>
  <c r="BB34" i="4" s="1"/>
  <c r="L76" i="4"/>
  <c r="BB76" i="4" s="1"/>
  <c r="L38" i="4"/>
  <c r="BB38" i="4" s="1"/>
  <c r="L39" i="4"/>
  <c r="BB39" i="4" s="1"/>
  <c r="L46" i="4"/>
  <c r="BB46" i="4" s="1"/>
  <c r="L62" i="4"/>
  <c r="BB62" i="4" s="1"/>
  <c r="L75" i="4"/>
  <c r="BB75" i="4" s="1"/>
  <c r="L27" i="4"/>
  <c r="BB27" i="4" s="1"/>
  <c r="L23" i="4"/>
  <c r="BB23" i="4" s="1"/>
  <c r="L20" i="4"/>
  <c r="BB20" i="4" s="1"/>
  <c r="L70" i="4"/>
  <c r="BB70" i="4" s="1"/>
  <c r="L18" i="4"/>
  <c r="BB18" i="4" s="1"/>
  <c r="L54" i="4"/>
  <c r="BB54" i="4" s="1"/>
  <c r="L29" i="4"/>
  <c r="BB29" i="4" s="1"/>
  <c r="L55" i="4"/>
  <c r="BB55" i="4" s="1"/>
  <c r="L35" i="4"/>
  <c r="BB35" i="4" s="1"/>
  <c r="L42" i="4"/>
  <c r="BB42" i="4" s="1"/>
  <c r="L56" i="4"/>
  <c r="BB56" i="4" s="1"/>
  <c r="L51" i="4"/>
  <c r="BB51" i="4" s="1"/>
  <c r="L31" i="4"/>
  <c r="BB31" i="4" s="1"/>
  <c r="L67" i="4"/>
  <c r="BB67" i="4" s="1"/>
  <c r="L69" i="4"/>
  <c r="BB69" i="4" s="1"/>
  <c r="L17" i="4"/>
  <c r="BB17" i="4" s="1"/>
  <c r="L60" i="4"/>
  <c r="BB60" i="4" s="1"/>
  <c r="L52" i="4"/>
  <c r="BB52" i="4" s="1"/>
  <c r="L63" i="4"/>
  <c r="BB63" i="4" s="1"/>
  <c r="L73" i="4"/>
  <c r="BB73" i="4" s="1"/>
  <c r="L68" i="4"/>
  <c r="BB68" i="4" s="1"/>
  <c r="L59" i="4"/>
  <c r="BB59" i="4" s="1"/>
  <c r="L16" i="4"/>
  <c r="BB16" i="4" s="1"/>
  <c r="L43" i="4"/>
  <c r="BB43" i="4" s="1"/>
  <c r="L33" i="4"/>
  <c r="BB33" i="4" s="1"/>
  <c r="L49" i="4"/>
  <c r="BB49" i="4" s="1"/>
  <c r="L74" i="4"/>
  <c r="BB74" i="4" s="1"/>
  <c r="L40" i="4"/>
  <c r="BB40" i="4" s="1"/>
  <c r="L53" i="4"/>
  <c r="BB53" i="4" s="1"/>
  <c r="L41" i="4"/>
  <c r="BB41" i="4" s="1"/>
  <c r="M71" i="4"/>
  <c r="BC71" i="4" s="1"/>
  <c r="L89" i="4"/>
  <c r="BB89" i="4" s="1"/>
  <c r="L37" i="4"/>
  <c r="BB37" i="4" s="1"/>
  <c r="L25" i="4"/>
  <c r="BB25" i="4" s="1"/>
  <c r="L30" i="4"/>
  <c r="BB30" i="4" s="1"/>
  <c r="L50" i="4"/>
  <c r="BB50" i="4" s="1"/>
  <c r="L44" i="4"/>
  <c r="BB44" i="4" s="1"/>
  <c r="L26" i="4"/>
  <c r="BB26" i="4" s="1"/>
  <c r="L100" i="4"/>
  <c r="BB100" i="4" s="1"/>
  <c r="L24" i="4"/>
  <c r="BB24" i="4" s="1"/>
  <c r="L64" i="4"/>
  <c r="BB64" i="4" s="1"/>
  <c r="L57" i="4"/>
  <c r="BB57" i="4" s="1"/>
  <c r="L32" i="4"/>
  <c r="BB32" i="4" s="1"/>
  <c r="L65" i="4"/>
  <c r="BB65" i="4" s="1"/>
  <c r="L66" i="4"/>
  <c r="BB66" i="4" s="1"/>
  <c r="L58" i="4"/>
  <c r="BB58" i="4" s="1"/>
  <c r="L72" i="4"/>
  <c r="BB72" i="4" s="1"/>
  <c r="L48" i="4"/>
  <c r="BB48" i="4" s="1"/>
  <c r="L21" i="4"/>
  <c r="BB21" i="4" s="1"/>
  <c r="AR61" i="3"/>
  <c r="C44" i="5" s="1"/>
  <c r="AR63" i="3"/>
  <c r="C63" i="5" s="1"/>
  <c r="AR62" i="3"/>
  <c r="C58" i="5" s="1"/>
  <c r="AR65" i="3"/>
  <c r="C101" i="5" s="1"/>
  <c r="AR64" i="3"/>
  <c r="C38" i="5" s="1"/>
  <c r="M94" i="4" l="1"/>
  <c r="BC94" i="4" s="1"/>
  <c r="O99" i="4"/>
  <c r="BE99" i="4" s="1"/>
  <c r="N90" i="4"/>
  <c r="BD90" i="4" s="1"/>
  <c r="M113" i="4"/>
  <c r="BC113" i="4" s="1"/>
  <c r="M86" i="4"/>
  <c r="BC86" i="4" s="1"/>
  <c r="N97" i="4"/>
  <c r="BD97" i="4" s="1"/>
  <c r="N107" i="4"/>
  <c r="BD107" i="4" s="1"/>
  <c r="O109" i="4"/>
  <c r="BE109" i="4" s="1"/>
  <c r="N98" i="4"/>
  <c r="BD98" i="4" s="1"/>
  <c r="M95" i="4"/>
  <c r="BC95" i="4" s="1"/>
  <c r="M103" i="4"/>
  <c r="BC103" i="4" s="1"/>
  <c r="M106" i="4"/>
  <c r="BC106" i="4" s="1"/>
  <c r="N101" i="4"/>
  <c r="BD101" i="4" s="1"/>
  <c r="Q111" i="4"/>
  <c r="BG111" i="4" s="1"/>
  <c r="M105" i="4"/>
  <c r="BC105" i="4" s="1"/>
  <c r="N102" i="4"/>
  <c r="BD102" i="4" s="1"/>
  <c r="M114" i="4"/>
  <c r="BC114" i="4" s="1"/>
  <c r="M84" i="4"/>
  <c r="BC84" i="4" s="1"/>
  <c r="M96" i="4"/>
  <c r="BC96" i="4" s="1"/>
  <c r="P110" i="4"/>
  <c r="BF110" i="4" s="1"/>
  <c r="R112" i="4"/>
  <c r="BH112" i="4" s="1"/>
  <c r="M104" i="4"/>
  <c r="BC104" i="4" s="1"/>
  <c r="N85" i="4"/>
  <c r="BD85" i="4" s="1"/>
  <c r="N77" i="4"/>
  <c r="BD77" i="4" s="1"/>
  <c r="N91" i="4"/>
  <c r="BD91" i="4" s="1"/>
  <c r="BC15" i="4"/>
  <c r="M19" i="4"/>
  <c r="BC19" i="4" s="1"/>
  <c r="N78" i="4"/>
  <c r="BD78" i="4" s="1"/>
  <c r="N79" i="4"/>
  <c r="BD79" i="4" s="1"/>
  <c r="N93" i="4"/>
  <c r="BD93" i="4" s="1"/>
  <c r="N81" i="4"/>
  <c r="BD81" i="4" s="1"/>
  <c r="N82" i="4"/>
  <c r="BD82" i="4" s="1"/>
  <c r="N92" i="4"/>
  <c r="BD92" i="4" s="1"/>
  <c r="N80" i="4"/>
  <c r="BD80" i="4" s="1"/>
  <c r="N88" i="4"/>
  <c r="BD88" i="4" s="1"/>
  <c r="N87" i="4"/>
  <c r="BD87" i="4" s="1"/>
  <c r="N83" i="4"/>
  <c r="BD83" i="4" s="1"/>
  <c r="M44" i="4"/>
  <c r="BC44" i="4" s="1"/>
  <c r="M37" i="4"/>
  <c r="BC37" i="4" s="1"/>
  <c r="M40" i="4"/>
  <c r="BC40" i="4" s="1"/>
  <c r="M43" i="4"/>
  <c r="BC43" i="4" s="1"/>
  <c r="M68" i="4"/>
  <c r="BC68" i="4" s="1"/>
  <c r="M60" i="4"/>
  <c r="BC60" i="4" s="1"/>
  <c r="M51" i="4"/>
  <c r="BC51" i="4" s="1"/>
  <c r="M55" i="4"/>
  <c r="BC55" i="4" s="1"/>
  <c r="M18" i="4"/>
  <c r="BC18" i="4" s="1"/>
  <c r="M27" i="4"/>
  <c r="BC27" i="4" s="1"/>
  <c r="M39" i="4"/>
  <c r="BC39" i="4" s="1"/>
  <c r="M36" i="4"/>
  <c r="BC36" i="4" s="1"/>
  <c r="M66" i="4"/>
  <c r="BC66" i="4" s="1"/>
  <c r="M64" i="4"/>
  <c r="BC64" i="4" s="1"/>
  <c r="M89" i="4"/>
  <c r="BC89" i="4" s="1"/>
  <c r="M74" i="4"/>
  <c r="BC74" i="4" s="1"/>
  <c r="M16" i="4"/>
  <c r="BC16" i="4" s="1"/>
  <c r="M17" i="4"/>
  <c r="BC17" i="4" s="1"/>
  <c r="M70" i="4"/>
  <c r="BC70" i="4" s="1"/>
  <c r="M38" i="4"/>
  <c r="BC38" i="4" s="1"/>
  <c r="M22" i="4"/>
  <c r="BC22" i="4" s="1"/>
  <c r="M47" i="4"/>
  <c r="BC47" i="4" s="1"/>
  <c r="M72" i="4"/>
  <c r="BC72" i="4" s="1"/>
  <c r="M65" i="4"/>
  <c r="BC65" i="4" s="1"/>
  <c r="M24" i="4"/>
  <c r="BC24" i="4" s="1"/>
  <c r="M50" i="4"/>
  <c r="BC50" i="4" s="1"/>
  <c r="N71" i="4"/>
  <c r="BD71" i="4" s="1"/>
  <c r="M49" i="4"/>
  <c r="BC49" i="4" s="1"/>
  <c r="M59" i="4"/>
  <c r="BC59" i="4" s="1"/>
  <c r="M73" i="4"/>
  <c r="BC73" i="4" s="1"/>
  <c r="M69" i="4"/>
  <c r="BC69" i="4" s="1"/>
  <c r="M56" i="4"/>
  <c r="BC56" i="4" s="1"/>
  <c r="M29" i="4"/>
  <c r="BC29" i="4" s="1"/>
  <c r="M75" i="4"/>
  <c r="BC75" i="4" s="1"/>
  <c r="M76" i="4"/>
  <c r="BC76" i="4" s="1"/>
  <c r="M28" i="4"/>
  <c r="BC28" i="4" s="1"/>
  <c r="M58" i="4"/>
  <c r="BC58" i="4" s="1"/>
  <c r="M48" i="4"/>
  <c r="BC48" i="4" s="1"/>
  <c r="M21" i="4"/>
  <c r="BC21" i="4" s="1"/>
  <c r="M32" i="4"/>
  <c r="BC32" i="4" s="1"/>
  <c r="M100" i="4"/>
  <c r="BC100" i="4" s="1"/>
  <c r="M30" i="4"/>
  <c r="BC30" i="4" s="1"/>
  <c r="M41" i="4"/>
  <c r="BC41" i="4" s="1"/>
  <c r="M63" i="4"/>
  <c r="BC63" i="4" s="1"/>
  <c r="M67" i="4"/>
  <c r="BC67" i="4" s="1"/>
  <c r="M42" i="4"/>
  <c r="BC42" i="4" s="1"/>
  <c r="M54" i="4"/>
  <c r="BC54" i="4" s="1"/>
  <c r="M20" i="4"/>
  <c r="BC20" i="4" s="1"/>
  <c r="M62" i="4"/>
  <c r="BC62" i="4" s="1"/>
  <c r="M34" i="4"/>
  <c r="BC34" i="4" s="1"/>
  <c r="M108" i="4"/>
  <c r="BC108" i="4" s="1"/>
  <c r="M57" i="4"/>
  <c r="BC57" i="4" s="1"/>
  <c r="M26" i="4"/>
  <c r="BC26" i="4" s="1"/>
  <c r="M25" i="4"/>
  <c r="BC25" i="4" s="1"/>
  <c r="M53" i="4"/>
  <c r="BC53" i="4" s="1"/>
  <c r="M33" i="4"/>
  <c r="BC33" i="4" s="1"/>
  <c r="M52" i="4"/>
  <c r="BC52" i="4" s="1"/>
  <c r="M31" i="4"/>
  <c r="BC31" i="4" s="1"/>
  <c r="M35" i="4"/>
  <c r="BC35" i="4" s="1"/>
  <c r="M23" i="4"/>
  <c r="BC23" i="4" s="1"/>
  <c r="M46" i="4"/>
  <c r="BC46" i="4" s="1"/>
  <c r="M45" i="4"/>
  <c r="BC45" i="4" s="1"/>
  <c r="M61" i="4"/>
  <c r="BC61" i="4" s="1"/>
  <c r="AR68" i="3"/>
  <c r="C17" i="5" s="1"/>
  <c r="AR71" i="3"/>
  <c r="C72" i="5" s="1"/>
  <c r="AR70" i="3"/>
  <c r="C32" i="5" s="1"/>
  <c r="AR69" i="3"/>
  <c r="C39" i="5" s="1"/>
  <c r="AR66" i="3"/>
  <c r="C19" i="5" s="1"/>
  <c r="AR67" i="3"/>
  <c r="C21" i="5" s="1"/>
  <c r="N95" i="4" l="1"/>
  <c r="BD95" i="4" s="1"/>
  <c r="N86" i="4"/>
  <c r="BD86" i="4" s="1"/>
  <c r="Q110" i="4"/>
  <c r="BG110" i="4" s="1"/>
  <c r="N105" i="4"/>
  <c r="BD105" i="4" s="1"/>
  <c r="N96" i="4"/>
  <c r="BD96" i="4" s="1"/>
  <c r="O98" i="4"/>
  <c r="BE98" i="4" s="1"/>
  <c r="R111" i="4"/>
  <c r="BH111" i="4" s="1"/>
  <c r="N113" i="4"/>
  <c r="BD113" i="4" s="1"/>
  <c r="N84" i="4"/>
  <c r="BD84" i="4" s="1"/>
  <c r="O101" i="4"/>
  <c r="BE101" i="4" s="1"/>
  <c r="O90" i="4"/>
  <c r="BE90" i="4" s="1"/>
  <c r="P109" i="4"/>
  <c r="BF109" i="4" s="1"/>
  <c r="P99" i="4"/>
  <c r="BF99" i="4" s="1"/>
  <c r="N104" i="4"/>
  <c r="BD104" i="4" s="1"/>
  <c r="N114" i="4"/>
  <c r="BD114" i="4" s="1"/>
  <c r="N106" i="4"/>
  <c r="BD106" i="4" s="1"/>
  <c r="O107" i="4"/>
  <c r="BE107" i="4" s="1"/>
  <c r="O97" i="4"/>
  <c r="BE97" i="4" s="1"/>
  <c r="N94" i="4"/>
  <c r="BD94" i="4" s="1"/>
  <c r="S112" i="4"/>
  <c r="BI112" i="4" s="1"/>
  <c r="O102" i="4"/>
  <c r="BE102" i="4" s="1"/>
  <c r="N103" i="4"/>
  <c r="BD103" i="4" s="1"/>
  <c r="O83" i="4"/>
  <c r="BE83" i="4" s="1"/>
  <c r="O82" i="4"/>
  <c r="BE82" i="4" s="1"/>
  <c r="O93" i="4"/>
  <c r="BE93" i="4" s="1"/>
  <c r="BD15" i="4"/>
  <c r="O92" i="4"/>
  <c r="BE92" i="4" s="1"/>
  <c r="O77" i="4"/>
  <c r="BE77" i="4" s="1"/>
  <c r="O87" i="4"/>
  <c r="BE87" i="4" s="1"/>
  <c r="O88" i="4"/>
  <c r="BE88" i="4" s="1"/>
  <c r="O79" i="4"/>
  <c r="BE79" i="4" s="1"/>
  <c r="O91" i="4"/>
  <c r="BE91" i="4" s="1"/>
  <c r="O85" i="4"/>
  <c r="BE85" i="4" s="1"/>
  <c r="N19" i="4"/>
  <c r="BD19" i="4" s="1"/>
  <c r="O80" i="4"/>
  <c r="BE80" i="4" s="1"/>
  <c r="O81" i="4"/>
  <c r="BE81" i="4" s="1"/>
  <c r="O78" i="4"/>
  <c r="BE78" i="4" s="1"/>
  <c r="N31" i="4"/>
  <c r="BD31" i="4" s="1"/>
  <c r="N25" i="4"/>
  <c r="BD25" i="4" s="1"/>
  <c r="N54" i="4"/>
  <c r="BD54" i="4" s="1"/>
  <c r="N56" i="4"/>
  <c r="BD56" i="4" s="1"/>
  <c r="O71" i="4"/>
  <c r="BE71" i="4" s="1"/>
  <c r="N47" i="4"/>
  <c r="BD47" i="4" s="1"/>
  <c r="N74" i="4"/>
  <c r="BD74" i="4" s="1"/>
  <c r="N18" i="4"/>
  <c r="BD18" i="4" s="1"/>
  <c r="N43" i="4"/>
  <c r="BD43" i="4" s="1"/>
  <c r="N46" i="4"/>
  <c r="BD46" i="4" s="1"/>
  <c r="N52" i="4"/>
  <c r="BD52" i="4" s="1"/>
  <c r="N26" i="4"/>
  <c r="BD26" i="4" s="1"/>
  <c r="N108" i="4"/>
  <c r="BD108" i="4" s="1"/>
  <c r="N42" i="4"/>
  <c r="BD42" i="4" s="1"/>
  <c r="N41" i="4"/>
  <c r="BD41" i="4" s="1"/>
  <c r="N21" i="4"/>
  <c r="BD21" i="4" s="1"/>
  <c r="N76" i="4"/>
  <c r="BD76" i="4" s="1"/>
  <c r="N69" i="4"/>
  <c r="BD69" i="4" s="1"/>
  <c r="N50" i="4"/>
  <c r="BD50" i="4" s="1"/>
  <c r="N22" i="4"/>
  <c r="BD22" i="4" s="1"/>
  <c r="N89" i="4"/>
  <c r="BD89" i="4" s="1"/>
  <c r="N55" i="4"/>
  <c r="BD55" i="4" s="1"/>
  <c r="N40" i="4"/>
  <c r="BD40" i="4" s="1"/>
  <c r="N23" i="4"/>
  <c r="BD23" i="4" s="1"/>
  <c r="N57" i="4"/>
  <c r="BD57" i="4" s="1"/>
  <c r="N34" i="4"/>
  <c r="BD34" i="4" s="1"/>
  <c r="N67" i="4"/>
  <c r="BD67" i="4" s="1"/>
  <c r="N30" i="4"/>
  <c r="BD30" i="4" s="1"/>
  <c r="N48" i="4"/>
  <c r="BD48" i="4" s="1"/>
  <c r="N75" i="4"/>
  <c r="BD75" i="4" s="1"/>
  <c r="N73" i="4"/>
  <c r="BD73" i="4" s="1"/>
  <c r="N24" i="4"/>
  <c r="BD24" i="4" s="1"/>
  <c r="N38" i="4"/>
  <c r="BD38" i="4" s="1"/>
  <c r="N17" i="4"/>
  <c r="BD17" i="4" s="1"/>
  <c r="N36" i="4"/>
  <c r="BD36" i="4" s="1"/>
  <c r="N51" i="4"/>
  <c r="BD51" i="4" s="1"/>
  <c r="N37" i="4"/>
  <c r="BD37" i="4" s="1"/>
  <c r="N61" i="4"/>
  <c r="BD61" i="4" s="1"/>
  <c r="N33" i="4"/>
  <c r="BD33" i="4" s="1"/>
  <c r="N62" i="4"/>
  <c r="BD62" i="4" s="1"/>
  <c r="N63" i="4"/>
  <c r="BD63" i="4" s="1"/>
  <c r="N100" i="4"/>
  <c r="BD100" i="4" s="1"/>
  <c r="N58" i="4"/>
  <c r="BD58" i="4" s="1"/>
  <c r="N59" i="4"/>
  <c r="BD59" i="4" s="1"/>
  <c r="N65" i="4"/>
  <c r="BD65" i="4" s="1"/>
  <c r="N64" i="4"/>
  <c r="BD64" i="4" s="1"/>
  <c r="N39" i="4"/>
  <c r="BD39" i="4" s="1"/>
  <c r="N60" i="4"/>
  <c r="BD60" i="4" s="1"/>
  <c r="N44" i="4"/>
  <c r="BD44" i="4" s="1"/>
  <c r="N45" i="4"/>
  <c r="BD45" i="4" s="1"/>
  <c r="N35" i="4"/>
  <c r="BD35" i="4" s="1"/>
  <c r="N53" i="4"/>
  <c r="BD53" i="4" s="1"/>
  <c r="N20" i="4"/>
  <c r="BD20" i="4" s="1"/>
  <c r="N32" i="4"/>
  <c r="BD32" i="4" s="1"/>
  <c r="N28" i="4"/>
  <c r="BD28" i="4" s="1"/>
  <c r="N29" i="4"/>
  <c r="BD29" i="4" s="1"/>
  <c r="N49" i="4"/>
  <c r="BD49" i="4" s="1"/>
  <c r="N72" i="4"/>
  <c r="BD72" i="4" s="1"/>
  <c r="N70" i="4"/>
  <c r="BD70" i="4" s="1"/>
  <c r="N16" i="4"/>
  <c r="BD16" i="4" s="1"/>
  <c r="N66" i="4"/>
  <c r="BD66" i="4" s="1"/>
  <c r="N27" i="4"/>
  <c r="BD27" i="4" s="1"/>
  <c r="N68" i="4"/>
  <c r="BD68" i="4" s="1"/>
  <c r="AR75" i="3"/>
  <c r="C28" i="5" s="1"/>
  <c r="AR76" i="3"/>
  <c r="C83" i="5" s="1"/>
  <c r="AR72" i="3"/>
  <c r="C98" i="5" s="1"/>
  <c r="AR73" i="3"/>
  <c r="C23" i="5" s="1"/>
  <c r="AR74" i="3"/>
  <c r="C79" i="5" s="1"/>
  <c r="P101" i="4" l="1"/>
  <c r="BF101" i="4" s="1"/>
  <c r="O96" i="4"/>
  <c r="BE96" i="4" s="1"/>
  <c r="T112" i="4"/>
  <c r="BJ112" i="4" s="1"/>
  <c r="O114" i="4"/>
  <c r="BE114" i="4" s="1"/>
  <c r="O94" i="4"/>
  <c r="BE94" i="4" s="1"/>
  <c r="O84" i="4"/>
  <c r="BE84" i="4" s="1"/>
  <c r="O104" i="4"/>
  <c r="BE104" i="4" s="1"/>
  <c r="O105" i="4"/>
  <c r="BE105" i="4" s="1"/>
  <c r="P97" i="4"/>
  <c r="BF97" i="4" s="1"/>
  <c r="Q99" i="4"/>
  <c r="BG99" i="4" s="1"/>
  <c r="O113" i="4"/>
  <c r="BE113" i="4" s="1"/>
  <c r="R110" i="4"/>
  <c r="BH110" i="4" s="1"/>
  <c r="O86" i="4"/>
  <c r="BE86" i="4" s="1"/>
  <c r="O103" i="4"/>
  <c r="BE103" i="4" s="1"/>
  <c r="P107" i="4"/>
  <c r="BF107" i="4" s="1"/>
  <c r="Q109" i="4"/>
  <c r="BG109" i="4" s="1"/>
  <c r="S111" i="4"/>
  <c r="BI111" i="4" s="1"/>
  <c r="P90" i="4"/>
  <c r="BF90" i="4" s="1"/>
  <c r="P98" i="4"/>
  <c r="BF98" i="4" s="1"/>
  <c r="O95" i="4"/>
  <c r="BE95" i="4" s="1"/>
  <c r="P102" i="4"/>
  <c r="BF102" i="4" s="1"/>
  <c r="O106" i="4"/>
  <c r="BE106" i="4" s="1"/>
  <c r="P81" i="4"/>
  <c r="BF81" i="4" s="1"/>
  <c r="P80" i="4"/>
  <c r="BF80" i="4" s="1"/>
  <c r="P79" i="4"/>
  <c r="BF79" i="4" s="1"/>
  <c r="P87" i="4"/>
  <c r="BF87" i="4" s="1"/>
  <c r="P93" i="4"/>
  <c r="BF93" i="4" s="1"/>
  <c r="O19" i="4"/>
  <c r="BE19" i="4" s="1"/>
  <c r="P88" i="4"/>
  <c r="BF88" i="4" s="1"/>
  <c r="P77" i="4"/>
  <c r="BF77" i="4" s="1"/>
  <c r="P82" i="4"/>
  <c r="BF82" i="4" s="1"/>
  <c r="P92" i="4"/>
  <c r="BF92" i="4" s="1"/>
  <c r="P83" i="4"/>
  <c r="BF83" i="4" s="1"/>
  <c r="P91" i="4"/>
  <c r="BF91" i="4" s="1"/>
  <c r="P78" i="4"/>
  <c r="BF78" i="4" s="1"/>
  <c r="P85" i="4"/>
  <c r="BF85" i="4" s="1"/>
  <c r="BE15" i="4"/>
  <c r="O27" i="4"/>
  <c r="BE27" i="4" s="1"/>
  <c r="O49" i="4"/>
  <c r="BE49" i="4" s="1"/>
  <c r="O20" i="4"/>
  <c r="BE20" i="4" s="1"/>
  <c r="O44" i="4"/>
  <c r="BE44" i="4" s="1"/>
  <c r="O100" i="4"/>
  <c r="BE100" i="4" s="1"/>
  <c r="O75" i="4"/>
  <c r="BE75" i="4" s="1"/>
  <c r="O57" i="4"/>
  <c r="BE57" i="4" s="1"/>
  <c r="O69" i="4"/>
  <c r="BE69" i="4" s="1"/>
  <c r="O108" i="4"/>
  <c r="BE108" i="4" s="1"/>
  <c r="O18" i="4"/>
  <c r="BE18" i="4" s="1"/>
  <c r="P71" i="4"/>
  <c r="BF71" i="4" s="1"/>
  <c r="O54" i="4"/>
  <c r="BE54" i="4" s="1"/>
  <c r="O66" i="4"/>
  <c r="BE66" i="4" s="1"/>
  <c r="O29" i="4"/>
  <c r="BE29" i="4" s="1"/>
  <c r="O60" i="4"/>
  <c r="BE60" i="4" s="1"/>
  <c r="O65" i="4"/>
  <c r="BE65" i="4" s="1"/>
  <c r="O63" i="4"/>
  <c r="BE63" i="4" s="1"/>
  <c r="O61" i="4"/>
  <c r="BE61" i="4" s="1"/>
  <c r="O17" i="4"/>
  <c r="BE17" i="4" s="1"/>
  <c r="O48" i="4"/>
  <c r="BE48" i="4" s="1"/>
  <c r="O89" i="4"/>
  <c r="BE89" i="4" s="1"/>
  <c r="O76" i="4"/>
  <c r="BE76" i="4" s="1"/>
  <c r="O26" i="4"/>
  <c r="BE26" i="4" s="1"/>
  <c r="O56" i="4"/>
  <c r="BE56" i="4" s="1"/>
  <c r="O16" i="4"/>
  <c r="BE16" i="4" s="1"/>
  <c r="O28" i="4"/>
  <c r="BE28" i="4" s="1"/>
  <c r="O53" i="4"/>
  <c r="BE53" i="4" s="1"/>
  <c r="O39" i="4"/>
  <c r="BE39" i="4" s="1"/>
  <c r="O59" i="4"/>
  <c r="BE59" i="4" s="1"/>
  <c r="O62" i="4"/>
  <c r="BE62" i="4" s="1"/>
  <c r="O37" i="4"/>
  <c r="BE37" i="4" s="1"/>
  <c r="O38" i="4"/>
  <c r="BE38" i="4" s="1"/>
  <c r="O30" i="4"/>
  <c r="BE30" i="4" s="1"/>
  <c r="O23" i="4"/>
  <c r="BE23" i="4" s="1"/>
  <c r="O21" i="4"/>
  <c r="BE21" i="4" s="1"/>
  <c r="O52" i="4"/>
  <c r="BE52" i="4" s="1"/>
  <c r="O74" i="4"/>
  <c r="BE74" i="4" s="1"/>
  <c r="O25" i="4"/>
  <c r="BE25" i="4" s="1"/>
  <c r="O70" i="4"/>
  <c r="BE70" i="4" s="1"/>
  <c r="O32" i="4"/>
  <c r="BE32" i="4" s="1"/>
  <c r="O35" i="4"/>
  <c r="BE35" i="4" s="1"/>
  <c r="O64" i="4"/>
  <c r="BE64" i="4" s="1"/>
  <c r="O51" i="4"/>
  <c r="BE51" i="4" s="1"/>
  <c r="O24" i="4"/>
  <c r="BE24" i="4" s="1"/>
  <c r="O67" i="4"/>
  <c r="BE67" i="4" s="1"/>
  <c r="O40" i="4"/>
  <c r="BE40" i="4" s="1"/>
  <c r="O22" i="4"/>
  <c r="BE22" i="4" s="1"/>
  <c r="O41" i="4"/>
  <c r="BE41" i="4" s="1"/>
  <c r="O46" i="4"/>
  <c r="BE46" i="4" s="1"/>
  <c r="O31" i="4"/>
  <c r="BE31" i="4" s="1"/>
  <c r="O68" i="4"/>
  <c r="BE68" i="4" s="1"/>
  <c r="O72" i="4"/>
  <c r="BE72" i="4" s="1"/>
  <c r="O45" i="4"/>
  <c r="BE45" i="4" s="1"/>
  <c r="O58" i="4"/>
  <c r="BE58" i="4" s="1"/>
  <c r="O33" i="4"/>
  <c r="BE33" i="4" s="1"/>
  <c r="O36" i="4"/>
  <c r="BE36" i="4" s="1"/>
  <c r="O73" i="4"/>
  <c r="BE73" i="4" s="1"/>
  <c r="O34" i="4"/>
  <c r="BE34" i="4" s="1"/>
  <c r="O55" i="4"/>
  <c r="BE55" i="4" s="1"/>
  <c r="O50" i="4"/>
  <c r="BE50" i="4" s="1"/>
  <c r="O42" i="4"/>
  <c r="BE42" i="4" s="1"/>
  <c r="O43" i="4"/>
  <c r="BE43" i="4" s="1"/>
  <c r="O47" i="4"/>
  <c r="BE47" i="4" s="1"/>
  <c r="AR80" i="3"/>
  <c r="C51" i="5" s="1"/>
  <c r="AR77" i="3"/>
  <c r="C15" i="5" s="1"/>
  <c r="AR79" i="3"/>
  <c r="C48" i="5" s="1"/>
  <c r="AR78" i="3"/>
  <c r="C68" i="5" s="1"/>
  <c r="AR81" i="3"/>
  <c r="C99" i="5" s="1"/>
  <c r="Q107" i="4" l="1"/>
  <c r="BG107" i="4" s="1"/>
  <c r="Q98" i="4"/>
  <c r="BG98" i="4" s="1"/>
  <c r="Q97" i="4"/>
  <c r="BG97" i="4" s="1"/>
  <c r="P103" i="4"/>
  <c r="BF103" i="4" s="1"/>
  <c r="P114" i="4"/>
  <c r="BF114" i="4" s="1"/>
  <c r="Q90" i="4"/>
  <c r="BG90" i="4" s="1"/>
  <c r="P86" i="4"/>
  <c r="BF86" i="4" s="1"/>
  <c r="P105" i="4"/>
  <c r="BF105" i="4" s="1"/>
  <c r="U112" i="4"/>
  <c r="BK112" i="4" s="1"/>
  <c r="P96" i="4"/>
  <c r="BF96" i="4" s="1"/>
  <c r="P94" i="4"/>
  <c r="BF94" i="4" s="1"/>
  <c r="P106" i="4"/>
  <c r="BF106" i="4" s="1"/>
  <c r="T111" i="4"/>
  <c r="BJ111" i="4" s="1"/>
  <c r="S110" i="4"/>
  <c r="BI110" i="4" s="1"/>
  <c r="P104" i="4"/>
  <c r="BF104" i="4" s="1"/>
  <c r="R99" i="4"/>
  <c r="BH99" i="4" s="1"/>
  <c r="P84" i="4"/>
  <c r="BF84" i="4" s="1"/>
  <c r="Q101" i="4"/>
  <c r="BG101" i="4" s="1"/>
  <c r="P95" i="4"/>
  <c r="BF95" i="4" s="1"/>
  <c r="Q102" i="4"/>
  <c r="BG102" i="4" s="1"/>
  <c r="R109" i="4"/>
  <c r="BH109" i="4" s="1"/>
  <c r="P113" i="4"/>
  <c r="BF113" i="4" s="1"/>
  <c r="Q85" i="4"/>
  <c r="BG85" i="4" s="1"/>
  <c r="Q93" i="4"/>
  <c r="BG93" i="4" s="1"/>
  <c r="Q78" i="4"/>
  <c r="BG78" i="4" s="1"/>
  <c r="Q92" i="4"/>
  <c r="BG92" i="4" s="1"/>
  <c r="Q88" i="4"/>
  <c r="BG88" i="4" s="1"/>
  <c r="Q87" i="4"/>
  <c r="BG87" i="4" s="1"/>
  <c r="Q77" i="4"/>
  <c r="BG77" i="4" s="1"/>
  <c r="P19" i="4"/>
  <c r="BF19" i="4" s="1"/>
  <c r="Q79" i="4"/>
  <c r="BG79" i="4" s="1"/>
  <c r="BF15" i="4"/>
  <c r="Q80" i="4"/>
  <c r="BG80" i="4" s="1"/>
  <c r="Q83" i="4"/>
  <c r="BG83" i="4" s="1"/>
  <c r="Q91" i="4"/>
  <c r="BG91" i="4" s="1"/>
  <c r="Q82" i="4"/>
  <c r="BG82" i="4" s="1"/>
  <c r="Q81" i="4"/>
  <c r="BG81" i="4" s="1"/>
  <c r="P31" i="4"/>
  <c r="BF31" i="4" s="1"/>
  <c r="P22" i="4"/>
  <c r="BF22" i="4" s="1"/>
  <c r="P70" i="4"/>
  <c r="BF70" i="4" s="1"/>
  <c r="P52" i="4"/>
  <c r="BF52" i="4" s="1"/>
  <c r="P38" i="4"/>
  <c r="BF38" i="4" s="1"/>
  <c r="P53" i="4"/>
  <c r="BF53" i="4" s="1"/>
  <c r="P48" i="4"/>
  <c r="BF48" i="4" s="1"/>
  <c r="P60" i="4"/>
  <c r="BF60" i="4" s="1"/>
  <c r="Q71" i="4"/>
  <c r="BG71" i="4" s="1"/>
  <c r="P57" i="4"/>
  <c r="BF57" i="4" s="1"/>
  <c r="P43" i="4"/>
  <c r="BF43" i="4" s="1"/>
  <c r="P73" i="4"/>
  <c r="BF73" i="4" s="1"/>
  <c r="P45" i="4"/>
  <c r="BF45" i="4" s="1"/>
  <c r="P40" i="4"/>
  <c r="BF40" i="4" s="1"/>
  <c r="P21" i="4"/>
  <c r="BF21" i="4" s="1"/>
  <c r="P37" i="4"/>
  <c r="BF37" i="4" s="1"/>
  <c r="P28" i="4"/>
  <c r="BF28" i="4" s="1"/>
  <c r="P26" i="4"/>
  <c r="BF26" i="4" s="1"/>
  <c r="P17" i="4"/>
  <c r="BF17" i="4" s="1"/>
  <c r="P18" i="4"/>
  <c r="BF18" i="4" s="1"/>
  <c r="P75" i="4"/>
  <c r="BF75" i="4" s="1"/>
  <c r="P44" i="4"/>
  <c r="BF44" i="4" s="1"/>
  <c r="P34" i="4"/>
  <c r="BF34" i="4" s="1"/>
  <c r="P42" i="4"/>
  <c r="BF42" i="4" s="1"/>
  <c r="P36" i="4"/>
  <c r="BF36" i="4" s="1"/>
  <c r="P67" i="4"/>
  <c r="BF67" i="4" s="1"/>
  <c r="P64" i="4"/>
  <c r="BF64" i="4" s="1"/>
  <c r="P25" i="4"/>
  <c r="BF25" i="4" s="1"/>
  <c r="P62" i="4"/>
  <c r="BF62" i="4" s="1"/>
  <c r="P16" i="4"/>
  <c r="BF16" i="4" s="1"/>
  <c r="P76" i="4"/>
  <c r="BF76" i="4" s="1"/>
  <c r="P61" i="4"/>
  <c r="BF61" i="4" s="1"/>
  <c r="P29" i="4"/>
  <c r="BF29" i="4" s="1"/>
  <c r="P108" i="4"/>
  <c r="BF108" i="4" s="1"/>
  <c r="P20" i="4"/>
  <c r="BF20" i="4" s="1"/>
  <c r="P47" i="4"/>
  <c r="BF47" i="4" s="1"/>
  <c r="P50" i="4"/>
  <c r="BF50" i="4" s="1"/>
  <c r="P33" i="4"/>
  <c r="BF33" i="4" s="1"/>
  <c r="P72" i="4"/>
  <c r="BF72" i="4" s="1"/>
  <c r="P46" i="4"/>
  <c r="BF46" i="4" s="1"/>
  <c r="P24" i="4"/>
  <c r="BF24" i="4" s="1"/>
  <c r="P35" i="4"/>
  <c r="BF35" i="4" s="1"/>
  <c r="P23" i="4"/>
  <c r="BF23" i="4" s="1"/>
  <c r="P59" i="4"/>
  <c r="BF59" i="4" s="1"/>
  <c r="P89" i="4"/>
  <c r="BF89" i="4" s="1"/>
  <c r="P63" i="4"/>
  <c r="BF63" i="4" s="1"/>
  <c r="P66" i="4"/>
  <c r="BF66" i="4" s="1"/>
  <c r="P69" i="4"/>
  <c r="BF69" i="4" s="1"/>
  <c r="P49" i="4"/>
  <c r="BF49" i="4" s="1"/>
  <c r="P55" i="4"/>
  <c r="BF55" i="4" s="1"/>
  <c r="P58" i="4"/>
  <c r="BF58" i="4" s="1"/>
  <c r="P68" i="4"/>
  <c r="BF68" i="4" s="1"/>
  <c r="P41" i="4"/>
  <c r="BF41" i="4" s="1"/>
  <c r="P51" i="4"/>
  <c r="BF51" i="4" s="1"/>
  <c r="P32" i="4"/>
  <c r="BF32" i="4" s="1"/>
  <c r="P74" i="4"/>
  <c r="BF74" i="4" s="1"/>
  <c r="P30" i="4"/>
  <c r="BF30" i="4" s="1"/>
  <c r="P39" i="4"/>
  <c r="BF39" i="4" s="1"/>
  <c r="P56" i="4"/>
  <c r="BF56" i="4" s="1"/>
  <c r="P65" i="4"/>
  <c r="BF65" i="4" s="1"/>
  <c r="P54" i="4"/>
  <c r="BF54" i="4" s="1"/>
  <c r="P100" i="4"/>
  <c r="BF100" i="4" s="1"/>
  <c r="P27" i="4"/>
  <c r="BF27" i="4" s="1"/>
  <c r="AR82" i="3"/>
  <c r="C46" i="5" s="1"/>
  <c r="AR84" i="3"/>
  <c r="C97" i="5" s="1"/>
  <c r="AR85" i="3"/>
  <c r="C16" i="5" s="1"/>
  <c r="AR83" i="3"/>
  <c r="C82" i="5" s="1"/>
  <c r="AR86" i="3"/>
  <c r="C29" i="5" s="1"/>
  <c r="Q96" i="4" l="1"/>
  <c r="BG96" i="4" s="1"/>
  <c r="R102" i="4"/>
  <c r="BH102" i="4" s="1"/>
  <c r="Q104" i="4"/>
  <c r="BG104" i="4" s="1"/>
  <c r="Q114" i="4"/>
  <c r="BG114" i="4" s="1"/>
  <c r="Q95" i="4"/>
  <c r="BG95" i="4" s="1"/>
  <c r="T110" i="4"/>
  <c r="BJ110" i="4" s="1"/>
  <c r="V112" i="4"/>
  <c r="BL112" i="4" s="1"/>
  <c r="Q103" i="4"/>
  <c r="BG103" i="4" s="1"/>
  <c r="R101" i="4"/>
  <c r="BH101" i="4" s="1"/>
  <c r="R97" i="4"/>
  <c r="BH97" i="4" s="1"/>
  <c r="U111" i="4"/>
  <c r="BK111" i="4" s="1"/>
  <c r="Q105" i="4"/>
  <c r="BG105" i="4" s="1"/>
  <c r="Q84" i="4"/>
  <c r="BG84" i="4" s="1"/>
  <c r="Q86" i="4"/>
  <c r="BG86" i="4" s="1"/>
  <c r="R98" i="4"/>
  <c r="BH98" i="4" s="1"/>
  <c r="Q113" i="4"/>
  <c r="BG113" i="4" s="1"/>
  <c r="Q106" i="4"/>
  <c r="BG106" i="4" s="1"/>
  <c r="S99" i="4"/>
  <c r="BI99" i="4" s="1"/>
  <c r="Q94" i="4"/>
  <c r="BG94" i="4" s="1"/>
  <c r="R90" i="4"/>
  <c r="BH90" i="4" s="1"/>
  <c r="S109" i="4"/>
  <c r="BI109" i="4" s="1"/>
  <c r="R107" i="4"/>
  <c r="BH107" i="4" s="1"/>
  <c r="R91" i="4"/>
  <c r="BH91" i="4" s="1"/>
  <c r="Q19" i="4"/>
  <c r="BG19" i="4" s="1"/>
  <c r="R92" i="4"/>
  <c r="BH92" i="4" s="1"/>
  <c r="R88" i="4"/>
  <c r="BH88" i="4" s="1"/>
  <c r="R78" i="4"/>
  <c r="BH78" i="4" s="1"/>
  <c r="R82" i="4"/>
  <c r="BH82" i="4" s="1"/>
  <c r="R81" i="4"/>
  <c r="BH81" i="4" s="1"/>
  <c r="R77" i="4"/>
  <c r="BH77" i="4" s="1"/>
  <c r="R93" i="4"/>
  <c r="BH93" i="4" s="1"/>
  <c r="R80" i="4"/>
  <c r="BH80" i="4" s="1"/>
  <c r="R83" i="4"/>
  <c r="BH83" i="4" s="1"/>
  <c r="R87" i="4"/>
  <c r="BH87" i="4" s="1"/>
  <c r="R85" i="4"/>
  <c r="BH85" i="4" s="1"/>
  <c r="R79" i="4"/>
  <c r="BH79" i="4" s="1"/>
  <c r="BG15" i="4"/>
  <c r="Q65" i="4"/>
  <c r="BG65" i="4" s="1"/>
  <c r="Q32" i="4"/>
  <c r="BG32" i="4" s="1"/>
  <c r="Q55" i="4"/>
  <c r="BG55" i="4" s="1"/>
  <c r="Q89" i="4"/>
  <c r="BG89" i="4" s="1"/>
  <c r="Q46" i="4"/>
  <c r="BG46" i="4" s="1"/>
  <c r="Q20" i="4"/>
  <c r="BG20" i="4" s="1"/>
  <c r="Q16" i="4"/>
  <c r="BG16" i="4" s="1"/>
  <c r="Q36" i="4"/>
  <c r="BG36" i="4" s="1"/>
  <c r="Q18" i="4"/>
  <c r="BG18" i="4" s="1"/>
  <c r="Q21" i="4"/>
  <c r="BG21" i="4" s="1"/>
  <c r="Q57" i="4"/>
  <c r="BG57" i="4" s="1"/>
  <c r="Q38" i="4"/>
  <c r="BG38" i="4" s="1"/>
  <c r="Q56" i="4"/>
  <c r="BG56" i="4" s="1"/>
  <c r="Q51" i="4"/>
  <c r="BG51" i="4" s="1"/>
  <c r="Q49" i="4"/>
  <c r="BG49" i="4" s="1"/>
  <c r="Q59" i="4"/>
  <c r="BG59" i="4" s="1"/>
  <c r="Q72" i="4"/>
  <c r="BG72" i="4" s="1"/>
  <c r="Q108" i="4"/>
  <c r="BG108" i="4" s="1"/>
  <c r="Q62" i="4"/>
  <c r="BG62" i="4" s="1"/>
  <c r="Q42" i="4"/>
  <c r="BG42" i="4" s="1"/>
  <c r="Q17" i="4"/>
  <c r="BG17" i="4" s="1"/>
  <c r="Q40" i="4"/>
  <c r="BG40" i="4" s="1"/>
  <c r="R71" i="4"/>
  <c r="BH71" i="4" s="1"/>
  <c r="Q52" i="4"/>
  <c r="BG52" i="4" s="1"/>
  <c r="Q27" i="4"/>
  <c r="BG27" i="4" s="1"/>
  <c r="Q39" i="4"/>
  <c r="BG39" i="4" s="1"/>
  <c r="Q41" i="4"/>
  <c r="BG41" i="4" s="1"/>
  <c r="Q69" i="4"/>
  <c r="BG69" i="4" s="1"/>
  <c r="Q23" i="4"/>
  <c r="BG23" i="4" s="1"/>
  <c r="Q33" i="4"/>
  <c r="BG33" i="4" s="1"/>
  <c r="Q29" i="4"/>
  <c r="BG29" i="4" s="1"/>
  <c r="Q25" i="4"/>
  <c r="BG25" i="4" s="1"/>
  <c r="Q34" i="4"/>
  <c r="BG34" i="4" s="1"/>
  <c r="Q26" i="4"/>
  <c r="BG26" i="4" s="1"/>
  <c r="Q45" i="4"/>
  <c r="BG45" i="4" s="1"/>
  <c r="Q60" i="4"/>
  <c r="BG60" i="4" s="1"/>
  <c r="Q70" i="4"/>
  <c r="BG70" i="4" s="1"/>
  <c r="Q100" i="4"/>
  <c r="BG100" i="4" s="1"/>
  <c r="Q30" i="4"/>
  <c r="BG30" i="4" s="1"/>
  <c r="Q68" i="4"/>
  <c r="BG68" i="4" s="1"/>
  <c r="Q66" i="4"/>
  <c r="BG66" i="4" s="1"/>
  <c r="Q35" i="4"/>
  <c r="BG35" i="4" s="1"/>
  <c r="Q50" i="4"/>
  <c r="BG50" i="4" s="1"/>
  <c r="Q61" i="4"/>
  <c r="BG61" i="4" s="1"/>
  <c r="Q64" i="4"/>
  <c r="BG64" i="4" s="1"/>
  <c r="Q44" i="4"/>
  <c r="BG44" i="4" s="1"/>
  <c r="Q28" i="4"/>
  <c r="BG28" i="4" s="1"/>
  <c r="Q73" i="4"/>
  <c r="BG73" i="4" s="1"/>
  <c r="Q48" i="4"/>
  <c r="BG48" i="4" s="1"/>
  <c r="Q22" i="4"/>
  <c r="BG22" i="4" s="1"/>
  <c r="Q54" i="4"/>
  <c r="BG54" i="4" s="1"/>
  <c r="Q74" i="4"/>
  <c r="BG74" i="4" s="1"/>
  <c r="Q58" i="4"/>
  <c r="BG58" i="4" s="1"/>
  <c r="Q63" i="4"/>
  <c r="BG63" i="4" s="1"/>
  <c r="Q24" i="4"/>
  <c r="BG24" i="4" s="1"/>
  <c r="Q47" i="4"/>
  <c r="BG47" i="4" s="1"/>
  <c r="Q76" i="4"/>
  <c r="BG76" i="4" s="1"/>
  <c r="Q67" i="4"/>
  <c r="BG67" i="4" s="1"/>
  <c r="Q75" i="4"/>
  <c r="BG75" i="4" s="1"/>
  <c r="Q37" i="4"/>
  <c r="BG37" i="4" s="1"/>
  <c r="Q43" i="4"/>
  <c r="BG43" i="4" s="1"/>
  <c r="Q53" i="4"/>
  <c r="BG53" i="4" s="1"/>
  <c r="Q31" i="4"/>
  <c r="BG31" i="4" s="1"/>
  <c r="AR89" i="3"/>
  <c r="C95" i="5" s="1"/>
  <c r="AR90" i="3"/>
  <c r="C3" i="5" s="1"/>
  <c r="AR92" i="3"/>
  <c r="C94" i="5" s="1"/>
  <c r="AR91" i="3"/>
  <c r="C13" i="5" s="1"/>
  <c r="AR87" i="3"/>
  <c r="C76" i="5" s="1"/>
  <c r="AR88" i="3"/>
  <c r="C36" i="5" s="1"/>
  <c r="S90" i="4" l="1"/>
  <c r="BI90" i="4" s="1"/>
  <c r="S98" i="4"/>
  <c r="BI98" i="4" s="1"/>
  <c r="S97" i="4"/>
  <c r="BI97" i="4" s="1"/>
  <c r="R95" i="4"/>
  <c r="BH95" i="4" s="1"/>
  <c r="R94" i="4"/>
  <c r="BH94" i="4" s="1"/>
  <c r="R86" i="4"/>
  <c r="BH86" i="4" s="1"/>
  <c r="S101" i="4"/>
  <c r="BI101" i="4" s="1"/>
  <c r="R114" i="4"/>
  <c r="BH114" i="4" s="1"/>
  <c r="T99" i="4"/>
  <c r="BJ99" i="4" s="1"/>
  <c r="R84" i="4"/>
  <c r="BH84" i="4" s="1"/>
  <c r="R103" i="4"/>
  <c r="BH103" i="4" s="1"/>
  <c r="R104" i="4"/>
  <c r="BH104" i="4" s="1"/>
  <c r="S107" i="4"/>
  <c r="BI107" i="4" s="1"/>
  <c r="R106" i="4"/>
  <c r="BH106" i="4" s="1"/>
  <c r="R105" i="4"/>
  <c r="BH105" i="4" s="1"/>
  <c r="S102" i="4"/>
  <c r="BI102" i="4" s="1"/>
  <c r="R96" i="4"/>
  <c r="BH96" i="4" s="1"/>
  <c r="T109" i="4"/>
  <c r="BJ109" i="4" s="1"/>
  <c r="R113" i="4"/>
  <c r="BH113" i="4" s="1"/>
  <c r="V111" i="4"/>
  <c r="BL111" i="4" s="1"/>
  <c r="U110" i="4"/>
  <c r="BK110" i="4" s="1"/>
  <c r="S82" i="4"/>
  <c r="BI82" i="4" s="1"/>
  <c r="S85" i="4"/>
  <c r="BI85" i="4" s="1"/>
  <c r="S80" i="4"/>
  <c r="BI80" i="4" s="1"/>
  <c r="S78" i="4"/>
  <c r="BI78" i="4" s="1"/>
  <c r="S92" i="4"/>
  <c r="BI92" i="4" s="1"/>
  <c r="S88" i="4"/>
  <c r="BI88" i="4" s="1"/>
  <c r="S87" i="4"/>
  <c r="BI87" i="4" s="1"/>
  <c r="S93" i="4"/>
  <c r="BI93" i="4" s="1"/>
  <c r="R19" i="4"/>
  <c r="BH19" i="4" s="1"/>
  <c r="S83" i="4"/>
  <c r="BI83" i="4" s="1"/>
  <c r="S77" i="4"/>
  <c r="BI77" i="4" s="1"/>
  <c r="S79" i="4"/>
  <c r="BI79" i="4" s="1"/>
  <c r="S81" i="4"/>
  <c r="BI81" i="4" s="1"/>
  <c r="S91" i="4"/>
  <c r="BI91" i="4" s="1"/>
  <c r="BH15" i="4"/>
  <c r="R37" i="4"/>
  <c r="BH37" i="4" s="1"/>
  <c r="R24" i="4"/>
  <c r="BH24" i="4" s="1"/>
  <c r="R22" i="4"/>
  <c r="BH22" i="4" s="1"/>
  <c r="R64" i="4"/>
  <c r="BH64" i="4" s="1"/>
  <c r="R68" i="4"/>
  <c r="BH68" i="4" s="1"/>
  <c r="R45" i="4"/>
  <c r="BH45" i="4" s="1"/>
  <c r="R33" i="4"/>
  <c r="BH33" i="4" s="1"/>
  <c r="R27" i="4"/>
  <c r="BH27" i="4" s="1"/>
  <c r="R42" i="4"/>
  <c r="BH42" i="4" s="1"/>
  <c r="R49" i="4"/>
  <c r="BH49" i="4" s="1"/>
  <c r="R21" i="4"/>
  <c r="BH21" i="4" s="1"/>
  <c r="R46" i="4"/>
  <c r="BH46" i="4" s="1"/>
  <c r="R75" i="4"/>
  <c r="BH75" i="4" s="1"/>
  <c r="R63" i="4"/>
  <c r="BH63" i="4" s="1"/>
  <c r="R48" i="4"/>
  <c r="BH48" i="4" s="1"/>
  <c r="R61" i="4"/>
  <c r="BH61" i="4" s="1"/>
  <c r="R30" i="4"/>
  <c r="BH30" i="4" s="1"/>
  <c r="R26" i="4"/>
  <c r="BH26" i="4" s="1"/>
  <c r="R23" i="4"/>
  <c r="BH23" i="4" s="1"/>
  <c r="R52" i="4"/>
  <c r="BH52" i="4" s="1"/>
  <c r="R62" i="4"/>
  <c r="BH62" i="4" s="1"/>
  <c r="R51" i="4"/>
  <c r="BH51" i="4" s="1"/>
  <c r="R18" i="4"/>
  <c r="BH18" i="4" s="1"/>
  <c r="R89" i="4"/>
  <c r="BH89" i="4" s="1"/>
  <c r="R67" i="4"/>
  <c r="BH67" i="4" s="1"/>
  <c r="R58" i="4"/>
  <c r="BH58" i="4" s="1"/>
  <c r="R73" i="4"/>
  <c r="BH73" i="4" s="1"/>
  <c r="R50" i="4"/>
  <c r="BH50" i="4" s="1"/>
  <c r="R100" i="4"/>
  <c r="BH100" i="4" s="1"/>
  <c r="R34" i="4"/>
  <c r="BH34" i="4" s="1"/>
  <c r="R69" i="4"/>
  <c r="BH69" i="4" s="1"/>
  <c r="S71" i="4"/>
  <c r="BI71" i="4" s="1"/>
  <c r="R108" i="4"/>
  <c r="BH108" i="4" s="1"/>
  <c r="R56" i="4"/>
  <c r="BH56" i="4" s="1"/>
  <c r="R36" i="4"/>
  <c r="BH36" i="4" s="1"/>
  <c r="R55" i="4"/>
  <c r="BH55" i="4" s="1"/>
  <c r="R31" i="4"/>
  <c r="BH31" i="4" s="1"/>
  <c r="R53" i="4"/>
  <c r="BH53" i="4" s="1"/>
  <c r="R76" i="4"/>
  <c r="BH76" i="4" s="1"/>
  <c r="R74" i="4"/>
  <c r="BH74" i="4" s="1"/>
  <c r="R28" i="4"/>
  <c r="BH28" i="4" s="1"/>
  <c r="R35" i="4"/>
  <c r="BH35" i="4" s="1"/>
  <c r="R70" i="4"/>
  <c r="BH70" i="4" s="1"/>
  <c r="R25" i="4"/>
  <c r="BH25" i="4" s="1"/>
  <c r="R41" i="4"/>
  <c r="BH41" i="4" s="1"/>
  <c r="R40" i="4"/>
  <c r="BH40" i="4" s="1"/>
  <c r="R72" i="4"/>
  <c r="BH72" i="4" s="1"/>
  <c r="R38" i="4"/>
  <c r="BH38" i="4" s="1"/>
  <c r="R16" i="4"/>
  <c r="BH16" i="4" s="1"/>
  <c r="R32" i="4"/>
  <c r="BH32" i="4" s="1"/>
  <c r="R43" i="4"/>
  <c r="BH43" i="4" s="1"/>
  <c r="R47" i="4"/>
  <c r="BH47" i="4" s="1"/>
  <c r="R54" i="4"/>
  <c r="BH54" i="4" s="1"/>
  <c r="R44" i="4"/>
  <c r="BH44" i="4" s="1"/>
  <c r="R66" i="4"/>
  <c r="BH66" i="4" s="1"/>
  <c r="R60" i="4"/>
  <c r="BH60" i="4" s="1"/>
  <c r="R29" i="4"/>
  <c r="BH29" i="4" s="1"/>
  <c r="R39" i="4"/>
  <c r="BH39" i="4" s="1"/>
  <c r="R17" i="4"/>
  <c r="BH17" i="4" s="1"/>
  <c r="R59" i="4"/>
  <c r="BH59" i="4" s="1"/>
  <c r="R57" i="4"/>
  <c r="BH57" i="4" s="1"/>
  <c r="R20" i="4"/>
  <c r="BH20" i="4" s="1"/>
  <c r="R65" i="4"/>
  <c r="BH65" i="4" s="1"/>
  <c r="AR98" i="3"/>
  <c r="C93" i="5" s="1"/>
  <c r="AR93" i="3"/>
  <c r="C8" i="5" s="1"/>
  <c r="AR97" i="3"/>
  <c r="C100" i="5" s="1"/>
  <c r="AR96" i="3"/>
  <c r="C71" i="5" s="1"/>
  <c r="AR94" i="3"/>
  <c r="C24" i="5" s="1"/>
  <c r="AR95" i="3"/>
  <c r="C37" i="5" s="1"/>
  <c r="S84" i="4" l="1"/>
  <c r="BI84" i="4" s="1"/>
  <c r="S94" i="4"/>
  <c r="BI94" i="4" s="1"/>
  <c r="S105" i="4"/>
  <c r="BI105" i="4" s="1"/>
  <c r="U99" i="4"/>
  <c r="BK99" i="4" s="1"/>
  <c r="S95" i="4"/>
  <c r="BI95" i="4" s="1"/>
  <c r="S113" i="4"/>
  <c r="BI113" i="4" s="1"/>
  <c r="S106" i="4"/>
  <c r="BI106" i="4" s="1"/>
  <c r="T97" i="4"/>
  <c r="BJ97" i="4" s="1"/>
  <c r="U109" i="4"/>
  <c r="BK109" i="4" s="1"/>
  <c r="T107" i="4"/>
  <c r="BJ107" i="4" s="1"/>
  <c r="S114" i="4"/>
  <c r="BI114" i="4" s="1"/>
  <c r="S96" i="4"/>
  <c r="BI96" i="4" s="1"/>
  <c r="T101" i="4"/>
  <c r="BJ101" i="4" s="1"/>
  <c r="T98" i="4"/>
  <c r="BJ98" i="4" s="1"/>
  <c r="S104" i="4"/>
  <c r="BI104" i="4" s="1"/>
  <c r="S86" i="4"/>
  <c r="BI86" i="4" s="1"/>
  <c r="T90" i="4"/>
  <c r="BJ90" i="4" s="1"/>
  <c r="V110" i="4"/>
  <c r="BL110" i="4" s="1"/>
  <c r="T102" i="4"/>
  <c r="BJ102" i="4" s="1"/>
  <c r="S103" i="4"/>
  <c r="BI103" i="4" s="1"/>
  <c r="T91" i="4"/>
  <c r="BJ91" i="4" s="1"/>
  <c r="T78" i="4"/>
  <c r="BJ78" i="4" s="1"/>
  <c r="T93" i="4"/>
  <c r="BJ93" i="4" s="1"/>
  <c r="T80" i="4"/>
  <c r="BJ80" i="4" s="1"/>
  <c r="T79" i="4"/>
  <c r="BJ79" i="4" s="1"/>
  <c r="T92" i="4"/>
  <c r="BJ92" i="4" s="1"/>
  <c r="T81" i="4"/>
  <c r="BJ81" i="4" s="1"/>
  <c r="T77" i="4"/>
  <c r="BJ77" i="4" s="1"/>
  <c r="T87" i="4"/>
  <c r="BJ87" i="4" s="1"/>
  <c r="T85" i="4"/>
  <c r="BJ85" i="4" s="1"/>
  <c r="S19" i="4"/>
  <c r="BI19" i="4" s="1"/>
  <c r="BI15" i="4"/>
  <c r="T83" i="4"/>
  <c r="BJ83" i="4" s="1"/>
  <c r="T88" i="4"/>
  <c r="BJ88" i="4" s="1"/>
  <c r="T82" i="4"/>
  <c r="BJ82" i="4" s="1"/>
  <c r="S34" i="4"/>
  <c r="BI34" i="4" s="1"/>
  <c r="S48" i="4"/>
  <c r="BI48" i="4" s="1"/>
  <c r="S49" i="4"/>
  <c r="BI49" i="4" s="1"/>
  <c r="S68" i="4"/>
  <c r="BI68" i="4" s="1"/>
  <c r="S74" i="4"/>
  <c r="BI74" i="4" s="1"/>
  <c r="S17" i="4"/>
  <c r="BI17" i="4" s="1"/>
  <c r="S44" i="4"/>
  <c r="BI44" i="4" s="1"/>
  <c r="S16" i="4"/>
  <c r="BI16" i="4" s="1"/>
  <c r="S25" i="4"/>
  <c r="BI25" i="4" s="1"/>
  <c r="S76" i="4"/>
  <c r="BI76" i="4" s="1"/>
  <c r="S56" i="4"/>
  <c r="BI56" i="4" s="1"/>
  <c r="S100" i="4"/>
  <c r="BI100" i="4" s="1"/>
  <c r="S89" i="4"/>
  <c r="BI89" i="4" s="1"/>
  <c r="S23" i="4"/>
  <c r="BI23" i="4" s="1"/>
  <c r="S63" i="4"/>
  <c r="BI63" i="4" s="1"/>
  <c r="S42" i="4"/>
  <c r="BI42" i="4" s="1"/>
  <c r="S64" i="4"/>
  <c r="BI64" i="4" s="1"/>
  <c r="S66" i="4"/>
  <c r="BI66" i="4" s="1"/>
  <c r="S52" i="4"/>
  <c r="BI52" i="4" s="1"/>
  <c r="S32" i="4"/>
  <c r="BI32" i="4" s="1"/>
  <c r="S67" i="4"/>
  <c r="BI67" i="4" s="1"/>
  <c r="S65" i="4"/>
  <c r="BI65" i="4" s="1"/>
  <c r="S39" i="4"/>
  <c r="BI39" i="4" s="1"/>
  <c r="S54" i="4"/>
  <c r="BI54" i="4" s="1"/>
  <c r="S38" i="4"/>
  <c r="BI38" i="4" s="1"/>
  <c r="S70" i="4"/>
  <c r="BI70" i="4" s="1"/>
  <c r="S53" i="4"/>
  <c r="BI53" i="4" s="1"/>
  <c r="S108" i="4"/>
  <c r="BI108" i="4" s="1"/>
  <c r="S50" i="4"/>
  <c r="BI50" i="4" s="1"/>
  <c r="S18" i="4"/>
  <c r="BI18" i="4" s="1"/>
  <c r="S26" i="4"/>
  <c r="BI26" i="4" s="1"/>
  <c r="S75" i="4"/>
  <c r="BI75" i="4" s="1"/>
  <c r="S27" i="4"/>
  <c r="BI27" i="4" s="1"/>
  <c r="S22" i="4"/>
  <c r="BI22" i="4" s="1"/>
  <c r="S59" i="4"/>
  <c r="BI59" i="4" s="1"/>
  <c r="S36" i="4"/>
  <c r="BI36" i="4" s="1"/>
  <c r="S20" i="4"/>
  <c r="BI20" i="4" s="1"/>
  <c r="S29" i="4"/>
  <c r="BI29" i="4" s="1"/>
  <c r="S47" i="4"/>
  <c r="BI47" i="4" s="1"/>
  <c r="S72" i="4"/>
  <c r="BI72" i="4" s="1"/>
  <c r="S35" i="4"/>
  <c r="BI35" i="4" s="1"/>
  <c r="S31" i="4"/>
  <c r="BI31" i="4" s="1"/>
  <c r="T71" i="4"/>
  <c r="BJ71" i="4" s="1"/>
  <c r="S73" i="4"/>
  <c r="BI73" i="4" s="1"/>
  <c r="S51" i="4"/>
  <c r="BI51" i="4" s="1"/>
  <c r="S30" i="4"/>
  <c r="BI30" i="4" s="1"/>
  <c r="S46" i="4"/>
  <c r="BI46" i="4" s="1"/>
  <c r="S33" i="4"/>
  <c r="BI33" i="4" s="1"/>
  <c r="S24" i="4"/>
  <c r="BI24" i="4" s="1"/>
  <c r="S41" i="4"/>
  <c r="BI41" i="4" s="1"/>
  <c r="S57" i="4"/>
  <c r="BI57" i="4" s="1"/>
  <c r="S60" i="4"/>
  <c r="BI60" i="4" s="1"/>
  <c r="S43" i="4"/>
  <c r="BI43" i="4" s="1"/>
  <c r="S40" i="4"/>
  <c r="BI40" i="4" s="1"/>
  <c r="S28" i="4"/>
  <c r="BI28" i="4" s="1"/>
  <c r="S55" i="4"/>
  <c r="BI55" i="4" s="1"/>
  <c r="S69" i="4"/>
  <c r="BI69" i="4" s="1"/>
  <c r="S58" i="4"/>
  <c r="BI58" i="4" s="1"/>
  <c r="S62" i="4"/>
  <c r="BI62" i="4" s="1"/>
  <c r="S61" i="4"/>
  <c r="BI61" i="4" s="1"/>
  <c r="S21" i="4"/>
  <c r="BI21" i="4" s="1"/>
  <c r="S45" i="4"/>
  <c r="BI45" i="4" s="1"/>
  <c r="S37" i="4"/>
  <c r="BI37" i="4" s="1"/>
  <c r="AR106" i="3"/>
  <c r="C88" i="5" s="1"/>
  <c r="AR100" i="3"/>
  <c r="C5" i="5" s="1"/>
  <c r="AR103" i="3"/>
  <c r="C9" i="5" s="1"/>
  <c r="AR99" i="3"/>
  <c r="C87" i="5" s="1"/>
  <c r="AR108" i="3"/>
  <c r="C20" i="5" s="1"/>
  <c r="AR102" i="3"/>
  <c r="C73" i="5" s="1"/>
  <c r="AR107" i="3"/>
  <c r="C7" i="5" s="1"/>
  <c r="AR101" i="3"/>
  <c r="C61" i="5" s="1"/>
  <c r="AR109" i="3"/>
  <c r="C45" i="5" s="1"/>
  <c r="T95" i="4" l="1"/>
  <c r="BJ95" i="4" s="1"/>
  <c r="T103" i="4"/>
  <c r="BJ103" i="4" s="1"/>
  <c r="T104" i="4"/>
  <c r="BJ104" i="4" s="1"/>
  <c r="U107" i="4"/>
  <c r="BK107" i="4" s="1"/>
  <c r="U98" i="4"/>
  <c r="BK98" i="4" s="1"/>
  <c r="V99" i="4"/>
  <c r="BL99" i="4" s="1"/>
  <c r="U102" i="4"/>
  <c r="BK102" i="4" s="1"/>
  <c r="V109" i="4"/>
  <c r="BL109" i="4" s="1"/>
  <c r="U101" i="4"/>
  <c r="BK101" i="4" s="1"/>
  <c r="U97" i="4"/>
  <c r="BK97" i="4" s="1"/>
  <c r="T105" i="4"/>
  <c r="BJ105" i="4" s="1"/>
  <c r="U90" i="4"/>
  <c r="BK90" i="4" s="1"/>
  <c r="T96" i="4"/>
  <c r="BJ96" i="4" s="1"/>
  <c r="T94" i="4"/>
  <c r="BJ94" i="4" s="1"/>
  <c r="T106" i="4"/>
  <c r="BJ106" i="4" s="1"/>
  <c r="T86" i="4"/>
  <c r="BJ86" i="4" s="1"/>
  <c r="T84" i="4"/>
  <c r="BJ84" i="4" s="1"/>
  <c r="T114" i="4"/>
  <c r="BJ114" i="4" s="1"/>
  <c r="T113" i="4"/>
  <c r="BJ113" i="4" s="1"/>
  <c r="U82" i="4"/>
  <c r="BK82" i="4" s="1"/>
  <c r="T19" i="4"/>
  <c r="BJ19" i="4" s="1"/>
  <c r="U92" i="4"/>
  <c r="BK92" i="4" s="1"/>
  <c r="U78" i="4"/>
  <c r="BK78" i="4" s="1"/>
  <c r="U88" i="4"/>
  <c r="BK88" i="4" s="1"/>
  <c r="U85" i="4"/>
  <c r="BK85" i="4" s="1"/>
  <c r="U79" i="4"/>
  <c r="BK79" i="4" s="1"/>
  <c r="U81" i="4"/>
  <c r="BK81" i="4" s="1"/>
  <c r="U83" i="4"/>
  <c r="BK83" i="4" s="1"/>
  <c r="U87" i="4"/>
  <c r="BK87" i="4" s="1"/>
  <c r="U80" i="4"/>
  <c r="BK80" i="4" s="1"/>
  <c r="U77" i="4"/>
  <c r="BK77" i="4" s="1"/>
  <c r="U93" i="4"/>
  <c r="BK93" i="4" s="1"/>
  <c r="U91" i="4"/>
  <c r="BK91" i="4" s="1"/>
  <c r="BJ15" i="4"/>
  <c r="T41" i="4"/>
  <c r="BJ41" i="4" s="1"/>
  <c r="T63" i="4"/>
  <c r="BJ63" i="4" s="1"/>
  <c r="T74" i="4"/>
  <c r="BJ74" i="4" s="1"/>
  <c r="T28" i="4"/>
  <c r="BJ28" i="4" s="1"/>
  <c r="T18" i="4"/>
  <c r="BJ18" i="4" s="1"/>
  <c r="T76" i="4"/>
  <c r="BJ76" i="4" s="1"/>
  <c r="T72" i="4"/>
  <c r="BJ72" i="4" s="1"/>
  <c r="T62" i="4"/>
  <c r="BJ62" i="4" s="1"/>
  <c r="T40" i="4"/>
  <c r="BJ40" i="4" s="1"/>
  <c r="T24" i="4"/>
  <c r="BJ24" i="4" s="1"/>
  <c r="T73" i="4"/>
  <c r="BJ73" i="4" s="1"/>
  <c r="T47" i="4"/>
  <c r="BJ47" i="4" s="1"/>
  <c r="T22" i="4"/>
  <c r="BJ22" i="4" s="1"/>
  <c r="T50" i="4"/>
  <c r="BJ50" i="4" s="1"/>
  <c r="T54" i="4"/>
  <c r="BJ54" i="4" s="1"/>
  <c r="T52" i="4"/>
  <c r="BJ52" i="4" s="1"/>
  <c r="T23" i="4"/>
  <c r="BJ23" i="4" s="1"/>
  <c r="T25" i="4"/>
  <c r="BJ25" i="4" s="1"/>
  <c r="T68" i="4"/>
  <c r="BJ68" i="4" s="1"/>
  <c r="T61" i="4"/>
  <c r="BJ61" i="4" s="1"/>
  <c r="T38" i="4"/>
  <c r="BJ38" i="4" s="1"/>
  <c r="T37" i="4"/>
  <c r="BJ37" i="4" s="1"/>
  <c r="T58" i="4"/>
  <c r="BJ58" i="4" s="1"/>
  <c r="T43" i="4"/>
  <c r="BJ43" i="4" s="1"/>
  <c r="T33" i="4"/>
  <c r="BJ33" i="4" s="1"/>
  <c r="U71" i="4"/>
  <c r="BK71" i="4" s="1"/>
  <c r="T29" i="4"/>
  <c r="BJ29" i="4" s="1"/>
  <c r="T27" i="4"/>
  <c r="BJ27" i="4" s="1"/>
  <c r="T108" i="4"/>
  <c r="BJ108" i="4" s="1"/>
  <c r="T39" i="4"/>
  <c r="BJ39" i="4" s="1"/>
  <c r="T66" i="4"/>
  <c r="BJ66" i="4" s="1"/>
  <c r="T89" i="4"/>
  <c r="BJ89" i="4" s="1"/>
  <c r="T16" i="4"/>
  <c r="BJ16" i="4" s="1"/>
  <c r="T49" i="4"/>
  <c r="BJ49" i="4" s="1"/>
  <c r="T51" i="4"/>
  <c r="BJ51" i="4" s="1"/>
  <c r="T32" i="4"/>
  <c r="BJ32" i="4" s="1"/>
  <c r="T45" i="4"/>
  <c r="BJ45" i="4" s="1"/>
  <c r="T69" i="4"/>
  <c r="BJ69" i="4" s="1"/>
  <c r="T60" i="4"/>
  <c r="BJ60" i="4" s="1"/>
  <c r="T46" i="4"/>
  <c r="BJ46" i="4" s="1"/>
  <c r="T31" i="4"/>
  <c r="BJ31" i="4" s="1"/>
  <c r="T20" i="4"/>
  <c r="BJ20" i="4" s="1"/>
  <c r="T75" i="4"/>
  <c r="BJ75" i="4" s="1"/>
  <c r="T53" i="4"/>
  <c r="BJ53" i="4" s="1"/>
  <c r="T65" i="4"/>
  <c r="BJ65" i="4" s="1"/>
  <c r="T64" i="4"/>
  <c r="BJ64" i="4" s="1"/>
  <c r="T100" i="4"/>
  <c r="BJ100" i="4" s="1"/>
  <c r="T44" i="4"/>
  <c r="BJ44" i="4" s="1"/>
  <c r="T48" i="4"/>
  <c r="BJ48" i="4" s="1"/>
  <c r="T59" i="4"/>
  <c r="BJ59" i="4" s="1"/>
  <c r="T21" i="4"/>
  <c r="BJ21" i="4" s="1"/>
  <c r="T55" i="4"/>
  <c r="BJ55" i="4" s="1"/>
  <c r="T57" i="4"/>
  <c r="BJ57" i="4" s="1"/>
  <c r="T30" i="4"/>
  <c r="BJ30" i="4" s="1"/>
  <c r="T35" i="4"/>
  <c r="BJ35" i="4" s="1"/>
  <c r="T36" i="4"/>
  <c r="BJ36" i="4" s="1"/>
  <c r="T26" i="4"/>
  <c r="BJ26" i="4" s="1"/>
  <c r="T70" i="4"/>
  <c r="BJ70" i="4" s="1"/>
  <c r="T67" i="4"/>
  <c r="BJ67" i="4" s="1"/>
  <c r="T42" i="4"/>
  <c r="BJ42" i="4" s="1"/>
  <c r="T56" i="4"/>
  <c r="BJ56" i="4" s="1"/>
  <c r="T17" i="4"/>
  <c r="BJ17" i="4" s="1"/>
  <c r="T34" i="4"/>
  <c r="BJ34" i="4" s="1"/>
  <c r="AR111" i="3"/>
  <c r="C11" i="5" s="1"/>
  <c r="AR105" i="3"/>
  <c r="C33" i="5" s="1"/>
  <c r="AR110" i="3"/>
  <c r="C81" i="5" s="1"/>
  <c r="AR104" i="3"/>
  <c r="C78" i="5" s="1"/>
  <c r="V97" i="4" l="1"/>
  <c r="BL97" i="4" s="1"/>
  <c r="V98" i="4"/>
  <c r="BL98" i="4" s="1"/>
  <c r="U106" i="4"/>
  <c r="BK106" i="4" s="1"/>
  <c r="U94" i="4"/>
  <c r="BK94" i="4" s="1"/>
  <c r="V101" i="4"/>
  <c r="BL101" i="4" s="1"/>
  <c r="U113" i="4"/>
  <c r="BK113" i="4" s="1"/>
  <c r="V107" i="4"/>
  <c r="BL107" i="4" s="1"/>
  <c r="U96" i="4"/>
  <c r="BK96" i="4" s="1"/>
  <c r="U114" i="4"/>
  <c r="BK114" i="4" s="1"/>
  <c r="U104" i="4"/>
  <c r="BK104" i="4" s="1"/>
  <c r="U84" i="4"/>
  <c r="BK84" i="4" s="1"/>
  <c r="V90" i="4"/>
  <c r="BL90" i="4" s="1"/>
  <c r="V102" i="4"/>
  <c r="BL102" i="4" s="1"/>
  <c r="U103" i="4"/>
  <c r="BK103" i="4" s="1"/>
  <c r="U86" i="4"/>
  <c r="BK86" i="4" s="1"/>
  <c r="U95" i="4"/>
  <c r="BK95" i="4" s="1"/>
  <c r="U105" i="4"/>
  <c r="BK105" i="4" s="1"/>
  <c r="V81" i="4"/>
  <c r="BL81" i="4" s="1"/>
  <c r="V78" i="4"/>
  <c r="BL78" i="4" s="1"/>
  <c r="BK15" i="4"/>
  <c r="V92" i="4"/>
  <c r="BL92" i="4" s="1"/>
  <c r="V77" i="4"/>
  <c r="BL77" i="4" s="1"/>
  <c r="V88" i="4"/>
  <c r="BL88" i="4" s="1"/>
  <c r="V91" i="4"/>
  <c r="BL91" i="4" s="1"/>
  <c r="V80" i="4"/>
  <c r="BL80" i="4" s="1"/>
  <c r="V79" i="4"/>
  <c r="BL79" i="4" s="1"/>
  <c r="U19" i="4"/>
  <c r="BK19" i="4" s="1"/>
  <c r="V83" i="4"/>
  <c r="BL83" i="4" s="1"/>
  <c r="V93" i="4"/>
  <c r="BL93" i="4" s="1"/>
  <c r="V87" i="4"/>
  <c r="BL87" i="4" s="1"/>
  <c r="V85" i="4"/>
  <c r="BL85" i="4" s="1"/>
  <c r="V82" i="4"/>
  <c r="BL82" i="4" s="1"/>
  <c r="U65" i="4"/>
  <c r="BK65" i="4" s="1"/>
  <c r="U33" i="4"/>
  <c r="BK33" i="4" s="1"/>
  <c r="U61" i="4"/>
  <c r="BK61" i="4" s="1"/>
  <c r="U54" i="4"/>
  <c r="BK54" i="4" s="1"/>
  <c r="U24" i="4"/>
  <c r="BK24" i="4" s="1"/>
  <c r="U18" i="4"/>
  <c r="BK18" i="4" s="1"/>
  <c r="U67" i="4"/>
  <c r="BK67" i="4" s="1"/>
  <c r="U30" i="4"/>
  <c r="BK30" i="4" s="1"/>
  <c r="U48" i="4"/>
  <c r="BK48" i="4" s="1"/>
  <c r="U53" i="4"/>
  <c r="BK53" i="4" s="1"/>
  <c r="U60" i="4"/>
  <c r="BK60" i="4" s="1"/>
  <c r="U49" i="4"/>
  <c r="BK49" i="4" s="1"/>
  <c r="U108" i="4"/>
  <c r="BK108" i="4" s="1"/>
  <c r="U43" i="4"/>
  <c r="BK43" i="4" s="1"/>
  <c r="U68" i="4"/>
  <c r="BK68" i="4" s="1"/>
  <c r="U50" i="4"/>
  <c r="BK50" i="4" s="1"/>
  <c r="U40" i="4"/>
  <c r="BK40" i="4" s="1"/>
  <c r="U28" i="4"/>
  <c r="BK28" i="4" s="1"/>
  <c r="U46" i="4"/>
  <c r="BK46" i="4" s="1"/>
  <c r="U70" i="4"/>
  <c r="BK70" i="4" s="1"/>
  <c r="U57" i="4"/>
  <c r="BK57" i="4" s="1"/>
  <c r="U44" i="4"/>
  <c r="BK44" i="4" s="1"/>
  <c r="U75" i="4"/>
  <c r="BK75" i="4" s="1"/>
  <c r="U69" i="4"/>
  <c r="BK69" i="4" s="1"/>
  <c r="U16" i="4"/>
  <c r="BK16" i="4" s="1"/>
  <c r="U27" i="4"/>
  <c r="BK27" i="4" s="1"/>
  <c r="U58" i="4"/>
  <c r="BK58" i="4" s="1"/>
  <c r="U25" i="4"/>
  <c r="BK25" i="4" s="1"/>
  <c r="U22" i="4"/>
  <c r="BK22" i="4" s="1"/>
  <c r="U62" i="4"/>
  <c r="BK62" i="4" s="1"/>
  <c r="U74" i="4"/>
  <c r="BK74" i="4" s="1"/>
  <c r="U59" i="4"/>
  <c r="BK59" i="4" s="1"/>
  <c r="U42" i="4"/>
  <c r="BK42" i="4" s="1"/>
  <c r="U51" i="4"/>
  <c r="BK51" i="4" s="1"/>
  <c r="U17" i="4"/>
  <c r="BK17" i="4" s="1"/>
  <c r="U26" i="4"/>
  <c r="BK26" i="4" s="1"/>
  <c r="U55" i="4"/>
  <c r="BK55" i="4" s="1"/>
  <c r="U100" i="4"/>
  <c r="BK100" i="4" s="1"/>
  <c r="U20" i="4"/>
  <c r="BK20" i="4" s="1"/>
  <c r="U45" i="4"/>
  <c r="BK45" i="4" s="1"/>
  <c r="U89" i="4"/>
  <c r="BK89" i="4" s="1"/>
  <c r="U29" i="4"/>
  <c r="BK29" i="4" s="1"/>
  <c r="U37" i="4"/>
  <c r="BK37" i="4" s="1"/>
  <c r="U23" i="4"/>
  <c r="BK23" i="4" s="1"/>
  <c r="U47" i="4"/>
  <c r="BK47" i="4" s="1"/>
  <c r="U72" i="4"/>
  <c r="BK72" i="4" s="1"/>
  <c r="U63" i="4"/>
  <c r="BK63" i="4" s="1"/>
  <c r="U35" i="4"/>
  <c r="BK35" i="4" s="1"/>
  <c r="U39" i="4"/>
  <c r="BK39" i="4" s="1"/>
  <c r="U34" i="4"/>
  <c r="BK34" i="4" s="1"/>
  <c r="U56" i="4"/>
  <c r="BK56" i="4" s="1"/>
  <c r="U36" i="4"/>
  <c r="BK36" i="4" s="1"/>
  <c r="U21" i="4"/>
  <c r="BK21" i="4" s="1"/>
  <c r="U64" i="4"/>
  <c r="BK64" i="4" s="1"/>
  <c r="U31" i="4"/>
  <c r="BK31" i="4" s="1"/>
  <c r="U32" i="4"/>
  <c r="BK32" i="4" s="1"/>
  <c r="U66" i="4"/>
  <c r="BK66" i="4" s="1"/>
  <c r="V71" i="4"/>
  <c r="BL71" i="4" s="1"/>
  <c r="U38" i="4"/>
  <c r="BK38" i="4" s="1"/>
  <c r="U52" i="4"/>
  <c r="BK52" i="4" s="1"/>
  <c r="U73" i="4"/>
  <c r="BK73" i="4" s="1"/>
  <c r="U76" i="4"/>
  <c r="BK76" i="4" s="1"/>
  <c r="U41" i="4"/>
  <c r="BK41" i="4" s="1"/>
  <c r="AT12" i="3"/>
  <c r="V86" i="4" l="1"/>
  <c r="BL86" i="4" s="1"/>
  <c r="V94" i="4"/>
  <c r="BL94" i="4" s="1"/>
  <c r="V103" i="4"/>
  <c r="BL103" i="4" s="1"/>
  <c r="V114" i="4"/>
  <c r="BL114" i="4" s="1"/>
  <c r="V96" i="4"/>
  <c r="BL96" i="4" s="1"/>
  <c r="V106" i="4"/>
  <c r="BL106" i="4" s="1"/>
  <c r="V104" i="4"/>
  <c r="BL104" i="4" s="1"/>
  <c r="V105" i="4"/>
  <c r="BL105" i="4" s="1"/>
  <c r="BN105" i="4" s="1"/>
  <c r="D73" i="5" s="1"/>
  <c r="V95" i="4"/>
  <c r="BL95" i="4" s="1"/>
  <c r="V84" i="4"/>
  <c r="BL84" i="4" s="1"/>
  <c r="V113" i="4"/>
  <c r="BL113" i="4" s="1"/>
  <c r="BL15" i="4"/>
  <c r="V19" i="4"/>
  <c r="BL19" i="4" s="1"/>
  <c r="V34" i="4"/>
  <c r="V17" i="4"/>
  <c r="BL17" i="4" s="1"/>
  <c r="V62" i="4"/>
  <c r="BL62" i="4" s="1"/>
  <c r="V16" i="4"/>
  <c r="BL16" i="4" s="1"/>
  <c r="V70" i="4"/>
  <c r="BL70" i="4" s="1"/>
  <c r="V68" i="4"/>
  <c r="BL68" i="4" s="1"/>
  <c r="V53" i="4"/>
  <c r="BL53" i="4" s="1"/>
  <c r="BN53" i="4" s="1"/>
  <c r="D77" i="5" s="1"/>
  <c r="V24" i="4"/>
  <c r="BL24" i="4" s="1"/>
  <c r="V38" i="4"/>
  <c r="BL38" i="4" s="1"/>
  <c r="V64" i="4"/>
  <c r="BL64" i="4" s="1"/>
  <c r="V39" i="4"/>
  <c r="V23" i="4"/>
  <c r="V20" i="4"/>
  <c r="BL20" i="4" s="1"/>
  <c r="V51" i="4"/>
  <c r="BL51" i="4" s="1"/>
  <c r="V22" i="4"/>
  <c r="BL22" i="4" s="1"/>
  <c r="V69" i="4"/>
  <c r="BL69" i="4" s="1"/>
  <c r="V46" i="4"/>
  <c r="BL46" i="4" s="1"/>
  <c r="V43" i="4"/>
  <c r="BL43" i="4" s="1"/>
  <c r="V48" i="4"/>
  <c r="BL48" i="4" s="1"/>
  <c r="V54" i="4"/>
  <c r="BL54" i="4" s="1"/>
  <c r="V21" i="4"/>
  <c r="V35" i="4"/>
  <c r="V37" i="4"/>
  <c r="BL37" i="4" s="1"/>
  <c r="V100" i="4"/>
  <c r="BL100" i="4" s="1"/>
  <c r="V42" i="4"/>
  <c r="BL42" i="4" s="1"/>
  <c r="V25" i="4"/>
  <c r="BL25" i="4" s="1"/>
  <c r="V75" i="4"/>
  <c r="BL75" i="4" s="1"/>
  <c r="V28" i="4"/>
  <c r="BL28" i="4" s="1"/>
  <c r="V108" i="4"/>
  <c r="BL108" i="4" s="1"/>
  <c r="V30" i="4"/>
  <c r="BL30" i="4" s="1"/>
  <c r="V61" i="4"/>
  <c r="V52" i="4"/>
  <c r="BL52" i="4" s="1"/>
  <c r="V45" i="4"/>
  <c r="BL45" i="4" s="1"/>
  <c r="V76" i="4"/>
  <c r="BL76" i="4" s="1"/>
  <c r="V66" i="4"/>
  <c r="BL66" i="4" s="1"/>
  <c r="V36" i="4"/>
  <c r="BL36" i="4" s="1"/>
  <c r="V63" i="4"/>
  <c r="BL63" i="4" s="1"/>
  <c r="V29" i="4"/>
  <c r="BL29" i="4" s="1"/>
  <c r="V55" i="4"/>
  <c r="BL55" i="4" s="1"/>
  <c r="V59" i="4"/>
  <c r="BL59" i="4" s="1"/>
  <c r="V58" i="4"/>
  <c r="BL58" i="4" s="1"/>
  <c r="V44" i="4"/>
  <c r="BL44" i="4" s="1"/>
  <c r="V40" i="4"/>
  <c r="BL40" i="4" s="1"/>
  <c r="V49" i="4"/>
  <c r="BL49" i="4" s="1"/>
  <c r="V67" i="4"/>
  <c r="BL67" i="4" s="1"/>
  <c r="V33" i="4"/>
  <c r="BL33" i="4" s="1"/>
  <c r="V31" i="4"/>
  <c r="BL31" i="4" s="1"/>
  <c r="V47" i="4"/>
  <c r="BL47" i="4" s="1"/>
  <c r="V41" i="4"/>
  <c r="BL41" i="4" s="1"/>
  <c r="V73" i="4"/>
  <c r="BL73" i="4" s="1"/>
  <c r="V32" i="4"/>
  <c r="BL32" i="4" s="1"/>
  <c r="V56" i="4"/>
  <c r="BL56" i="4" s="1"/>
  <c r="V72" i="4"/>
  <c r="BL72" i="4" s="1"/>
  <c r="V89" i="4"/>
  <c r="BL89" i="4" s="1"/>
  <c r="V26" i="4"/>
  <c r="BL26" i="4" s="1"/>
  <c r="V74" i="4"/>
  <c r="BL74" i="4" s="1"/>
  <c r="V27" i="4"/>
  <c r="BL27" i="4" s="1"/>
  <c r="V57" i="4"/>
  <c r="BL57" i="4" s="1"/>
  <c r="V50" i="4"/>
  <c r="BL50" i="4" s="1"/>
  <c r="V60" i="4"/>
  <c r="BL60" i="4" s="1"/>
  <c r="V18" i="4"/>
  <c r="BL18" i="4" s="1"/>
  <c r="V65" i="4"/>
  <c r="BL65" i="4" s="1"/>
  <c r="BN15" i="4"/>
  <c r="D41" i="5" s="1"/>
  <c r="BN79" i="4"/>
  <c r="D83" i="5" s="1"/>
  <c r="BN99" i="4"/>
  <c r="D71" i="5" s="1"/>
  <c r="BN78" i="4"/>
  <c r="D28" i="5" s="1"/>
  <c r="BN77" i="4"/>
  <c r="D79" i="5" s="1"/>
  <c r="BN71" i="4"/>
  <c r="D17" i="5" s="1"/>
  <c r="BN81" i="4"/>
  <c r="D68" i="5" s="1"/>
  <c r="BN97" i="4"/>
  <c r="D24" i="5" s="1"/>
  <c r="BN104" i="4"/>
  <c r="D61" i="5" s="1"/>
  <c r="BN109" i="4"/>
  <c r="D88" i="5" s="1"/>
  <c r="BN80" i="4"/>
  <c r="D15" i="5" s="1"/>
  <c r="BN90" i="4"/>
  <c r="D76" i="5" s="1"/>
  <c r="BN83" i="4"/>
  <c r="D51" i="5" s="1"/>
  <c r="BN86" i="4"/>
  <c r="D82" i="5" s="1"/>
  <c r="BN93" i="4"/>
  <c r="D3" i="5" s="1"/>
  <c r="BN107" i="4"/>
  <c r="D78" i="5" s="1"/>
  <c r="BN103" i="4"/>
  <c r="D5" i="5" s="1"/>
  <c r="BN106" i="4"/>
  <c r="D9" i="5" s="1"/>
  <c r="BN85" i="4"/>
  <c r="D46" i="5" s="1"/>
  <c r="BN92" i="4"/>
  <c r="D95" i="5" s="1"/>
  <c r="BN88" i="4"/>
  <c r="D16" i="5" s="1"/>
  <c r="BN102" i="4"/>
  <c r="D87" i="5" s="1"/>
  <c r="BN113" i="4"/>
  <c r="D81" i="5" s="1"/>
  <c r="BN82" i="4"/>
  <c r="D48" i="5" s="1"/>
  <c r="BN98" i="4"/>
  <c r="D37" i="5" s="1"/>
  <c r="BN112" i="4"/>
  <c r="D45" i="5" s="1"/>
  <c r="BN91" i="4"/>
  <c r="D36" i="5" s="1"/>
  <c r="BN111" i="4"/>
  <c r="D20" i="5" s="1"/>
  <c r="BN87" i="4"/>
  <c r="D97" i="5" s="1"/>
  <c r="BN94" i="4"/>
  <c r="D13" i="5" s="1"/>
  <c r="BN101" i="4"/>
  <c r="D93" i="5" s="1"/>
  <c r="BN110" i="4"/>
  <c r="D7" i="5" s="1"/>
  <c r="BL35" i="4" l="1"/>
  <c r="BN35" i="4" s="1"/>
  <c r="D91" i="5" s="1"/>
  <c r="BL23" i="4"/>
  <c r="BN23" i="4" s="1"/>
  <c r="D14" i="5" s="1"/>
  <c r="BL61" i="4"/>
  <c r="BN61" i="4" s="1"/>
  <c r="D26" i="5" s="1"/>
  <c r="BL21" i="4"/>
  <c r="BN21" i="4" s="1"/>
  <c r="D18" i="5" s="1"/>
  <c r="BL39" i="4"/>
  <c r="BN39" i="4" s="1"/>
  <c r="D10" i="5" s="1"/>
  <c r="BL34" i="4"/>
  <c r="BN34" i="4" s="1"/>
  <c r="D92" i="5" s="1"/>
  <c r="BN95" i="4"/>
  <c r="D94" i="5" s="1"/>
  <c r="BN84" i="4"/>
  <c r="D99" i="5" s="1"/>
  <c r="BN96" i="4"/>
  <c r="D8" i="5" s="1"/>
  <c r="BN114" i="4"/>
  <c r="D11" i="5" s="1"/>
  <c r="BN36" i="4"/>
  <c r="D96" i="5" s="1"/>
  <c r="BN25" i="4"/>
  <c r="D67" i="5" s="1"/>
  <c r="BN69" i="4"/>
  <c r="D19" i="5" s="1"/>
  <c r="BN68" i="4"/>
  <c r="D101" i="5" s="1"/>
  <c r="BN40" i="4"/>
  <c r="D74" i="5" s="1"/>
  <c r="BN45" i="4"/>
  <c r="D42" i="5" s="1"/>
  <c r="BN37" i="4"/>
  <c r="D12" i="5" s="1"/>
  <c r="BN20" i="4"/>
  <c r="D85" i="5" s="1"/>
  <c r="BN16" i="4"/>
  <c r="D69" i="5" s="1"/>
  <c r="BN17" i="4"/>
  <c r="D31" i="5" s="1"/>
  <c r="BN32" i="4"/>
  <c r="D35" i="5" s="1"/>
  <c r="BN58" i="4"/>
  <c r="D43" i="5" s="1"/>
  <c r="BN63" i="4"/>
  <c r="D22" i="5" s="1"/>
  <c r="BN75" i="4"/>
  <c r="D98" i="5" s="1"/>
  <c r="BN46" i="4"/>
  <c r="D102" i="5" s="1"/>
  <c r="BN19" i="4"/>
  <c r="D60" i="5" s="1"/>
  <c r="BN56" i="4"/>
  <c r="D57" i="5" s="1"/>
  <c r="BN44" i="4"/>
  <c r="D53" i="5" s="1"/>
  <c r="BN100" i="4"/>
  <c r="D100" i="5" s="1"/>
  <c r="BN70" i="4"/>
  <c r="D21" i="5" s="1"/>
  <c r="BN43" i="4"/>
  <c r="D6" i="5" s="1"/>
  <c r="BN62" i="4"/>
  <c r="D34" i="5" s="1"/>
  <c r="BN57" i="4"/>
  <c r="D84" i="5" s="1"/>
  <c r="BN47" i="4"/>
  <c r="D27" i="5" s="1"/>
  <c r="BN29" i="4"/>
  <c r="D80" i="5" s="1"/>
  <c r="BN24" i="4"/>
  <c r="D64" i="5" s="1"/>
  <c r="BN76" i="4"/>
  <c r="D23" i="5" s="1"/>
  <c r="BN48" i="4"/>
  <c r="D55" i="5" s="1"/>
  <c r="BN38" i="4"/>
  <c r="D56" i="5" s="1"/>
  <c r="BN18" i="4"/>
  <c r="D50" i="5" s="1"/>
  <c r="BN74" i="4"/>
  <c r="D72" i="5" s="1"/>
  <c r="BN33" i="4"/>
  <c r="D52" i="5" s="1"/>
  <c r="BN72" i="4"/>
  <c r="D39" i="5" s="1"/>
  <c r="BN28" i="4"/>
  <c r="D47" i="5" s="1"/>
  <c r="BN52" i="4"/>
  <c r="D49" i="5" s="1"/>
  <c r="BN60" i="4"/>
  <c r="D89" i="5" s="1"/>
  <c r="BN67" i="4"/>
  <c r="D38" i="5" s="1"/>
  <c r="BN54" i="4"/>
  <c r="D65" i="5" s="1"/>
  <c r="BN22" i="4"/>
  <c r="D40" i="5" s="1"/>
  <c r="BN64" i="4"/>
  <c r="D44" i="5" s="1"/>
  <c r="BN108" i="4"/>
  <c r="D33" i="5" s="1"/>
  <c r="BN51" i="4"/>
  <c r="D4" i="5" s="1"/>
  <c r="BN50" i="4"/>
  <c r="D66" i="5" s="1"/>
  <c r="BN41" i="4"/>
  <c r="D62" i="5" s="1"/>
  <c r="BN49" i="4"/>
  <c r="D75" i="5" s="1"/>
  <c r="BN55" i="4"/>
  <c r="D54" i="5" s="1"/>
  <c r="BN30" i="4"/>
  <c r="D25" i="5" s="1"/>
  <c r="BN65" i="4"/>
  <c r="D58" i="5" s="1"/>
  <c r="BN31" i="4"/>
  <c r="D59" i="5" s="1"/>
  <c r="BN66" i="4"/>
  <c r="D63" i="5" s="1"/>
  <c r="BN89" i="4"/>
  <c r="D29" i="5" s="1"/>
  <c r="BN26" i="4"/>
  <c r="D30" i="5" s="1"/>
  <c r="BN73" i="4"/>
  <c r="D32" i="5" s="1"/>
  <c r="BN59" i="4"/>
  <c r="D86" i="5" s="1"/>
  <c r="BN42" i="4"/>
  <c r="D70" i="5" s="1"/>
  <c r="BN27" i="4"/>
  <c r="D90" i="5" s="1"/>
  <c r="B3" i="5" l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P15" i="4"/>
</calcChain>
</file>

<file path=xl/sharedStrings.xml><?xml version="1.0" encoding="utf-8"?>
<sst xmlns="http://schemas.openxmlformats.org/spreadsheetml/2006/main" count="470" uniqueCount="160">
  <si>
    <t>Planning Phase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</si>
  <si>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</si>
  <si>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</si>
  <si>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</si>
  <si>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</si>
  <si>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</si>
  <si>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</si>
  <si>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</si>
  <si>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</si>
  <si>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</si>
  <si>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</si>
  <si>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</si>
  <si>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</si>
  <si>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</si>
  <si>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</si>
  <si>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</si>
  <si>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</si>
  <si>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</si>
  <si>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</si>
  <si>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</si>
  <si>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</si>
  <si>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</si>
  <si>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</si>
  <si>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</si>
  <si>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</si>
  <si>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</si>
  <si>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</si>
  <si>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</si>
  <si>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</si>
  <si>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</si>
  <si>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</si>
  <si>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</si>
  <si>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</si>
  <si>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</si>
  <si>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</si>
  <si>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</si>
  <si>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</si>
  <si>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</si>
  <si>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</si>
  <si>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</si>
  <si>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</si>
  <si>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</si>
  <si>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</si>
  <si>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</si>
  <si>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</si>
  <si>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</si>
  <si>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</si>
  <si>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</si>
  <si>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</si>
  <si>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</si>
  <si>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</si>
  <si>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</si>
  <si>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</si>
  <si>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</si>
  <si>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</si>
  <si>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</si>
  <si>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</si>
  <si>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</si>
  <si>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</si>
  <si>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</si>
  <si>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</si>
  <si>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</si>
  <si>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</si>
  <si>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</si>
  <si>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</si>
  <si>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</si>
  <si>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</si>
  <si>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</si>
  <si>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</si>
  <si>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</si>
  <si>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</si>
  <si>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</si>
  <si>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</si>
  <si>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</si>
  <si>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</si>
  <si>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</si>
  <si>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</si>
  <si>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</si>
  <si>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</si>
  <si>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</si>
  <si>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</si>
  <si>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</si>
  <si>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</si>
  <si>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</si>
  <si>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</si>
  <si>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</si>
  <si>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</si>
  <si>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</si>
  <si>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</si>
  <si>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</si>
  <si>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</si>
  <si>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</si>
  <si>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</si>
  <si>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</si>
  <si>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</si>
  <si>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</si>
  <si>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</si>
  <si>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</si>
  <si>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</si>
  <si>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</si>
  <si>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</si>
  <si>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Scenario</t>
  </si>
  <si>
    <t>Installation Cost Function</t>
  </si>
  <si>
    <t>c_inst,K</t>
  </si>
  <si>
    <t>EOS Factor</t>
  </si>
  <si>
    <t>Operational Cost Function</t>
  </si>
  <si>
    <t>c_ops,K</t>
  </si>
  <si>
    <t>Rental Revenues</t>
  </si>
  <si>
    <t>r_Rent,K</t>
  </si>
  <si>
    <t>Sales Revenue</t>
  </si>
  <si>
    <t>r_Sales,K</t>
  </si>
  <si>
    <t>Delta K</t>
  </si>
  <si>
    <t>K</t>
  </si>
  <si>
    <t>PAX per Year per Unit of K</t>
  </si>
  <si>
    <t>TH_t</t>
  </si>
  <si>
    <t>r_Sales,TH</t>
  </si>
  <si>
    <t>c_ops,TH</t>
  </si>
  <si>
    <t>Discount Rate</t>
  </si>
  <si>
    <t>delta</t>
  </si>
  <si>
    <t>NPV</t>
  </si>
  <si>
    <t>ENPV</t>
  </si>
  <si>
    <t>Decision Rule:</t>
  </si>
  <si>
    <t>If D_t - K_{t-1}&lt;theta_1</t>
  </si>
  <si>
    <t>theta_1</t>
  </si>
  <si>
    <t>Then K_t = K_{t-1}+theta_2</t>
  </si>
  <si>
    <t>theta_2</t>
  </si>
  <si>
    <t>K_0</t>
  </si>
  <si>
    <t>Unit Throughput of one K</t>
  </si>
  <si>
    <t>Unit throughput per K per year</t>
  </si>
  <si>
    <t>Annual demand in planning phase t</t>
  </si>
  <si>
    <t>t</t>
  </si>
  <si>
    <t>Facility Requirements K:</t>
  </si>
  <si>
    <t>Discounted cash flow in planning phase t</t>
  </si>
  <si>
    <t>Conv</t>
  </si>
  <si>
    <t>Flex</t>
  </si>
  <si>
    <t>Capacity K made available in planning phase t according to decision rule</t>
  </si>
  <si>
    <t>Required Capacity (Demand / TH)</t>
  </si>
  <si>
    <t>Frequency</t>
  </si>
  <si>
    <t>Estimated Percentage Standard Deviation</t>
  </si>
  <si>
    <t>Estimated Percentage Drift Rate</t>
  </si>
  <si>
    <t>Estimated Parametrisation</t>
  </si>
  <si>
    <t>Percentage Change</t>
  </si>
  <si>
    <t>Outlier?</t>
  </si>
  <si>
    <t>Annual Change</t>
  </si>
  <si>
    <t>Demand</t>
  </si>
  <si>
    <t>Year</t>
  </si>
  <si>
    <t>Observed Aggregated Demand for System XX</t>
  </si>
  <si>
    <t>Less than</t>
  </si>
  <si>
    <t>More than</t>
  </si>
  <si>
    <t>Definition of Outliers:</t>
  </si>
  <si>
    <t>PEP Block 3: Exercise 1</t>
  </si>
  <si>
    <t>Generation of Demand Scenarios with Geometric Brownian Motion:</t>
  </si>
  <si>
    <t>Passengers</t>
  </si>
  <si>
    <t>Initial Demand (Demand in Planning Phase t=0)</t>
  </si>
  <si>
    <t>year</t>
  </si>
  <si>
    <t>Duration of Delta t</t>
  </si>
  <si>
    <t>Standard Deviation of Percentage Growth</t>
  </si>
  <si>
    <t xml:space="preserve">Mean Percentage Growth </t>
  </si>
  <si>
    <t>Parametrisation</t>
  </si>
  <si>
    <t>Copy and paste your demand scenarios here (select "Werte einfügen").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</si>
</sst>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11" fontId="0" fillId="0" borderId="0" xfId="0" applyNumberFormat="1"/>
    <xf numFmtId="9" fontId="0" fillId="0" borderId="0" xfId="1" applyFont="1"/>
    <xf numFmtId="0" fontId="0" fillId="2" borderId="0" xfId="0" applyFill="1"/>
    <xf numFmtId="0" fontId="2" fillId="0" borderId="0" xfId="0" applyFont="1" applyAlignment="1">
      <alignment horizontal="center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/>
              <a:t>Observed</a:t>
            </a:r>
            <a:r>
              <a:rPr lang="de-DE" sz="1800" b="1" baseline="0"/>
              <a:t> Percentage Growth Rates</a:t>
            </a:r>
            <a:endParaRPr lang="de-DE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With Outliers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ParamScen!$A$8:$A$47</c:f>
              <c:numCache>
                <c:formatCode>General</c:formatCode>
                <c:ptCount val="40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</c:numCache>
            </c:numRef>
          </c:xVal>
          <c:yVal>
            <c:numRef>
              <c:f>ParamScen!$E$8:$E$47</c:f>
              <c:numCache>
                <c:formatCode>0.000%</c:formatCode>
                <c:ptCount val="40"/>
                <c:pt idx="0">
                  <c:v>5.0888278838669532E-2</c:v>
                </c:pt>
                <c:pt idx="1">
                  <c:v>4.8755074922918196E-2</c:v>
                </c:pt>
                <c:pt idx="2">
                  <c:v>1.3013111790408205E-2</c:v>
                </c:pt>
                <c:pt idx="3">
                  <c:v>8.9308822437537572E-2</c:v>
                </c:pt>
                <c:pt idx="4">
                  <c:v>7.3210452045112895E-2</c:v>
                </c:pt>
                <c:pt idx="5">
                  <c:v>8.1949436609564774E-2</c:v>
                </c:pt>
                <c:pt idx="6">
                  <c:v>4.3991209377688412E-2</c:v>
                </c:pt>
                <c:pt idx="7">
                  <c:v>-4.2617490685218251E-2</c:v>
                </c:pt>
                <c:pt idx="8">
                  <c:v>7.3103589190565144E-2</c:v>
                </c:pt>
                <c:pt idx="9">
                  <c:v>3.4667469759947833E-2</c:v>
                </c:pt>
                <c:pt idx="10">
                  <c:v>7.3614464621372333E-2</c:v>
                </c:pt>
                <c:pt idx="11">
                  <c:v>5.6409329532967512E-2</c:v>
                </c:pt>
                <c:pt idx="12">
                  <c:v>5.7243894704693155E-2</c:v>
                </c:pt>
                <c:pt idx="13">
                  <c:v>0.12543458596856771</c:v>
                </c:pt>
                <c:pt idx="14">
                  <c:v>5.5039261156566432E-2</c:v>
                </c:pt>
                <c:pt idx="15">
                  <c:v>8.2739794383789089E-2</c:v>
                </c:pt>
                <c:pt idx="16">
                  <c:v>8.3614969119024884E-2</c:v>
                </c:pt>
                <c:pt idx="17">
                  <c:v>-7.3317228925874889E-2</c:v>
                </c:pt>
                <c:pt idx="18">
                  <c:v>-0.14585408152936363</c:v>
                </c:pt>
                <c:pt idx="19">
                  <c:v>-5.1432918257785842E-2</c:v>
                </c:pt>
                <c:pt idx="20">
                  <c:v>1.3390299182898691E-2</c:v>
                </c:pt>
                <c:pt idx="21">
                  <c:v>3.6616787919669935E-2</c:v>
                </c:pt>
                <c:pt idx="22">
                  <c:v>7.562707957638759E-2</c:v>
                </c:pt>
                <c:pt idx="23">
                  <c:v>7.8072471609197613E-2</c:v>
                </c:pt>
                <c:pt idx="24">
                  <c:v>6.5582361212844553E-2</c:v>
                </c:pt>
                <c:pt idx="25">
                  <c:v>-7.7994109569322623E-3</c:v>
                </c:pt>
                <c:pt idx="26">
                  <c:v>4.3388724118971433E-2</c:v>
                </c:pt>
                <c:pt idx="27">
                  <c:v>6.3803085297035933E-2</c:v>
                </c:pt>
                <c:pt idx="28">
                  <c:v>1.9083198201459428E-2</c:v>
                </c:pt>
                <c:pt idx="29">
                  <c:v>2.5295132729090675E-3</c:v>
                </c:pt>
                <c:pt idx="30">
                  <c:v>2.463223811587123E-2</c:v>
                </c:pt>
                <c:pt idx="31">
                  <c:v>3.1541640738684373E-2</c:v>
                </c:pt>
                <c:pt idx="32">
                  <c:v>5.2706821766471457E-2</c:v>
                </c:pt>
                <c:pt idx="33">
                  <c:v>6.2518587509742929E-2</c:v>
                </c:pt>
                <c:pt idx="34">
                  <c:v>5.8422523754346312E-2</c:v>
                </c:pt>
                <c:pt idx="35">
                  <c:v>1.2669874878702192E-2</c:v>
                </c:pt>
                <c:pt idx="36">
                  <c:v>-0.73526950180927253</c:v>
                </c:pt>
                <c:pt idx="37">
                  <c:v>0.22699560378930839</c:v>
                </c:pt>
                <c:pt idx="38">
                  <c:v>1.2044350695515176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B-FA4E-9DD3-9A05A5C968A2}"/>
            </c:ext>
          </c:extLst>
        </c:ser>
        <c:ser>
          <c:idx val="1"/>
          <c:order val="1"/>
          <c:tx>
            <c:v>w/o outliers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ParamScen!$A$8:$A$47</c:f>
              <c:numCache>
                <c:formatCode>General</c:formatCode>
                <c:ptCount val="40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</c:numCache>
            </c:numRef>
          </c:xVal>
          <c:yVal>
            <c:numRef>
              <c:f>ParamScen!$G$8:$G$47</c:f>
              <c:numCache>
                <c:formatCode>0.000%</c:formatCode>
                <c:ptCount val="40"/>
                <c:pt idx="0">
                  <c:v>5.0888278838669532E-2</c:v>
                </c:pt>
                <c:pt idx="1">
                  <c:v>4.8755074922918196E-2</c:v>
                </c:pt>
                <c:pt idx="2">
                  <c:v>1.3013111790408205E-2</c:v>
                </c:pt>
                <c:pt idx="3">
                  <c:v>8.9308822437537572E-2</c:v>
                </c:pt>
                <c:pt idx="4">
                  <c:v>7.3210452045112895E-2</c:v>
                </c:pt>
                <c:pt idx="5">
                  <c:v>8.1949436609564774E-2</c:v>
                </c:pt>
                <c:pt idx="6">
                  <c:v>4.3991209377688412E-2</c:v>
                </c:pt>
                <c:pt idx="7">
                  <c:v>-4.2617490685218251E-2</c:v>
                </c:pt>
                <c:pt idx="8">
                  <c:v>7.3103589190565144E-2</c:v>
                </c:pt>
                <c:pt idx="9">
                  <c:v>3.4667469759947833E-2</c:v>
                </c:pt>
                <c:pt idx="10">
                  <c:v>7.3614464621372333E-2</c:v>
                </c:pt>
                <c:pt idx="11">
                  <c:v>5.6409329532967512E-2</c:v>
                </c:pt>
                <c:pt idx="12">
                  <c:v>5.7243894704693155E-2</c:v>
                </c:pt>
                <c:pt idx="13">
                  <c:v>0.12543458596856771</c:v>
                </c:pt>
                <c:pt idx="14">
                  <c:v>5.5039261156566432E-2</c:v>
                </c:pt>
                <c:pt idx="15">
                  <c:v>8.2739794383789089E-2</c:v>
                </c:pt>
                <c:pt idx="16">
                  <c:v>8.3614969119024884E-2</c:v>
                </c:pt>
                <c:pt idx="17">
                  <c:v>-7.3317228925874889E-2</c:v>
                </c:pt>
                <c:pt idx="18">
                  <c:v>-0.14585408152936363</c:v>
                </c:pt>
                <c:pt idx="19">
                  <c:v>-5.1432918257785842E-2</c:v>
                </c:pt>
                <c:pt idx="20">
                  <c:v>1.3390299182898691E-2</c:v>
                </c:pt>
                <c:pt idx="21">
                  <c:v>3.6616787919669935E-2</c:v>
                </c:pt>
                <c:pt idx="22">
                  <c:v>7.562707957638759E-2</c:v>
                </c:pt>
                <c:pt idx="23">
                  <c:v>7.8072471609197613E-2</c:v>
                </c:pt>
                <c:pt idx="24">
                  <c:v>6.5582361212844553E-2</c:v>
                </c:pt>
                <c:pt idx="25">
                  <c:v>-7.7994109569322623E-3</c:v>
                </c:pt>
                <c:pt idx="26">
                  <c:v>4.3388724118971433E-2</c:v>
                </c:pt>
                <c:pt idx="27">
                  <c:v>6.3803085297035933E-2</c:v>
                </c:pt>
                <c:pt idx="28">
                  <c:v>1.9083198201459428E-2</c:v>
                </c:pt>
                <c:pt idx="29">
                  <c:v>2.5295132729090675E-3</c:v>
                </c:pt>
                <c:pt idx="30">
                  <c:v>2.463223811587123E-2</c:v>
                </c:pt>
                <c:pt idx="31">
                  <c:v>3.1541640738684373E-2</c:v>
                </c:pt>
                <c:pt idx="32">
                  <c:v>5.2706821766471457E-2</c:v>
                </c:pt>
                <c:pt idx="33">
                  <c:v>6.2518587509742929E-2</c:v>
                </c:pt>
                <c:pt idx="34">
                  <c:v>5.8422523754346312E-2</c:v>
                </c:pt>
                <c:pt idx="35">
                  <c:v>1.2669874878702192E-2</c:v>
                </c:pt>
                <c:pt idx="37">
                  <c:v>0.22699560378930839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9B-FA4E-9DD3-9A05A5C96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652352"/>
        <c:axId val="629112720"/>
      </c:scatterChart>
      <c:valAx>
        <c:axId val="62865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12720"/>
        <c:crosses val="autoZero"/>
        <c:crossBetween val="midCat"/>
      </c:valAx>
      <c:valAx>
        <c:axId val="6291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5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ConvFR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TargetCurves!$C$3:$C$102</c:f>
              <c:numCache>
                <c:formatCode>0.00E+00</c:formatCode>
                <c:ptCount val="100"/>
                <c:pt idx="0">
                  <c:v>230000000</c:v>
                </c:pt>
                <c:pt idx="1">
                  <c:v>282000000</c:v>
                </c:pt>
                <c:pt idx="2">
                  <c:v>284000000</c:v>
                </c:pt>
                <c:pt idx="3">
                  <c:v>294000000</c:v>
                </c:pt>
                <c:pt idx="4">
                  <c:v>315000000</c:v>
                </c:pt>
                <c:pt idx="5">
                  <c:v>338000000</c:v>
                </c:pt>
                <c:pt idx="6">
                  <c:v>362000000</c:v>
                </c:pt>
                <c:pt idx="7">
                  <c:v>380000000</c:v>
                </c:pt>
                <c:pt idx="8">
                  <c:v>390000000</c:v>
                </c:pt>
                <c:pt idx="9">
                  <c:v>402000000</c:v>
                </c:pt>
                <c:pt idx="10">
                  <c:v>414000000</c:v>
                </c:pt>
                <c:pt idx="11">
                  <c:v>418000000</c:v>
                </c:pt>
                <c:pt idx="12">
                  <c:v>418000000</c:v>
                </c:pt>
                <c:pt idx="13">
                  <c:v>447000000</c:v>
                </c:pt>
                <c:pt idx="14">
                  <c:v>471000000</c:v>
                </c:pt>
                <c:pt idx="15">
                  <c:v>484000000</c:v>
                </c:pt>
                <c:pt idx="16">
                  <c:v>494000000</c:v>
                </c:pt>
                <c:pt idx="17">
                  <c:v>504000000</c:v>
                </c:pt>
                <c:pt idx="18">
                  <c:v>506000000</c:v>
                </c:pt>
                <c:pt idx="19">
                  <c:v>508000000</c:v>
                </c:pt>
                <c:pt idx="20">
                  <c:v>513000000</c:v>
                </c:pt>
                <c:pt idx="21">
                  <c:v>522000000</c:v>
                </c:pt>
                <c:pt idx="22">
                  <c:v>526000000</c:v>
                </c:pt>
                <c:pt idx="23">
                  <c:v>547000000</c:v>
                </c:pt>
                <c:pt idx="24">
                  <c:v>554000000</c:v>
                </c:pt>
                <c:pt idx="25">
                  <c:v>556000000</c:v>
                </c:pt>
                <c:pt idx="26">
                  <c:v>563000000</c:v>
                </c:pt>
                <c:pt idx="27">
                  <c:v>564000000</c:v>
                </c:pt>
                <c:pt idx="28">
                  <c:v>577000000</c:v>
                </c:pt>
                <c:pt idx="29">
                  <c:v>578000000</c:v>
                </c:pt>
                <c:pt idx="30">
                  <c:v>581000000</c:v>
                </c:pt>
                <c:pt idx="31">
                  <c:v>582000000</c:v>
                </c:pt>
                <c:pt idx="32">
                  <c:v>589000000</c:v>
                </c:pt>
                <c:pt idx="33">
                  <c:v>596000000</c:v>
                </c:pt>
                <c:pt idx="34">
                  <c:v>607000000</c:v>
                </c:pt>
                <c:pt idx="35">
                  <c:v>608000000</c:v>
                </c:pt>
                <c:pt idx="36">
                  <c:v>608000000</c:v>
                </c:pt>
                <c:pt idx="37">
                  <c:v>626000000</c:v>
                </c:pt>
                <c:pt idx="38">
                  <c:v>633000000</c:v>
                </c:pt>
                <c:pt idx="39">
                  <c:v>633000000</c:v>
                </c:pt>
                <c:pt idx="40">
                  <c:v>645000000</c:v>
                </c:pt>
                <c:pt idx="41">
                  <c:v>661000000</c:v>
                </c:pt>
                <c:pt idx="42">
                  <c:v>663000000</c:v>
                </c:pt>
                <c:pt idx="43">
                  <c:v>669000000</c:v>
                </c:pt>
                <c:pt idx="44">
                  <c:v>672000000</c:v>
                </c:pt>
                <c:pt idx="45">
                  <c:v>677000000</c:v>
                </c:pt>
                <c:pt idx="46">
                  <c:v>680000000</c:v>
                </c:pt>
                <c:pt idx="47">
                  <c:v>684000000</c:v>
                </c:pt>
                <c:pt idx="48">
                  <c:v>686000000</c:v>
                </c:pt>
                <c:pt idx="49">
                  <c:v>687000000</c:v>
                </c:pt>
                <c:pt idx="50">
                  <c:v>696000000</c:v>
                </c:pt>
                <c:pt idx="51">
                  <c:v>699000000</c:v>
                </c:pt>
                <c:pt idx="52">
                  <c:v>701000000</c:v>
                </c:pt>
                <c:pt idx="53">
                  <c:v>703000000</c:v>
                </c:pt>
                <c:pt idx="54">
                  <c:v>703000000</c:v>
                </c:pt>
                <c:pt idx="55">
                  <c:v>703000000</c:v>
                </c:pt>
                <c:pt idx="56">
                  <c:v>705000000</c:v>
                </c:pt>
                <c:pt idx="57">
                  <c:v>707000000</c:v>
                </c:pt>
                <c:pt idx="58">
                  <c:v>707000000</c:v>
                </c:pt>
                <c:pt idx="59">
                  <c:v>708000000</c:v>
                </c:pt>
                <c:pt idx="60">
                  <c:v>727000000</c:v>
                </c:pt>
                <c:pt idx="61">
                  <c:v>733000000</c:v>
                </c:pt>
                <c:pt idx="62">
                  <c:v>733000000</c:v>
                </c:pt>
                <c:pt idx="63">
                  <c:v>743000000</c:v>
                </c:pt>
                <c:pt idx="64">
                  <c:v>744000000</c:v>
                </c:pt>
                <c:pt idx="65">
                  <c:v>746000000</c:v>
                </c:pt>
                <c:pt idx="66">
                  <c:v>751000000</c:v>
                </c:pt>
                <c:pt idx="67">
                  <c:v>754000000</c:v>
                </c:pt>
                <c:pt idx="68">
                  <c:v>754000000</c:v>
                </c:pt>
                <c:pt idx="69">
                  <c:v>761000000</c:v>
                </c:pt>
                <c:pt idx="70">
                  <c:v>769000000</c:v>
                </c:pt>
                <c:pt idx="71">
                  <c:v>777000000</c:v>
                </c:pt>
                <c:pt idx="72">
                  <c:v>781000000</c:v>
                </c:pt>
                <c:pt idx="73">
                  <c:v>794000000</c:v>
                </c:pt>
                <c:pt idx="74">
                  <c:v>819000000</c:v>
                </c:pt>
                <c:pt idx="75">
                  <c:v>819000000</c:v>
                </c:pt>
                <c:pt idx="76">
                  <c:v>821000000</c:v>
                </c:pt>
                <c:pt idx="77">
                  <c:v>830000000</c:v>
                </c:pt>
                <c:pt idx="78">
                  <c:v>831000000</c:v>
                </c:pt>
                <c:pt idx="79">
                  <c:v>841000000</c:v>
                </c:pt>
                <c:pt idx="80">
                  <c:v>847000000</c:v>
                </c:pt>
                <c:pt idx="81">
                  <c:v>848000000</c:v>
                </c:pt>
                <c:pt idx="82">
                  <c:v>856000000</c:v>
                </c:pt>
                <c:pt idx="83">
                  <c:v>873000000</c:v>
                </c:pt>
                <c:pt idx="84">
                  <c:v>874000000</c:v>
                </c:pt>
                <c:pt idx="85">
                  <c:v>890000000</c:v>
                </c:pt>
                <c:pt idx="86">
                  <c:v>891000000</c:v>
                </c:pt>
                <c:pt idx="87">
                  <c:v>898000000</c:v>
                </c:pt>
                <c:pt idx="88">
                  <c:v>906000000</c:v>
                </c:pt>
                <c:pt idx="89">
                  <c:v>913000000</c:v>
                </c:pt>
                <c:pt idx="90">
                  <c:v>917000000</c:v>
                </c:pt>
                <c:pt idx="91">
                  <c:v>919000000</c:v>
                </c:pt>
                <c:pt idx="92">
                  <c:v>929000000</c:v>
                </c:pt>
                <c:pt idx="93">
                  <c:v>938000000</c:v>
                </c:pt>
                <c:pt idx="94">
                  <c:v>948000000</c:v>
                </c:pt>
                <c:pt idx="95">
                  <c:v>954000000</c:v>
                </c:pt>
                <c:pt idx="96">
                  <c:v>968000000</c:v>
                </c:pt>
                <c:pt idx="97">
                  <c:v>1035000000</c:v>
                </c:pt>
                <c:pt idx="98">
                  <c:v>1038000000</c:v>
                </c:pt>
                <c:pt idx="99">
                  <c:v>1227000000</c:v>
                </c:pt>
              </c:numCache>
            </c:numRef>
          </c:xVal>
          <c:yVal>
            <c:numRef>
              <c:f>TargetCurves!$B$3:$B$102</c:f>
              <c:numCache>
                <c:formatCode>0.00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 formatCode="General">
                  <c:v>0.8100000000000005</c:v>
                </c:pt>
                <c:pt idx="81" formatCode="General">
                  <c:v>0.82000000000000051</c:v>
                </c:pt>
                <c:pt idx="82" formatCode="General">
                  <c:v>0.83000000000000052</c:v>
                </c:pt>
                <c:pt idx="83" formatCode="General">
                  <c:v>0.84000000000000052</c:v>
                </c:pt>
                <c:pt idx="84" formatCode="General">
                  <c:v>0.85000000000000053</c:v>
                </c:pt>
                <c:pt idx="85" formatCode="General">
                  <c:v>0.86000000000000054</c:v>
                </c:pt>
                <c:pt idx="86" formatCode="General">
                  <c:v>0.87000000000000055</c:v>
                </c:pt>
                <c:pt idx="87" formatCode="General">
                  <c:v>0.88000000000000056</c:v>
                </c:pt>
                <c:pt idx="88" formatCode="General">
                  <c:v>0.89000000000000057</c:v>
                </c:pt>
                <c:pt idx="89" formatCode="General">
                  <c:v>0.90000000000000058</c:v>
                </c:pt>
                <c:pt idx="90" formatCode="General">
                  <c:v>0.91000000000000059</c:v>
                </c:pt>
                <c:pt idx="91" formatCode="General">
                  <c:v>0.9200000000000006</c:v>
                </c:pt>
                <c:pt idx="92" formatCode="General">
                  <c:v>0.9300000000000006</c:v>
                </c:pt>
                <c:pt idx="93" formatCode="General">
                  <c:v>0.94000000000000061</c:v>
                </c:pt>
                <c:pt idx="94" formatCode="General">
                  <c:v>0.95000000000000062</c:v>
                </c:pt>
                <c:pt idx="95" formatCode="General">
                  <c:v>0.96000000000000063</c:v>
                </c:pt>
                <c:pt idx="96" formatCode="General">
                  <c:v>0.97000000000000064</c:v>
                </c:pt>
                <c:pt idx="97" formatCode="General">
                  <c:v>0.98000000000000065</c:v>
                </c:pt>
                <c:pt idx="98" formatCode="General">
                  <c:v>0.99000000000000066</c:v>
                </c:pt>
                <c:pt idx="99" formatCode="General">
                  <c:v>1.0000000000000007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8B-C848-9397-C4C2BB1AC61F}"/>
            </c:ext>
          </c:extLst>
        </c:ser>
        <c:ser>
          <c:idx val="1"/>
          <c:order val="1"/>
          <c:tx>
            <c:v>FlexFR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TargetCurves!$D$3:$D$102</c:f>
              <c:numCache>
                <c:formatCode>0.00E+00</c:formatCode>
                <c:ptCount val="100"/>
                <c:pt idx="0">
                  <c:v>435000000</c:v>
                </c:pt>
                <c:pt idx="1">
                  <c:v>417000000</c:v>
                </c:pt>
                <c:pt idx="2">
                  <c:v>479000000</c:v>
                </c:pt>
                <c:pt idx="3">
                  <c:v>464000000</c:v>
                </c:pt>
                <c:pt idx="4">
                  <c:v>446000000</c:v>
                </c:pt>
                <c:pt idx="5">
                  <c:v>468000000</c:v>
                </c:pt>
                <c:pt idx="6">
                  <c:v>487000000</c:v>
                </c:pt>
                <c:pt idx="7">
                  <c:v>494000000</c:v>
                </c:pt>
                <c:pt idx="8">
                  <c:v>520000000</c:v>
                </c:pt>
                <c:pt idx="9">
                  <c:v>527000000</c:v>
                </c:pt>
                <c:pt idx="10">
                  <c:v>549000000</c:v>
                </c:pt>
                <c:pt idx="11">
                  <c:v>543000000</c:v>
                </c:pt>
                <c:pt idx="12">
                  <c:v>533000000</c:v>
                </c:pt>
                <c:pt idx="13">
                  <c:v>533000000</c:v>
                </c:pt>
                <c:pt idx="14">
                  <c:v>552000000</c:v>
                </c:pt>
                <c:pt idx="15">
                  <c:v>559000000</c:v>
                </c:pt>
                <c:pt idx="16">
                  <c:v>584000000</c:v>
                </c:pt>
                <c:pt idx="17">
                  <c:v>579000000</c:v>
                </c:pt>
                <c:pt idx="18">
                  <c:v>574000000</c:v>
                </c:pt>
                <c:pt idx="19">
                  <c:v>586000000</c:v>
                </c:pt>
                <c:pt idx="20">
                  <c:v>584000000</c:v>
                </c:pt>
                <c:pt idx="21">
                  <c:v>594000000</c:v>
                </c:pt>
                <c:pt idx="22">
                  <c:v>596000000</c:v>
                </c:pt>
                <c:pt idx="23">
                  <c:v>613000000</c:v>
                </c:pt>
                <c:pt idx="24">
                  <c:v>625000000</c:v>
                </c:pt>
                <c:pt idx="25">
                  <c:v>603000000</c:v>
                </c:pt>
                <c:pt idx="26">
                  <c:v>612000000</c:v>
                </c:pt>
                <c:pt idx="27">
                  <c:v>614000000</c:v>
                </c:pt>
                <c:pt idx="28">
                  <c:v>630000000</c:v>
                </c:pt>
                <c:pt idx="29">
                  <c:v>627000000</c:v>
                </c:pt>
                <c:pt idx="30">
                  <c:v>611000000</c:v>
                </c:pt>
                <c:pt idx="31">
                  <c:v>628000000</c:v>
                </c:pt>
                <c:pt idx="32">
                  <c:v>631000000</c:v>
                </c:pt>
                <c:pt idx="33">
                  <c:v>631000000</c:v>
                </c:pt>
                <c:pt idx="34">
                  <c:v>632000000</c:v>
                </c:pt>
                <c:pt idx="35">
                  <c:v>653000000</c:v>
                </c:pt>
                <c:pt idx="36">
                  <c:v>630000000</c:v>
                </c:pt>
                <c:pt idx="37">
                  <c:v>652000000</c:v>
                </c:pt>
                <c:pt idx="38">
                  <c:v>635000000</c:v>
                </c:pt>
                <c:pt idx="39">
                  <c:v>654000000</c:v>
                </c:pt>
                <c:pt idx="40">
                  <c:v>658000000</c:v>
                </c:pt>
                <c:pt idx="41">
                  <c:v>674000000</c:v>
                </c:pt>
                <c:pt idx="42">
                  <c:v>670000000</c:v>
                </c:pt>
                <c:pt idx="43">
                  <c:v>696000000</c:v>
                </c:pt>
                <c:pt idx="44">
                  <c:v>696000000</c:v>
                </c:pt>
                <c:pt idx="45">
                  <c:v>665000000</c:v>
                </c:pt>
                <c:pt idx="46">
                  <c:v>683000000</c:v>
                </c:pt>
                <c:pt idx="47">
                  <c:v>680000000</c:v>
                </c:pt>
                <c:pt idx="48">
                  <c:v>680000000</c:v>
                </c:pt>
                <c:pt idx="49">
                  <c:v>663000000</c:v>
                </c:pt>
                <c:pt idx="50">
                  <c:v>676000000</c:v>
                </c:pt>
                <c:pt idx="51">
                  <c:v>694000000</c:v>
                </c:pt>
                <c:pt idx="52">
                  <c:v>680000000</c:v>
                </c:pt>
                <c:pt idx="53">
                  <c:v>687000000</c:v>
                </c:pt>
                <c:pt idx="54">
                  <c:v>696000000</c:v>
                </c:pt>
                <c:pt idx="55">
                  <c:v>696000000</c:v>
                </c:pt>
                <c:pt idx="56">
                  <c:v>702000000</c:v>
                </c:pt>
                <c:pt idx="57">
                  <c:v>693000000</c:v>
                </c:pt>
                <c:pt idx="58">
                  <c:v>681000000</c:v>
                </c:pt>
                <c:pt idx="59">
                  <c:v>704000000</c:v>
                </c:pt>
                <c:pt idx="60">
                  <c:v>710000000</c:v>
                </c:pt>
                <c:pt idx="61">
                  <c:v>713000000</c:v>
                </c:pt>
                <c:pt idx="62">
                  <c:v>719000000</c:v>
                </c:pt>
                <c:pt idx="63">
                  <c:v>731000000</c:v>
                </c:pt>
                <c:pt idx="64">
                  <c:v>739000000</c:v>
                </c:pt>
                <c:pt idx="65">
                  <c:v>717000000</c:v>
                </c:pt>
                <c:pt idx="66">
                  <c:v>734000000</c:v>
                </c:pt>
                <c:pt idx="67">
                  <c:v>731000000</c:v>
                </c:pt>
                <c:pt idx="68">
                  <c:v>728000000</c:v>
                </c:pt>
                <c:pt idx="69">
                  <c:v>730000000</c:v>
                </c:pt>
                <c:pt idx="70">
                  <c:v>732000000</c:v>
                </c:pt>
                <c:pt idx="71">
                  <c:v>739000000</c:v>
                </c:pt>
                <c:pt idx="72">
                  <c:v>752000000</c:v>
                </c:pt>
                <c:pt idx="73">
                  <c:v>752000000</c:v>
                </c:pt>
                <c:pt idx="74">
                  <c:v>783000000</c:v>
                </c:pt>
                <c:pt idx="75">
                  <c:v>782000000</c:v>
                </c:pt>
                <c:pt idx="76">
                  <c:v>778000000</c:v>
                </c:pt>
                <c:pt idx="77">
                  <c:v>798000000</c:v>
                </c:pt>
                <c:pt idx="78">
                  <c:v>774000000</c:v>
                </c:pt>
                <c:pt idx="79">
                  <c:v>794000000</c:v>
                </c:pt>
                <c:pt idx="80">
                  <c:v>811000000</c:v>
                </c:pt>
                <c:pt idx="81">
                  <c:v>816000000</c:v>
                </c:pt>
                <c:pt idx="82">
                  <c:v>835000000</c:v>
                </c:pt>
                <c:pt idx="83">
                  <c:v>819000000</c:v>
                </c:pt>
                <c:pt idx="84">
                  <c:v>830000000</c:v>
                </c:pt>
                <c:pt idx="85">
                  <c:v>840000000</c:v>
                </c:pt>
                <c:pt idx="86">
                  <c:v>853000000</c:v>
                </c:pt>
                <c:pt idx="87">
                  <c:v>883000000</c:v>
                </c:pt>
                <c:pt idx="88">
                  <c:v>862000000</c:v>
                </c:pt>
                <c:pt idx="89">
                  <c:v>880000000</c:v>
                </c:pt>
                <c:pt idx="90">
                  <c:v>874000000</c:v>
                </c:pt>
                <c:pt idx="91">
                  <c:v>882000000</c:v>
                </c:pt>
                <c:pt idx="92">
                  <c:v>900000000</c:v>
                </c:pt>
                <c:pt idx="93">
                  <c:v>899000000</c:v>
                </c:pt>
                <c:pt idx="94">
                  <c:v>901000000</c:v>
                </c:pt>
                <c:pt idx="95">
                  <c:v>918000000</c:v>
                </c:pt>
                <c:pt idx="96">
                  <c:v>934000000</c:v>
                </c:pt>
                <c:pt idx="97">
                  <c:v>1000000000</c:v>
                </c:pt>
                <c:pt idx="98">
                  <c:v>999000000</c:v>
                </c:pt>
                <c:pt idx="99">
                  <c:v>1195000000</c:v>
                </c:pt>
              </c:numCache>
            </c:numRef>
          </c:xVal>
          <c:yVal>
            <c:numRef>
              <c:f>TargetCurves!$B$3:$B$102</c:f>
              <c:numCache>
                <c:formatCode>0.00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 formatCode="General">
                  <c:v>0.8100000000000005</c:v>
                </c:pt>
                <c:pt idx="81" formatCode="General">
                  <c:v>0.82000000000000051</c:v>
                </c:pt>
                <c:pt idx="82" formatCode="General">
                  <c:v>0.83000000000000052</c:v>
                </c:pt>
                <c:pt idx="83" formatCode="General">
                  <c:v>0.84000000000000052</c:v>
                </c:pt>
                <c:pt idx="84" formatCode="General">
                  <c:v>0.85000000000000053</c:v>
                </c:pt>
                <c:pt idx="85" formatCode="General">
                  <c:v>0.86000000000000054</c:v>
                </c:pt>
                <c:pt idx="86" formatCode="General">
                  <c:v>0.87000000000000055</c:v>
                </c:pt>
                <c:pt idx="87" formatCode="General">
                  <c:v>0.88000000000000056</c:v>
                </c:pt>
                <c:pt idx="88" formatCode="General">
                  <c:v>0.89000000000000057</c:v>
                </c:pt>
                <c:pt idx="89" formatCode="General">
                  <c:v>0.90000000000000058</c:v>
                </c:pt>
                <c:pt idx="90" formatCode="General">
                  <c:v>0.91000000000000059</c:v>
                </c:pt>
                <c:pt idx="91" formatCode="General">
                  <c:v>0.9200000000000006</c:v>
                </c:pt>
                <c:pt idx="92" formatCode="General">
                  <c:v>0.9300000000000006</c:v>
                </c:pt>
                <c:pt idx="93" formatCode="General">
                  <c:v>0.94000000000000061</c:v>
                </c:pt>
                <c:pt idx="94" formatCode="General">
                  <c:v>0.95000000000000062</c:v>
                </c:pt>
                <c:pt idx="95" formatCode="General">
                  <c:v>0.96000000000000063</c:v>
                </c:pt>
                <c:pt idx="96" formatCode="General">
                  <c:v>0.97000000000000064</c:v>
                </c:pt>
                <c:pt idx="97" formatCode="General">
                  <c:v>0.98000000000000065</c:v>
                </c:pt>
                <c:pt idx="98" formatCode="General">
                  <c:v>0.99000000000000066</c:v>
                </c:pt>
                <c:pt idx="99" formatCode="General">
                  <c:v>1.0000000000000007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4-328B-C848-9397-C4C2BB1AC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80992"/>
        <c:axId val="272696224"/>
      </c:scatterChart>
      <c:valAx>
        <c:axId val="60538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96224"/>
        <c:crosses val="autoZero"/>
        <c:crossBetween val="midCat"/>
      </c:valAx>
      <c:valAx>
        <c:axId val="272696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8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819150</xdr:colOff>
      <xdr:row>10</xdr:row>
      <xdr:rowOff>50800</xdr:rowOff>
    </xdr:from>
    <xdr:ext cx="844550" cy="5009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39A285BD-8720-6B44-A420-28E1F0492094}"/>
                </a:ext>
              </a:extLst>
            </xdr:cNvPr>
            <xdr:cNvSpPr txBox="1"/>
          </xdr:nvSpPr>
          <xdr:spPr>
            <a:xfrm>
              <a:off x="9074150" y="2082800"/>
              <a:ext cx="844550" cy="5009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de-DE" sz="32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CH" sz="3200" b="0" i="1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</m:acc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39A285BD-8720-6B44-A420-28E1F0492094}"/>
                </a:ext>
              </a:extLst>
            </xdr:cNvPr>
            <xdr:cNvSpPr txBox="1"/>
          </xdr:nvSpPr>
          <xdr:spPr>
            <a:xfrm>
              <a:off x="9074150" y="2082800"/>
              <a:ext cx="844550" cy="5009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CH" sz="3200" b="0" i="0">
                  <a:latin typeface="Cambria Math" panose="02040503050406030204" pitchFamily="18" charset="0"/>
                </a:rPr>
                <a:t>𝜇</a:t>
              </a:r>
              <a:r>
                <a:rPr lang="de-DE" sz="3200" b="0" i="0">
                  <a:latin typeface="Cambria Math" panose="02040503050406030204" pitchFamily="18" charset="0"/>
                </a:rPr>
                <a:t> ̂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10</xdr:col>
      <xdr:colOff>819150</xdr:colOff>
      <xdr:row>16</xdr:row>
      <xdr:rowOff>63500</xdr:rowOff>
    </xdr:from>
    <xdr:ext cx="844550" cy="5009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D4CFAA7-B4C6-6E4E-92DA-AC23861FB2AD}"/>
                </a:ext>
              </a:extLst>
            </xdr:cNvPr>
            <xdr:cNvSpPr txBox="1"/>
          </xdr:nvSpPr>
          <xdr:spPr>
            <a:xfrm>
              <a:off x="9074150" y="3314700"/>
              <a:ext cx="844550" cy="5009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de-DE" sz="32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CH" sz="3200" b="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</m:acc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D4CFAA7-B4C6-6E4E-92DA-AC23861FB2AD}"/>
                </a:ext>
              </a:extLst>
            </xdr:cNvPr>
            <xdr:cNvSpPr txBox="1"/>
          </xdr:nvSpPr>
          <xdr:spPr>
            <a:xfrm>
              <a:off x="9074150" y="3314700"/>
              <a:ext cx="844550" cy="5009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CH" sz="3200" b="0" i="0">
                  <a:latin typeface="Cambria Math" panose="02040503050406030204" pitchFamily="18" charset="0"/>
                </a:rPr>
                <a:t>𝜎</a:t>
              </a:r>
              <a:r>
                <a:rPr lang="de-DE" sz="3200" b="0" i="0">
                  <a:latin typeface="Cambria Math" panose="02040503050406030204" pitchFamily="18" charset="0"/>
                </a:rPr>
                <a:t> ̂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8</xdr:col>
      <xdr:colOff>819150</xdr:colOff>
      <xdr:row>20</xdr:row>
      <xdr:rowOff>0</xdr:rowOff>
    </xdr:from>
    <xdr:to>
      <xdr:col>19</xdr:col>
      <xdr:colOff>787400</xdr:colOff>
      <xdr:row>42</xdr:row>
      <xdr:rowOff>50800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B38A389-65C7-6242-BC33-FD0555E66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2</xdr:row>
      <xdr:rowOff>0</xdr:rowOff>
    </xdr:from>
    <xdr:to>
      <xdr:col>28</xdr:col>
      <xdr:colOff>249352</xdr:colOff>
      <xdr:row>7</xdr:row>
      <xdr:rowOff>172676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0646A8-06E4-296E-8966-56E270AD8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04649" y="401053"/>
          <a:ext cx="4315580" cy="11753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654050</xdr:colOff>
      <xdr:row>4</xdr:row>
      <xdr:rowOff>0</xdr:rowOff>
    </xdr:from>
    <xdr:to>
      <xdr:col>31</xdr:col>
      <xdr:colOff>749300</xdr:colOff>
      <xdr:row>52</xdr:row>
      <xdr:rowOff>88900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56A3619-C166-2D06-351E-5CA0A65C2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86F7-E471-5C4A-8C19-244806B01DAD}">
  <dimension ref="A1:O47"/>
  <sheetViews>
    <sheetView tabSelected="1" zoomScale="82" workbookViewId="0">
      <selection activeCell="E8" sqref="E8"/>
    </sheetView>
  </sheetViews>
  <sheetFormatPr defaultColWidth="10.6640625" defaultRowHeight="16" x14ac:dyDescent="0.8"/>
  <cols>
    <col min="4" max="4" width="16.6640625" customWidth="1"/>
    <col min="5" max="5" width="18.33203125" customWidth="1"/>
  </cols>
  <sheetData>
    <row r="1" spans="1:15" x14ac:dyDescent="0.8">
      <c r="A1" t="s">
        <v>150</v>
      </c>
      <c r="E1" t="s">
        <v>149</v>
      </c>
    </row>
    <row r="2" spans="1:15" x14ac:dyDescent="0.8">
      <c r="E2" t="s">
        <v>148</v>
      </c>
      <c r="F2" s="3">
        <v>0.3</v>
      </c>
    </row>
    <row r="3" spans="1:15" x14ac:dyDescent="0.8">
      <c r="E3" t="s">
        <v>147</v>
      </c>
      <c r="F3" s="3">
        <v>-0.3</v>
      </c>
    </row>
    <row r="4" spans="1:15" x14ac:dyDescent="0.8">
      <c r="A4" t="s">
        <v>146</v>
      </c>
    </row>
    <row r="6" spans="1:15" x14ac:dyDescent="0.8">
      <c r="A6" t="s">
        <v>145</v>
      </c>
      <c r="B6" t="s">
        <v>144</v>
      </c>
      <c r="D6" t="s">
        <v>143</v>
      </c>
      <c r="E6" t="s">
        <v>141</v>
      </c>
      <c r="F6" t="s">
        <v>142</v>
      </c>
      <c r="G6" t="s">
        <v>141</v>
      </c>
      <c r="L6" s="1" t="s">
        <v>140</v>
      </c>
    </row>
    <row r="7" spans="1:15" x14ac:dyDescent="0.8">
      <c r="A7">
        <v>1982</v>
      </c>
      <c r="B7">
        <v>8367699</v>
      </c>
      <c r="D7">
        <f t="shared" ref="D7:D46" si="0">B8-B7</f>
        <v>293883</v>
      </c>
      <c r="E7" s="9">
        <f>B8/B7-1</f>
        <v>3.5121124696287476E-2</v>
      </c>
      <c r="F7" t="str">
        <f t="shared" ref="F7:F46" si="1">IF(OR(E7&gt;$F$2,E7&lt;$F$3),"outlier","no outlier")</f>
        <v>no outlier</v>
      </c>
      <c r="G7" s="8">
        <f t="shared" ref="G7:G43" si="2">E7</f>
        <v>3.5121124696287476E-2</v>
      </c>
    </row>
    <row r="8" spans="1:15" x14ac:dyDescent="0.8">
      <c r="A8">
        <v>1983</v>
      </c>
      <c r="B8">
        <v>8661582</v>
      </c>
      <c r="D8">
        <f t="shared" si="0"/>
        <v>440773</v>
      </c>
      <c r="E8" s="9">
        <f t="shared" ref="E8:E46" si="3">B9/B8-1</f>
        <v>5.0888278838669532E-2</v>
      </c>
      <c r="F8" t="str">
        <f t="shared" si="1"/>
        <v>no outlier</v>
      </c>
      <c r="G8" s="8">
        <f t="shared" si="2"/>
        <v>5.0888278838669532E-2</v>
      </c>
    </row>
    <row r="9" spans="1:15" x14ac:dyDescent="0.8">
      <c r="A9">
        <v>1984</v>
      </c>
      <c r="B9">
        <v>9102355</v>
      </c>
      <c r="D9">
        <f t="shared" si="0"/>
        <v>443786</v>
      </c>
      <c r="E9" s="9">
        <f t="shared" si="3"/>
        <v>4.8755074922918196E-2</v>
      </c>
      <c r="F9" t="str">
        <f t="shared" si="1"/>
        <v>no outlier</v>
      </c>
      <c r="G9" s="8">
        <f t="shared" si="2"/>
        <v>4.8755074922918196E-2</v>
      </c>
    </row>
    <row r="10" spans="1:15" x14ac:dyDescent="0.8">
      <c r="A10">
        <v>1985</v>
      </c>
      <c r="B10">
        <v>9546141</v>
      </c>
      <c r="D10">
        <f t="shared" si="0"/>
        <v>124225</v>
      </c>
      <c r="E10" s="9">
        <f t="shared" si="3"/>
        <v>1.3013111790408205E-2</v>
      </c>
      <c r="F10" t="str">
        <f t="shared" si="1"/>
        <v>no outlier</v>
      </c>
      <c r="G10" s="8">
        <f t="shared" si="2"/>
        <v>1.3013111790408205E-2</v>
      </c>
      <c r="L10" t="s">
        <v>139</v>
      </c>
      <c r="O10" s="8">
        <f>AVERAGE(G7:G46)</f>
        <v>4.2754330256447565E-2</v>
      </c>
    </row>
    <row r="11" spans="1:15" x14ac:dyDescent="0.8">
      <c r="A11">
        <v>1986</v>
      </c>
      <c r="B11">
        <v>9670366</v>
      </c>
      <c r="D11">
        <f t="shared" si="0"/>
        <v>863649</v>
      </c>
      <c r="E11" s="9">
        <f t="shared" si="3"/>
        <v>8.9308822437537572E-2</v>
      </c>
      <c r="F11" t="str">
        <f t="shared" si="1"/>
        <v>no outlier</v>
      </c>
      <c r="G11" s="8">
        <f t="shared" si="2"/>
        <v>8.9308822437537572E-2</v>
      </c>
    </row>
    <row r="12" spans="1:15" x14ac:dyDescent="0.8">
      <c r="A12">
        <v>1987</v>
      </c>
      <c r="B12">
        <v>10534015</v>
      </c>
      <c r="D12">
        <f t="shared" si="0"/>
        <v>771200</v>
      </c>
      <c r="E12" s="9">
        <f t="shared" si="3"/>
        <v>7.3210452045112895E-2</v>
      </c>
      <c r="F12" t="str">
        <f t="shared" si="1"/>
        <v>no outlier</v>
      </c>
      <c r="G12" s="8">
        <f t="shared" si="2"/>
        <v>7.3210452045112895E-2</v>
      </c>
    </row>
    <row r="13" spans="1:15" x14ac:dyDescent="0.8">
      <c r="A13">
        <v>1988</v>
      </c>
      <c r="B13">
        <v>11305215</v>
      </c>
      <c r="D13">
        <f t="shared" si="0"/>
        <v>926456</v>
      </c>
      <c r="E13" s="9">
        <f t="shared" si="3"/>
        <v>8.1949436609564774E-2</v>
      </c>
      <c r="F13" t="str">
        <f t="shared" si="1"/>
        <v>no outlier</v>
      </c>
      <c r="G13" s="8">
        <f t="shared" si="2"/>
        <v>8.1949436609564774E-2</v>
      </c>
    </row>
    <row r="14" spans="1:15" x14ac:dyDescent="0.8">
      <c r="A14">
        <v>1989</v>
      </c>
      <c r="B14">
        <v>12231671</v>
      </c>
      <c r="D14">
        <f t="shared" si="0"/>
        <v>538086</v>
      </c>
      <c r="E14" s="9">
        <f t="shared" si="3"/>
        <v>4.3991209377688412E-2</v>
      </c>
      <c r="F14" t="str">
        <f t="shared" si="1"/>
        <v>no outlier</v>
      </c>
      <c r="G14" s="8">
        <f t="shared" si="2"/>
        <v>4.3991209377688412E-2</v>
      </c>
    </row>
    <row r="15" spans="1:15" x14ac:dyDescent="0.8">
      <c r="A15">
        <v>1990</v>
      </c>
      <c r="B15">
        <v>12769757</v>
      </c>
      <c r="D15">
        <f t="shared" si="0"/>
        <v>-544215</v>
      </c>
      <c r="E15" s="9">
        <f t="shared" si="3"/>
        <v>-4.2617490685218251E-2</v>
      </c>
      <c r="F15" t="str">
        <f t="shared" si="1"/>
        <v>no outlier</v>
      </c>
      <c r="G15" s="8">
        <f t="shared" si="2"/>
        <v>-4.2617490685218251E-2</v>
      </c>
    </row>
    <row r="16" spans="1:15" x14ac:dyDescent="0.8">
      <c r="A16">
        <v>1991</v>
      </c>
      <c r="B16">
        <v>12225542</v>
      </c>
      <c r="D16">
        <f t="shared" si="0"/>
        <v>893731</v>
      </c>
      <c r="E16" s="9">
        <f t="shared" si="3"/>
        <v>7.3103589190565144E-2</v>
      </c>
      <c r="F16" t="str">
        <f t="shared" si="1"/>
        <v>no outlier</v>
      </c>
      <c r="G16" s="8">
        <f t="shared" si="2"/>
        <v>7.3103589190565144E-2</v>
      </c>
      <c r="L16" t="s">
        <v>138</v>
      </c>
      <c r="O16" s="9">
        <f>STDEV(G7:G46)</f>
        <v>5.8918020848114094E-2</v>
      </c>
    </row>
    <row r="17" spans="1:7" x14ac:dyDescent="0.8">
      <c r="A17">
        <v>1992</v>
      </c>
      <c r="B17">
        <v>13119273</v>
      </c>
      <c r="D17">
        <f t="shared" si="0"/>
        <v>454812</v>
      </c>
      <c r="E17" s="9">
        <f t="shared" si="3"/>
        <v>3.4667469759947833E-2</v>
      </c>
      <c r="F17" t="str">
        <f t="shared" si="1"/>
        <v>no outlier</v>
      </c>
      <c r="G17" s="8">
        <f t="shared" si="2"/>
        <v>3.4667469759947833E-2</v>
      </c>
    </row>
    <row r="18" spans="1:7" x14ac:dyDescent="0.8">
      <c r="A18">
        <v>1993</v>
      </c>
      <c r="B18">
        <v>13574085</v>
      </c>
      <c r="D18">
        <f t="shared" si="0"/>
        <v>999249</v>
      </c>
      <c r="E18" s="9">
        <f t="shared" si="3"/>
        <v>7.3614464621372333E-2</v>
      </c>
      <c r="F18" t="str">
        <f t="shared" si="1"/>
        <v>no outlier</v>
      </c>
      <c r="G18" s="8">
        <f t="shared" si="2"/>
        <v>7.3614464621372333E-2</v>
      </c>
    </row>
    <row r="19" spans="1:7" x14ac:dyDescent="0.8">
      <c r="A19">
        <v>1994</v>
      </c>
      <c r="B19">
        <v>14573334</v>
      </c>
      <c r="D19">
        <f t="shared" si="0"/>
        <v>822072</v>
      </c>
      <c r="E19" s="9">
        <f t="shared" si="3"/>
        <v>5.6409329532967512E-2</v>
      </c>
      <c r="F19" t="str">
        <f t="shared" si="1"/>
        <v>no outlier</v>
      </c>
      <c r="G19" s="8">
        <f t="shared" si="2"/>
        <v>5.6409329532967512E-2</v>
      </c>
    </row>
    <row r="20" spans="1:7" x14ac:dyDescent="0.8">
      <c r="A20">
        <v>1995</v>
      </c>
      <c r="B20">
        <v>15395406</v>
      </c>
      <c r="D20">
        <f t="shared" si="0"/>
        <v>881293</v>
      </c>
      <c r="E20" s="9">
        <f t="shared" si="3"/>
        <v>5.7243894704693155E-2</v>
      </c>
      <c r="F20" t="str">
        <f t="shared" si="1"/>
        <v>no outlier</v>
      </c>
      <c r="G20" s="8">
        <f t="shared" si="2"/>
        <v>5.7243894704693155E-2</v>
      </c>
    </row>
    <row r="21" spans="1:7" x14ac:dyDescent="0.8">
      <c r="A21">
        <v>1996</v>
      </c>
      <c r="B21">
        <v>16276699</v>
      </c>
      <c r="D21">
        <f t="shared" si="0"/>
        <v>2041661</v>
      </c>
      <c r="E21" s="9">
        <f t="shared" si="3"/>
        <v>0.12543458596856771</v>
      </c>
      <c r="F21" t="str">
        <f t="shared" si="1"/>
        <v>no outlier</v>
      </c>
      <c r="G21" s="8">
        <f t="shared" si="2"/>
        <v>0.12543458596856771</v>
      </c>
    </row>
    <row r="22" spans="1:7" x14ac:dyDescent="0.8">
      <c r="A22">
        <v>1997</v>
      </c>
      <c r="B22">
        <v>18318360</v>
      </c>
      <c r="D22">
        <f t="shared" si="0"/>
        <v>1008229</v>
      </c>
      <c r="E22" s="9">
        <f t="shared" si="3"/>
        <v>5.5039261156566432E-2</v>
      </c>
      <c r="F22" t="str">
        <f t="shared" si="1"/>
        <v>no outlier</v>
      </c>
      <c r="G22" s="8">
        <f t="shared" si="2"/>
        <v>5.5039261156566432E-2</v>
      </c>
    </row>
    <row r="23" spans="1:7" x14ac:dyDescent="0.8">
      <c r="A23">
        <v>1998</v>
      </c>
      <c r="B23">
        <v>19326589</v>
      </c>
      <c r="D23">
        <f t="shared" si="0"/>
        <v>1599078</v>
      </c>
      <c r="E23" s="9">
        <f t="shared" si="3"/>
        <v>8.2739794383789089E-2</v>
      </c>
      <c r="F23" t="str">
        <f t="shared" si="1"/>
        <v>no outlier</v>
      </c>
      <c r="G23" s="8">
        <f t="shared" si="2"/>
        <v>8.2739794383789089E-2</v>
      </c>
    </row>
    <row r="24" spans="1:7" x14ac:dyDescent="0.8">
      <c r="A24">
        <v>1999</v>
      </c>
      <c r="B24">
        <v>20925667</v>
      </c>
      <c r="D24">
        <f t="shared" si="0"/>
        <v>1749699</v>
      </c>
      <c r="E24" s="9">
        <f t="shared" si="3"/>
        <v>8.3614969119024884E-2</v>
      </c>
      <c r="F24" t="str">
        <f t="shared" si="1"/>
        <v>no outlier</v>
      </c>
      <c r="G24" s="8">
        <f t="shared" si="2"/>
        <v>8.3614969119024884E-2</v>
      </c>
    </row>
    <row r="25" spans="1:7" x14ac:dyDescent="0.8">
      <c r="A25">
        <v>2000</v>
      </c>
      <c r="B25">
        <v>22675366</v>
      </c>
      <c r="D25">
        <f t="shared" si="0"/>
        <v>-1662495</v>
      </c>
      <c r="E25" s="9">
        <f t="shared" si="3"/>
        <v>-7.3317228925874889E-2</v>
      </c>
      <c r="F25" t="str">
        <f t="shared" si="1"/>
        <v>no outlier</v>
      </c>
      <c r="G25" s="8">
        <f t="shared" si="2"/>
        <v>-7.3317228925874889E-2</v>
      </c>
    </row>
    <row r="26" spans="1:7" x14ac:dyDescent="0.8">
      <c r="A26">
        <v>2001</v>
      </c>
      <c r="B26">
        <v>21012871</v>
      </c>
      <c r="D26">
        <f t="shared" si="0"/>
        <v>-3064813</v>
      </c>
      <c r="E26" s="9">
        <f t="shared" si="3"/>
        <v>-0.14585408152936363</v>
      </c>
      <c r="F26" t="str">
        <f t="shared" si="1"/>
        <v>no outlier</v>
      </c>
      <c r="G26" s="8">
        <f t="shared" si="2"/>
        <v>-0.14585408152936363</v>
      </c>
    </row>
    <row r="27" spans="1:7" x14ac:dyDescent="0.8">
      <c r="A27">
        <v>2002</v>
      </c>
      <c r="B27">
        <v>17948058</v>
      </c>
      <c r="D27">
        <f t="shared" si="0"/>
        <v>-923121</v>
      </c>
      <c r="E27" s="9">
        <f t="shared" si="3"/>
        <v>-5.1432918257785842E-2</v>
      </c>
      <c r="F27" t="str">
        <f t="shared" si="1"/>
        <v>no outlier</v>
      </c>
      <c r="G27" s="8">
        <f t="shared" si="2"/>
        <v>-5.1432918257785842E-2</v>
      </c>
    </row>
    <row r="28" spans="1:7" x14ac:dyDescent="0.8">
      <c r="A28">
        <v>2003</v>
      </c>
      <c r="B28">
        <v>17024937</v>
      </c>
      <c r="D28">
        <f t="shared" si="0"/>
        <v>227969</v>
      </c>
      <c r="E28" s="9">
        <f t="shared" si="3"/>
        <v>1.3390299182898691E-2</v>
      </c>
      <c r="F28" t="str">
        <f t="shared" si="1"/>
        <v>no outlier</v>
      </c>
      <c r="G28" s="8">
        <f t="shared" si="2"/>
        <v>1.3390299182898691E-2</v>
      </c>
    </row>
    <row r="29" spans="1:7" x14ac:dyDescent="0.8">
      <c r="A29">
        <v>2004</v>
      </c>
      <c r="B29">
        <v>17252906</v>
      </c>
      <c r="D29">
        <f t="shared" si="0"/>
        <v>631746</v>
      </c>
      <c r="E29" s="9">
        <f t="shared" si="3"/>
        <v>3.6616787919669935E-2</v>
      </c>
      <c r="F29" t="str">
        <f t="shared" si="1"/>
        <v>no outlier</v>
      </c>
      <c r="G29" s="8">
        <f t="shared" si="2"/>
        <v>3.6616787919669935E-2</v>
      </c>
    </row>
    <row r="30" spans="1:7" x14ac:dyDescent="0.8">
      <c r="A30">
        <v>2005</v>
      </c>
      <c r="B30">
        <v>17884652</v>
      </c>
      <c r="D30">
        <f t="shared" si="0"/>
        <v>1352564</v>
      </c>
      <c r="E30" s="9">
        <f t="shared" si="3"/>
        <v>7.562707957638759E-2</v>
      </c>
      <c r="F30" t="str">
        <f t="shared" si="1"/>
        <v>no outlier</v>
      </c>
      <c r="G30" s="8">
        <f t="shared" si="2"/>
        <v>7.562707957638759E-2</v>
      </c>
    </row>
    <row r="31" spans="1:7" x14ac:dyDescent="0.8">
      <c r="A31">
        <v>2006</v>
      </c>
      <c r="B31">
        <v>19237216</v>
      </c>
      <c r="D31">
        <f t="shared" si="0"/>
        <v>1501897</v>
      </c>
      <c r="E31" s="9">
        <f t="shared" si="3"/>
        <v>7.8072471609197613E-2</v>
      </c>
      <c r="F31" t="str">
        <f t="shared" si="1"/>
        <v>no outlier</v>
      </c>
      <c r="G31" s="8">
        <f t="shared" si="2"/>
        <v>7.8072471609197613E-2</v>
      </c>
    </row>
    <row r="32" spans="1:7" x14ac:dyDescent="0.8">
      <c r="A32">
        <v>2007</v>
      </c>
      <c r="B32">
        <v>20739113</v>
      </c>
      <c r="D32">
        <f t="shared" si="0"/>
        <v>1360120</v>
      </c>
      <c r="E32" s="9">
        <f t="shared" si="3"/>
        <v>6.5582361212844553E-2</v>
      </c>
      <c r="F32" t="str">
        <f t="shared" si="1"/>
        <v>no outlier</v>
      </c>
      <c r="G32" s="8">
        <f t="shared" si="2"/>
        <v>6.5582361212844553E-2</v>
      </c>
    </row>
    <row r="33" spans="1:7" x14ac:dyDescent="0.8">
      <c r="A33">
        <v>2008</v>
      </c>
      <c r="B33">
        <v>22099233</v>
      </c>
      <c r="D33">
        <f t="shared" si="0"/>
        <v>-172361</v>
      </c>
      <c r="E33" s="9">
        <f t="shared" si="3"/>
        <v>-7.7994109569322623E-3</v>
      </c>
      <c r="F33" t="str">
        <f t="shared" si="1"/>
        <v>no outlier</v>
      </c>
      <c r="G33" s="8">
        <f t="shared" si="2"/>
        <v>-7.7994109569322623E-3</v>
      </c>
    </row>
    <row r="34" spans="1:7" x14ac:dyDescent="0.8">
      <c r="A34">
        <v>2009</v>
      </c>
      <c r="B34">
        <v>21926872</v>
      </c>
      <c r="D34">
        <f t="shared" si="0"/>
        <v>951379</v>
      </c>
      <c r="E34" s="9">
        <f t="shared" si="3"/>
        <v>4.3388724118971433E-2</v>
      </c>
      <c r="F34" t="str">
        <f t="shared" si="1"/>
        <v>no outlier</v>
      </c>
      <c r="G34" s="8">
        <f t="shared" si="2"/>
        <v>4.3388724118971433E-2</v>
      </c>
    </row>
    <row r="35" spans="1:7" x14ac:dyDescent="0.8">
      <c r="A35">
        <v>2010</v>
      </c>
      <c r="B35">
        <v>22878251</v>
      </c>
      <c r="D35">
        <f t="shared" si="0"/>
        <v>1459703</v>
      </c>
      <c r="E35" s="9">
        <f t="shared" si="3"/>
        <v>6.3803085297035933E-2</v>
      </c>
      <c r="F35" t="str">
        <f t="shared" si="1"/>
        <v>no outlier</v>
      </c>
      <c r="G35" s="8">
        <f t="shared" si="2"/>
        <v>6.3803085297035933E-2</v>
      </c>
    </row>
    <row r="36" spans="1:7" x14ac:dyDescent="0.8">
      <c r="A36">
        <v>2011</v>
      </c>
      <c r="B36">
        <v>24337954</v>
      </c>
      <c r="D36">
        <f t="shared" si="0"/>
        <v>464446</v>
      </c>
      <c r="E36" s="9">
        <f t="shared" si="3"/>
        <v>1.9083198201459428E-2</v>
      </c>
      <c r="F36" t="str">
        <f t="shared" si="1"/>
        <v>no outlier</v>
      </c>
      <c r="G36" s="8">
        <f t="shared" si="2"/>
        <v>1.9083198201459428E-2</v>
      </c>
    </row>
    <row r="37" spans="1:7" x14ac:dyDescent="0.8">
      <c r="A37">
        <v>2012</v>
      </c>
      <c r="B37">
        <v>24802400</v>
      </c>
      <c r="D37">
        <f t="shared" si="0"/>
        <v>62738</v>
      </c>
      <c r="E37" s="9">
        <f t="shared" si="3"/>
        <v>2.5295132729090675E-3</v>
      </c>
      <c r="F37" t="str">
        <f t="shared" si="1"/>
        <v>no outlier</v>
      </c>
      <c r="G37" s="8">
        <f t="shared" si="2"/>
        <v>2.5295132729090675E-3</v>
      </c>
    </row>
    <row r="38" spans="1:7" x14ac:dyDescent="0.8">
      <c r="A38">
        <v>2013</v>
      </c>
      <c r="B38">
        <v>24865138</v>
      </c>
      <c r="D38">
        <f t="shared" si="0"/>
        <v>612484</v>
      </c>
      <c r="E38" s="9">
        <f t="shared" si="3"/>
        <v>2.463223811587123E-2</v>
      </c>
      <c r="F38" t="str">
        <f t="shared" si="1"/>
        <v>no outlier</v>
      </c>
      <c r="G38" s="8">
        <f t="shared" si="2"/>
        <v>2.463223811587123E-2</v>
      </c>
    </row>
    <row r="39" spans="1:7" x14ac:dyDescent="0.8">
      <c r="A39">
        <v>2014</v>
      </c>
      <c r="B39">
        <v>25477622</v>
      </c>
      <c r="D39">
        <f t="shared" si="0"/>
        <v>803606</v>
      </c>
      <c r="E39" s="9">
        <f t="shared" si="3"/>
        <v>3.1541640738684373E-2</v>
      </c>
      <c r="F39" t="str">
        <f t="shared" si="1"/>
        <v>no outlier</v>
      </c>
      <c r="G39" s="8">
        <f t="shared" si="2"/>
        <v>3.1541640738684373E-2</v>
      </c>
    </row>
    <row r="40" spans="1:7" x14ac:dyDescent="0.8">
      <c r="A40">
        <v>2015</v>
      </c>
      <c r="B40">
        <v>26281228</v>
      </c>
      <c r="D40">
        <f t="shared" si="0"/>
        <v>1385200</v>
      </c>
      <c r="E40" s="9">
        <f t="shared" si="3"/>
        <v>5.2706821766471457E-2</v>
      </c>
      <c r="F40" t="str">
        <f t="shared" si="1"/>
        <v>no outlier</v>
      </c>
      <c r="G40" s="8">
        <f t="shared" si="2"/>
        <v>5.2706821766471457E-2</v>
      </c>
    </row>
    <row r="41" spans="1:7" x14ac:dyDescent="0.8">
      <c r="A41">
        <v>2016</v>
      </c>
      <c r="B41">
        <v>27666428</v>
      </c>
      <c r="D41">
        <f t="shared" si="0"/>
        <v>1729666</v>
      </c>
      <c r="E41" s="9">
        <f t="shared" si="3"/>
        <v>6.2518587509742929E-2</v>
      </c>
      <c r="F41" t="str">
        <f t="shared" si="1"/>
        <v>no outlier</v>
      </c>
      <c r="G41" s="8">
        <f t="shared" si="2"/>
        <v>6.2518587509742929E-2</v>
      </c>
    </row>
    <row r="42" spans="1:7" x14ac:dyDescent="0.8">
      <c r="A42">
        <v>2017</v>
      </c>
      <c r="B42">
        <v>29396094</v>
      </c>
      <c r="D42">
        <f t="shared" si="0"/>
        <v>1717394</v>
      </c>
      <c r="E42" s="9">
        <f t="shared" si="3"/>
        <v>5.8422523754346312E-2</v>
      </c>
      <c r="F42" t="str">
        <f t="shared" si="1"/>
        <v>no outlier</v>
      </c>
      <c r="G42" s="8">
        <f t="shared" si="2"/>
        <v>5.8422523754346312E-2</v>
      </c>
    </row>
    <row r="43" spans="1:7" x14ac:dyDescent="0.8">
      <c r="A43">
        <v>2018</v>
      </c>
      <c r="B43">
        <v>31113488</v>
      </c>
      <c r="D43">
        <f t="shared" si="0"/>
        <v>394204</v>
      </c>
      <c r="E43" s="9">
        <f t="shared" si="3"/>
        <v>1.2669874878702192E-2</v>
      </c>
      <c r="F43" t="str">
        <f t="shared" si="1"/>
        <v>no outlier</v>
      </c>
      <c r="G43" s="8">
        <f t="shared" si="2"/>
        <v>1.2669874878702192E-2</v>
      </c>
    </row>
    <row r="44" spans="1:7" x14ac:dyDescent="0.8">
      <c r="A44">
        <v>2019</v>
      </c>
      <c r="B44">
        <v>31507692</v>
      </c>
      <c r="D44">
        <f t="shared" si="0"/>
        <v>-23166645</v>
      </c>
      <c r="E44" s="9">
        <f t="shared" si="3"/>
        <v>-0.73526950180927253</v>
      </c>
      <c r="F44" t="str">
        <f t="shared" si="1"/>
        <v>outlier</v>
      </c>
      <c r="G44" s="8"/>
    </row>
    <row r="45" spans="1:7" x14ac:dyDescent="0.8">
      <c r="A45">
        <v>2020</v>
      </c>
      <c r="B45">
        <v>8341047</v>
      </c>
      <c r="D45">
        <f t="shared" si="0"/>
        <v>1893381</v>
      </c>
      <c r="E45" s="9">
        <f t="shared" si="3"/>
        <v>0.22699560378930839</v>
      </c>
      <c r="F45" t="str">
        <f t="shared" si="1"/>
        <v>no outlier</v>
      </c>
      <c r="G45" s="8">
        <f>E45</f>
        <v>0.22699560378930839</v>
      </c>
    </row>
    <row r="46" spans="1:7" x14ac:dyDescent="0.8">
      <c r="A46">
        <v>2021</v>
      </c>
      <c r="B46">
        <v>10234428</v>
      </c>
      <c r="D46">
        <f t="shared" si="0"/>
        <v>12326704</v>
      </c>
      <c r="E46" s="9">
        <f t="shared" si="3"/>
        <v>1.2044350695515176</v>
      </c>
      <c r="F46" t="str">
        <f t="shared" si="1"/>
        <v>outlier</v>
      </c>
      <c r="G46" s="8"/>
    </row>
    <row r="47" spans="1:7" x14ac:dyDescent="0.8">
      <c r="A47">
        <v>2022</v>
      </c>
      <c r="B47">
        <v>22561132</v>
      </c>
      <c r="E47" s="9"/>
      <c r="G47" s="8"/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A1A6B-DC37-4645-A9EA-4749BEA5BE8F}">
  <dimension ref="A1:V111"/>
  <sheetViews>
    <sheetView zoomScale="77" workbookViewId="0">
      <selection activeCell="C12" sqref="C12"/>
    </sheetView>
  </sheetViews>
  <sheetFormatPr defaultColWidth="10.6640625" defaultRowHeight="16" x14ac:dyDescent="0.8"/>
  <sheetData>
    <row r="1" spans="1:22" x14ac:dyDescent="0.8">
      <c r="A1" s="1" t="s">
        <v>158</v>
      </c>
    </row>
    <row r="3" spans="1:22" x14ac:dyDescent="0.8">
      <c r="A3" t="s">
        <v>157</v>
      </c>
      <c r="E3" s="9">
        <f>ParamScen!$O$10</f>
        <v>4.2754330256447565E-2</v>
      </c>
    </row>
    <row r="4" spans="1:22" x14ac:dyDescent="0.8">
      <c r="A4" t="s">
        <v>156</v>
      </c>
      <c r="E4" s="9">
        <f>ParamScen!$O$16</f>
        <v>5.8918020848114094E-2</v>
      </c>
    </row>
    <row r="5" spans="1:22" x14ac:dyDescent="0.8">
      <c r="A5" t="s">
        <v>155</v>
      </c>
      <c r="E5">
        <v>1</v>
      </c>
      <c r="F5" t="s">
        <v>154</v>
      </c>
    </row>
    <row r="6" spans="1:22" x14ac:dyDescent="0.8">
      <c r="A6" t="s">
        <v>153</v>
      </c>
      <c r="E6">
        <v>22561132</v>
      </c>
      <c r="F6" t="s">
        <v>152</v>
      </c>
    </row>
    <row r="9" spans="1:22" x14ac:dyDescent="0.8">
      <c r="A9" s="1" t="s">
        <v>151</v>
      </c>
    </row>
    <row r="10" spans="1:22" x14ac:dyDescent="0.8">
      <c r="B10" s="10" t="s">
        <v>0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2" x14ac:dyDescent="0.8"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  <c r="M11">
        <v>11</v>
      </c>
      <c r="N11">
        <v>12</v>
      </c>
      <c r="O11">
        <v>13</v>
      </c>
      <c r="P11">
        <v>14</v>
      </c>
      <c r="Q11">
        <v>15</v>
      </c>
      <c r="R11">
        <v>16</v>
      </c>
      <c r="S11">
        <v>17</v>
      </c>
      <c r="T11">
        <v>18</v>
      </c>
      <c r="U11">
        <v>19</v>
      </c>
      <c r="V11">
        <v>20</v>
      </c>
    </row>
    <row r="12" spans="1:22" x14ac:dyDescent="0.8">
      <c r="A12" t="s">
        <v>1</v>
      </c>
      <c r="B12">
        <f t="shared" ref="B12:B43" si="0">$E$6</f>
        <v>22561132</v>
      </c>
      <c r="C12" s="6">
        <f t="shared" ref="C12:V12" ca="1" si="1">B12+(B12*$E$3*$E$5+B12*$E$4*_xlfn.NORM.INV(RAND(),0,1)*SQRT($E$5))</f>
        <v>24329588.702083964</v>
      </c>
      <c r="D12" s="6">
        <f t="shared" ca="1" si="1"/>
        <v>24203626.464575022</v>
      </c>
      <c r="E12" s="6">
        <f t="shared" ca="1" si="1"/>
        <v>25987503.732652288</v>
      </c>
      <c r="F12" s="6">
        <f t="shared" ca="1" si="1"/>
        <v>30818716.416464675</v>
      </c>
      <c r="G12" s="6">
        <f t="shared" ca="1" si="1"/>
        <v>33628856.04009378</v>
      </c>
      <c r="H12" s="6">
        <f t="shared" ca="1" si="1"/>
        <v>37416963.517425098</v>
      </c>
      <c r="I12" s="6">
        <f t="shared" ca="1" si="1"/>
        <v>39836723.36390911</v>
      </c>
      <c r="J12" s="6">
        <f t="shared" ca="1" si="1"/>
        <v>36091864.769686364</v>
      </c>
      <c r="K12" s="6">
        <f t="shared" ca="1" si="1"/>
        <v>38890614.08835645</v>
      </c>
      <c r="L12" s="6">
        <f t="shared" ca="1" si="1"/>
        <v>38476197.533553131</v>
      </c>
      <c r="M12" s="6">
        <f t="shared" ca="1" si="1"/>
        <v>38109029.566548154</v>
      </c>
      <c r="N12" s="6">
        <f t="shared" ca="1" si="1"/>
        <v>35755227.061691418</v>
      </c>
      <c r="O12" s="6">
        <f t="shared" ca="1" si="1"/>
        <v>37912587.163435876</v>
      </c>
      <c r="P12" s="6">
        <f t="shared" ca="1" si="1"/>
        <v>37556842.544772692</v>
      </c>
      <c r="Q12" s="6">
        <f t="shared" ca="1" si="1"/>
        <v>36934563.73040466</v>
      </c>
      <c r="R12" s="6">
        <f t="shared" ca="1" si="1"/>
        <v>37842820.326434396</v>
      </c>
      <c r="S12" s="6">
        <f t="shared" ca="1" si="1"/>
        <v>41266416.095511258</v>
      </c>
      <c r="T12" s="6">
        <f t="shared" ca="1" si="1"/>
        <v>44367490.945072599</v>
      </c>
      <c r="U12" s="6">
        <f t="shared" ca="1" si="1"/>
        <v>48241657.430989146</v>
      </c>
      <c r="V12" s="6">
        <f t="shared" ca="1" si="1"/>
        <v>49179685.036389835</v>
      </c>
    </row>
    <row r="13" spans="1:22" x14ac:dyDescent="0.8">
      <c r="A13" t="s">
        <v>2</v>
      </c>
      <c r="B13" s="6">
        <f t="shared" si="0"/>
        <v>22561132</v>
      </c>
      <c r="C13" s="6">
        <f t="shared" ref="C13:V13" ca="1" si="2">B13+(B13*$E$3*$E$5+B13*$E$4*_xlfn.NORM.INV(RAND(),0,1)*SQRT($E$5))</f>
        <v>22199823.049508676</v>
      </c>
      <c r="D13" s="6">
        <f t="shared" ca="1" si="2"/>
        <v>20415479.720234893</v>
      </c>
      <c r="E13" s="6">
        <f t="shared" ca="1" si="2"/>
        <v>21562368.61268745</v>
      </c>
      <c r="F13" s="6">
        <f t="shared" ca="1" si="2"/>
        <v>24088737.308778595</v>
      </c>
      <c r="G13" s="6">
        <f t="shared" ca="1" si="2"/>
        <v>25590437.907515764</v>
      </c>
      <c r="H13" s="6">
        <f t="shared" ca="1" si="2"/>
        <v>27941861.408492181</v>
      </c>
      <c r="I13" s="6">
        <f t="shared" ca="1" si="2"/>
        <v>30391570.972256839</v>
      </c>
      <c r="J13" s="6">
        <f t="shared" ca="1" si="2"/>
        <v>34715937.624862924</v>
      </c>
      <c r="K13" s="6">
        <f t="shared" ca="1" si="2"/>
        <v>36888920.800273992</v>
      </c>
      <c r="L13" s="6">
        <f t="shared" ca="1" si="2"/>
        <v>38673398.130059607</v>
      </c>
      <c r="M13" s="6">
        <f t="shared" ca="1" si="2"/>
        <v>43019446.866845034</v>
      </c>
      <c r="N13" s="6">
        <f t="shared" ca="1" si="2"/>
        <v>43573632.15116822</v>
      </c>
      <c r="O13" s="6">
        <f t="shared" ca="1" si="2"/>
        <v>41376067.572616465</v>
      </c>
      <c r="P13" s="6">
        <f t="shared" ca="1" si="2"/>
        <v>42508193.511932865</v>
      </c>
      <c r="Q13" s="6">
        <f t="shared" ca="1" si="2"/>
        <v>39049040.771347485</v>
      </c>
      <c r="R13" s="6">
        <f t="shared" ca="1" si="2"/>
        <v>40833245.067839384</v>
      </c>
      <c r="S13" s="6">
        <f t="shared" ca="1" si="2"/>
        <v>39142118.244762398</v>
      </c>
      <c r="T13" s="6">
        <f t="shared" ca="1" si="2"/>
        <v>45661038.56086795</v>
      </c>
      <c r="U13" s="6">
        <f t="shared" ca="1" si="2"/>
        <v>44730437.104998998</v>
      </c>
      <c r="V13" s="6">
        <f t="shared" ca="1" si="2"/>
        <v>44203623.756193921</v>
      </c>
    </row>
    <row r="14" spans="1:22" x14ac:dyDescent="0.8">
      <c r="A14" t="s">
        <v>3</v>
      </c>
      <c r="B14">
        <f t="shared" si="0"/>
        <v>22561132</v>
      </c>
      <c r="C14" s="6">
        <f t="shared" ref="C14:V14" ca="1" si="3">B14+(B14*$E$3*$E$5+B14*$E$4*_xlfn.NORM.INV(RAND(),0,1)*SQRT($E$5))</f>
        <v>25494741.89517764</v>
      </c>
      <c r="D14" s="6">
        <f t="shared" ca="1" si="3"/>
        <v>28419828.75453122</v>
      </c>
      <c r="E14" s="6">
        <f t="shared" ca="1" si="3"/>
        <v>30421026.606610265</v>
      </c>
      <c r="F14" s="6">
        <f t="shared" ca="1" si="3"/>
        <v>33314564.30190789</v>
      </c>
      <c r="G14" s="6">
        <f t="shared" ca="1" si="3"/>
        <v>34087385.58349786</v>
      </c>
      <c r="H14" s="6">
        <f t="shared" ca="1" si="3"/>
        <v>32896159.17947603</v>
      </c>
      <c r="I14" s="6">
        <f t="shared" ca="1" si="3"/>
        <v>34615198.550252222</v>
      </c>
      <c r="J14" s="6">
        <f t="shared" ca="1" si="3"/>
        <v>35177208.111546658</v>
      </c>
      <c r="K14" s="6">
        <f t="shared" ca="1" si="3"/>
        <v>38862577.861727193</v>
      </c>
      <c r="L14" s="6">
        <f t="shared" ca="1" si="3"/>
        <v>38308130.400618352</v>
      </c>
      <c r="M14" s="6">
        <f t="shared" ca="1" si="3"/>
        <v>43669538.93721199</v>
      </c>
      <c r="N14" s="6">
        <f t="shared" ca="1" si="3"/>
        <v>46439268.873964533</v>
      </c>
      <c r="O14" s="6">
        <f t="shared" ca="1" si="3"/>
        <v>51447643.848576441</v>
      </c>
      <c r="P14" s="6">
        <f t="shared" ca="1" si="3"/>
        <v>49348480.575234942</v>
      </c>
      <c r="Q14" s="6">
        <f t="shared" ca="1" si="3"/>
        <v>51036732.32803876</v>
      </c>
      <c r="R14" s="6">
        <f t="shared" ca="1" si="3"/>
        <v>56058798.544100963</v>
      </c>
      <c r="S14" s="6">
        <f t="shared" ca="1" si="3"/>
        <v>58345878.808089167</v>
      </c>
      <c r="T14" s="6">
        <f t="shared" ca="1" si="3"/>
        <v>65696245.570388861</v>
      </c>
      <c r="U14" s="6">
        <f t="shared" ca="1" si="3"/>
        <v>71272545.406895295</v>
      </c>
      <c r="V14" s="6">
        <f t="shared" ca="1" si="3"/>
        <v>78689447.978057146</v>
      </c>
    </row>
    <row r="15" spans="1:22" x14ac:dyDescent="0.8">
      <c r="A15" t="s">
        <v>4</v>
      </c>
      <c r="B15">
        <f t="shared" si="0"/>
        <v>22561132</v>
      </c>
      <c r="C15" s="6">
        <f t="shared" ref="C15:V15" ca="1" si="4">B15+(B15*$E$3*$E$5+B15*$E$4*_xlfn.NORM.INV(RAND(),0,1)*SQRT($E$5))</f>
        <v>23819500.373617347</v>
      </c>
      <c r="D15" s="6">
        <f t="shared" ca="1" si="4"/>
        <v>26026721.2725062</v>
      </c>
      <c r="E15" s="6">
        <f t="shared" ca="1" si="4"/>
        <v>25287802.214397658</v>
      </c>
      <c r="F15" s="6">
        <f t="shared" ca="1" si="4"/>
        <v>25850697.419486716</v>
      </c>
      <c r="G15" s="6">
        <f t="shared" ca="1" si="4"/>
        <v>27534701.961252369</v>
      </c>
      <c r="H15" s="6">
        <f t="shared" ca="1" si="4"/>
        <v>30914747.325938556</v>
      </c>
      <c r="I15" s="6">
        <f t="shared" ca="1" si="4"/>
        <v>33688616.823882677</v>
      </c>
      <c r="J15" s="6">
        <f t="shared" ca="1" si="4"/>
        <v>34084790.852158405</v>
      </c>
      <c r="K15" s="6">
        <f t="shared" ca="1" si="4"/>
        <v>35586423.836110622</v>
      </c>
      <c r="L15" s="6">
        <f t="shared" ca="1" si="4"/>
        <v>38069360.14780771</v>
      </c>
      <c r="M15" s="6">
        <f t="shared" ca="1" si="4"/>
        <v>40321217.711698733</v>
      </c>
      <c r="N15" s="6">
        <f t="shared" ca="1" si="4"/>
        <v>40900947.61950969</v>
      </c>
      <c r="O15" s="6">
        <f t="shared" ca="1" si="4"/>
        <v>42114221.365926959</v>
      </c>
      <c r="P15" s="6">
        <f t="shared" ca="1" si="4"/>
        <v>46348416.862403683</v>
      </c>
      <c r="Q15" s="6">
        <f t="shared" ca="1" si="4"/>
        <v>50951840.627269536</v>
      </c>
      <c r="R15" s="6">
        <f t="shared" ca="1" si="4"/>
        <v>52114578.162859909</v>
      </c>
      <c r="S15" s="6">
        <f t="shared" ca="1" si="4"/>
        <v>53476775.252951622</v>
      </c>
      <c r="T15" s="6">
        <f t="shared" ca="1" si="4"/>
        <v>54139358.500593878</v>
      </c>
      <c r="U15" s="6">
        <f t="shared" ca="1" si="4"/>
        <v>53503714.231458284</v>
      </c>
      <c r="V15" s="6">
        <f t="shared" ca="1" si="4"/>
        <v>65156073.477203891</v>
      </c>
    </row>
    <row r="16" spans="1:22" x14ac:dyDescent="0.8">
      <c r="A16" t="s">
        <v>5</v>
      </c>
      <c r="B16">
        <f t="shared" si="0"/>
        <v>22561132</v>
      </c>
      <c r="C16" s="6">
        <f t="shared" ref="C16:V16" ca="1" si="5">B16+(B16*$E$3*$E$5+B16*$E$4*_xlfn.NORM.INV(RAND(),0,1)*SQRT($E$5))</f>
        <v>22308192.82930889</v>
      </c>
      <c r="D16" s="6">
        <f t="shared" ca="1" si="5"/>
        <v>21580793.790288351</v>
      </c>
      <c r="E16" s="6">
        <f t="shared" ca="1" si="5"/>
        <v>22677475.974639293</v>
      </c>
      <c r="F16" s="6">
        <f t="shared" ca="1" si="5"/>
        <v>23488868.606407013</v>
      </c>
      <c r="G16" s="6">
        <f t="shared" ca="1" si="5"/>
        <v>25335435.114756417</v>
      </c>
      <c r="H16" s="6">
        <f t="shared" ca="1" si="5"/>
        <v>26295783.092428118</v>
      </c>
      <c r="I16" s="6">
        <f t="shared" ca="1" si="5"/>
        <v>27028715.309146404</v>
      </c>
      <c r="J16" s="6">
        <f t="shared" ca="1" si="5"/>
        <v>29373455.153619878</v>
      </c>
      <c r="K16" s="6">
        <f t="shared" ca="1" si="5"/>
        <v>29826324.873179171</v>
      </c>
      <c r="L16" s="6">
        <f t="shared" ca="1" si="5"/>
        <v>32380988.260755852</v>
      </c>
      <c r="M16" s="6">
        <f t="shared" ca="1" si="5"/>
        <v>32821102.928653259</v>
      </c>
      <c r="N16" s="6">
        <f t="shared" ca="1" si="5"/>
        <v>33964949.610816143</v>
      </c>
      <c r="O16" s="6">
        <f t="shared" ca="1" si="5"/>
        <v>33064057.589799982</v>
      </c>
      <c r="P16" s="6">
        <f t="shared" ca="1" si="5"/>
        <v>30733213.561739139</v>
      </c>
      <c r="Q16" s="6">
        <f t="shared" ca="1" si="5"/>
        <v>30006235.594365362</v>
      </c>
      <c r="R16" s="6">
        <f t="shared" ca="1" si="5"/>
        <v>32337282.475222118</v>
      </c>
      <c r="S16" s="6">
        <f t="shared" ca="1" si="5"/>
        <v>30943473.229238424</v>
      </c>
      <c r="T16" s="6">
        <f t="shared" ca="1" si="5"/>
        <v>32420531.185134958</v>
      </c>
      <c r="U16" s="6">
        <f t="shared" ca="1" si="5"/>
        <v>32883811.338420078</v>
      </c>
      <c r="V16" s="6">
        <f t="shared" ca="1" si="5"/>
        <v>34117695.627562769</v>
      </c>
    </row>
    <row r="17" spans="1:22" x14ac:dyDescent="0.8">
      <c r="A17" t="s">
        <v>6</v>
      </c>
      <c r="B17">
        <f t="shared" si="0"/>
        <v>22561132</v>
      </c>
      <c r="C17" s="6">
        <f t="shared" ref="C17:V17" ca="1" si="6">B17+(B17*$E$3*$E$5+B17*$E$4*_xlfn.NORM.INV(RAND(),0,1)*SQRT($E$5))</f>
        <v>23409957.398610849</v>
      </c>
      <c r="D17" s="6">
        <f t="shared" ca="1" si="6"/>
        <v>22011511.622658245</v>
      </c>
      <c r="E17" s="6">
        <f t="shared" ca="1" si="6"/>
        <v>23986594.958847217</v>
      </c>
      <c r="F17" s="6">
        <f t="shared" ca="1" si="6"/>
        <v>25056346.911666922</v>
      </c>
      <c r="G17" s="6">
        <f t="shared" ca="1" si="6"/>
        <v>25837618.860844772</v>
      </c>
      <c r="H17" s="6">
        <f t="shared" ca="1" si="6"/>
        <v>25265558.510885965</v>
      </c>
      <c r="I17" s="6">
        <f t="shared" ca="1" si="6"/>
        <v>25600380.864013705</v>
      </c>
      <c r="J17" s="6">
        <f t="shared" ca="1" si="6"/>
        <v>27471863.449663825</v>
      </c>
      <c r="K17" s="6">
        <f t="shared" ca="1" si="6"/>
        <v>28568611.780644584</v>
      </c>
      <c r="L17" s="6">
        <f t="shared" ca="1" si="6"/>
        <v>28726259.853129771</v>
      </c>
      <c r="M17" s="6">
        <f t="shared" ca="1" si="6"/>
        <v>28744517.883914858</v>
      </c>
      <c r="N17" s="6">
        <f t="shared" ca="1" si="6"/>
        <v>32739322.12385441</v>
      </c>
      <c r="O17" s="6">
        <f t="shared" ca="1" si="6"/>
        <v>33569947.279389128</v>
      </c>
      <c r="P17" s="6">
        <f t="shared" ca="1" si="6"/>
        <v>36580209.491570368</v>
      </c>
      <c r="Q17" s="6">
        <f t="shared" ca="1" si="6"/>
        <v>38974887.520604216</v>
      </c>
      <c r="R17" s="6">
        <f t="shared" ca="1" si="6"/>
        <v>35892697.198982008</v>
      </c>
      <c r="S17" s="6">
        <f t="shared" ca="1" si="6"/>
        <v>36335970.439026214</v>
      </c>
      <c r="T17" s="6">
        <f t="shared" ca="1" si="6"/>
        <v>37597968.706704438</v>
      </c>
      <c r="U17" s="6">
        <f t="shared" ca="1" si="6"/>
        <v>40061889.242705457</v>
      </c>
      <c r="V17" s="6">
        <f t="shared" ca="1" si="6"/>
        <v>43294917.416033536</v>
      </c>
    </row>
    <row r="18" spans="1:22" x14ac:dyDescent="0.8">
      <c r="A18" t="s">
        <v>7</v>
      </c>
      <c r="B18">
        <f t="shared" si="0"/>
        <v>22561132</v>
      </c>
      <c r="C18" s="6">
        <f t="shared" ref="C18:V18" ca="1" si="7">B18+(B18*$E$3*$E$5+B18*$E$4*_xlfn.NORM.INV(RAND(),0,1)*SQRT($E$5))</f>
        <v>22321048.497140039</v>
      </c>
      <c r="D18" s="6">
        <f t="shared" ca="1" si="7"/>
        <v>24816526.347953431</v>
      </c>
      <c r="E18" s="6">
        <f t="shared" ca="1" si="7"/>
        <v>27570601.614893131</v>
      </c>
      <c r="F18" s="6">
        <f t="shared" ca="1" si="7"/>
        <v>29404870.310306028</v>
      </c>
      <c r="G18" s="6">
        <f t="shared" ca="1" si="7"/>
        <v>32078909.263297595</v>
      </c>
      <c r="H18" s="6">
        <f t="shared" ca="1" si="7"/>
        <v>31027865.731258355</v>
      </c>
      <c r="I18" s="6">
        <f t="shared" ca="1" si="7"/>
        <v>29304018.693518765</v>
      </c>
      <c r="J18" s="6">
        <f t="shared" ca="1" si="7"/>
        <v>33028469.75492866</v>
      </c>
      <c r="K18" s="6">
        <f t="shared" ca="1" si="7"/>
        <v>32971699.166740432</v>
      </c>
      <c r="L18" s="6">
        <f t="shared" ca="1" si="7"/>
        <v>32055136.537743583</v>
      </c>
      <c r="M18" s="6">
        <f t="shared" ca="1" si="7"/>
        <v>32220029.458427321</v>
      </c>
      <c r="N18" s="6">
        <f t="shared" ca="1" si="7"/>
        <v>34994176.68023295</v>
      </c>
      <c r="O18" s="6">
        <f t="shared" ca="1" si="7"/>
        <v>36305304.352177478</v>
      </c>
      <c r="P18" s="6">
        <f t="shared" ca="1" si="7"/>
        <v>39548235.905236378</v>
      </c>
      <c r="Q18" s="6">
        <f t="shared" ca="1" si="7"/>
        <v>43394148.42040275</v>
      </c>
      <c r="R18" s="6">
        <f t="shared" ca="1" si="7"/>
        <v>44854431.225745305</v>
      </c>
      <c r="S18" s="6">
        <f t="shared" ca="1" si="7"/>
        <v>48293916.014797129</v>
      </c>
      <c r="T18" s="6">
        <f t="shared" ca="1" si="7"/>
        <v>50576368.150840901</v>
      </c>
      <c r="U18" s="6">
        <f t="shared" ca="1" si="7"/>
        <v>43396037.105271786</v>
      </c>
      <c r="V18" s="6">
        <f t="shared" ca="1" si="7"/>
        <v>45038508.471562028</v>
      </c>
    </row>
    <row r="19" spans="1:22" x14ac:dyDescent="0.8">
      <c r="A19" t="s">
        <v>8</v>
      </c>
      <c r="B19">
        <f t="shared" si="0"/>
        <v>22561132</v>
      </c>
      <c r="C19" s="6">
        <f t="shared" ref="C19:V19" ca="1" si="8">B19+(B19*$E$3*$E$5+B19*$E$4*_xlfn.NORM.INV(RAND(),0,1)*SQRT($E$5))</f>
        <v>23255757.282380737</v>
      </c>
      <c r="D19" s="6">
        <f t="shared" ca="1" si="8"/>
        <v>24993170.824917931</v>
      </c>
      <c r="E19" s="6">
        <f t="shared" ca="1" si="8"/>
        <v>28634841.989868</v>
      </c>
      <c r="F19" s="6">
        <f t="shared" ca="1" si="8"/>
        <v>29803065.681829147</v>
      </c>
      <c r="G19" s="6">
        <f t="shared" ca="1" si="8"/>
        <v>30102030.529785492</v>
      </c>
      <c r="H19" s="6">
        <f t="shared" ca="1" si="8"/>
        <v>31578578.705085509</v>
      </c>
      <c r="I19" s="6">
        <f t="shared" ca="1" si="8"/>
        <v>32319473.902522322</v>
      </c>
      <c r="J19" s="6">
        <f t="shared" ca="1" si="8"/>
        <v>32352581.206652436</v>
      </c>
      <c r="K19" s="6">
        <f t="shared" ca="1" si="8"/>
        <v>33291305.74157526</v>
      </c>
      <c r="L19" s="6">
        <f t="shared" ca="1" si="8"/>
        <v>37261538.732183307</v>
      </c>
      <c r="M19" s="6">
        <f t="shared" ca="1" si="8"/>
        <v>39627111.553801529</v>
      </c>
      <c r="N19" s="6">
        <f t="shared" ca="1" si="8"/>
        <v>38439827.294084705</v>
      </c>
      <c r="O19" s="6">
        <f t="shared" ca="1" si="8"/>
        <v>36296489.965836205</v>
      </c>
      <c r="P19" s="6">
        <f t="shared" ca="1" si="8"/>
        <v>39696490.421597227</v>
      </c>
      <c r="Q19" s="6">
        <f t="shared" ca="1" si="8"/>
        <v>44471974.490531527</v>
      </c>
      <c r="R19" s="6">
        <f t="shared" ca="1" si="8"/>
        <v>44119309.90444947</v>
      </c>
      <c r="S19" s="6">
        <f t="shared" ca="1" si="8"/>
        <v>44003746.613144174</v>
      </c>
      <c r="T19" s="6">
        <f t="shared" ca="1" si="8"/>
        <v>46394649.058977872</v>
      </c>
      <c r="U19" s="6">
        <f t="shared" ca="1" si="8"/>
        <v>48277653.155338787</v>
      </c>
      <c r="V19" s="6">
        <f t="shared" ca="1" si="8"/>
        <v>50711682.160962611</v>
      </c>
    </row>
    <row r="20" spans="1:22" x14ac:dyDescent="0.8">
      <c r="A20" t="s">
        <v>9</v>
      </c>
      <c r="B20">
        <f t="shared" si="0"/>
        <v>22561132</v>
      </c>
      <c r="C20" s="6">
        <f t="shared" ref="C20:V20" ca="1" si="9">B20+(B20*$E$3*$E$5+B20*$E$4*_xlfn.NORM.INV(RAND(),0,1)*SQRT($E$5))</f>
        <v>24768325.625374429</v>
      </c>
      <c r="D20" s="6">
        <f t="shared" ca="1" si="9"/>
        <v>23870715.535703927</v>
      </c>
      <c r="E20" s="6">
        <f t="shared" ca="1" si="9"/>
        <v>27035030.2858399</v>
      </c>
      <c r="F20" s="6">
        <f t="shared" ca="1" si="9"/>
        <v>31132949.959552463</v>
      </c>
      <c r="G20" s="6">
        <f t="shared" ca="1" si="9"/>
        <v>35065311.369368225</v>
      </c>
      <c r="H20" s="6">
        <f t="shared" ca="1" si="9"/>
        <v>37127237.97287561</v>
      </c>
      <c r="I20" s="6">
        <f t="shared" ca="1" si="9"/>
        <v>37867134.987754196</v>
      </c>
      <c r="J20" s="6">
        <f t="shared" ca="1" si="9"/>
        <v>32544888.764581189</v>
      </c>
      <c r="K20" s="6">
        <f t="shared" ca="1" si="9"/>
        <v>35637291.664866269</v>
      </c>
      <c r="L20" s="6">
        <f t="shared" ca="1" si="9"/>
        <v>35763268.817911334</v>
      </c>
      <c r="M20" s="6">
        <f t="shared" ca="1" si="9"/>
        <v>38770874.114284322</v>
      </c>
      <c r="N20" s="6">
        <f t="shared" ca="1" si="9"/>
        <v>42443110.119120345</v>
      </c>
      <c r="O20" s="6">
        <f t="shared" ca="1" si="9"/>
        <v>43631687.114978924</v>
      </c>
      <c r="P20" s="6">
        <f t="shared" ca="1" si="9"/>
        <v>47758965.346977733</v>
      </c>
      <c r="Q20" s="6">
        <f t="shared" ca="1" si="9"/>
        <v>52152640.794392705</v>
      </c>
      <c r="R20" s="6">
        <f t="shared" ca="1" si="9"/>
        <v>54410433.796209037</v>
      </c>
      <c r="S20" s="6">
        <f t="shared" ca="1" si="9"/>
        <v>50354263.835862949</v>
      </c>
      <c r="T20" s="6">
        <f t="shared" ca="1" si="9"/>
        <v>49361245.586480379</v>
      </c>
      <c r="U20" s="6">
        <f t="shared" ca="1" si="9"/>
        <v>46098626.440016113</v>
      </c>
      <c r="V20" s="6">
        <f t="shared" ca="1" si="9"/>
        <v>51587427.615060255</v>
      </c>
    </row>
    <row r="21" spans="1:22" x14ac:dyDescent="0.8">
      <c r="A21" t="s">
        <v>10</v>
      </c>
      <c r="B21">
        <f t="shared" si="0"/>
        <v>22561132</v>
      </c>
      <c r="C21" s="6">
        <f t="shared" ref="C21:V21" ca="1" si="10">B21+(B21*$E$3*$E$5+B21*$E$4*_xlfn.NORM.INV(RAND(),0,1)*SQRT($E$5))</f>
        <v>21832916.96503523</v>
      </c>
      <c r="D21" s="6">
        <f t="shared" ca="1" si="10"/>
        <v>22885523.507168453</v>
      </c>
      <c r="E21" s="6">
        <f t="shared" ca="1" si="10"/>
        <v>22952345.38741909</v>
      </c>
      <c r="F21" s="6">
        <f t="shared" ca="1" si="10"/>
        <v>23764503.248305909</v>
      </c>
      <c r="G21" s="6">
        <f t="shared" ca="1" si="10"/>
        <v>24483849.181077801</v>
      </c>
      <c r="H21" s="6">
        <f t="shared" ca="1" si="10"/>
        <v>26994785.917836361</v>
      </c>
      <c r="I21" s="6">
        <f t="shared" ca="1" si="10"/>
        <v>28063753.61962457</v>
      </c>
      <c r="J21" s="6">
        <f t="shared" ca="1" si="10"/>
        <v>33159532.816731375</v>
      </c>
      <c r="K21" s="6">
        <f t="shared" ca="1" si="10"/>
        <v>37909952.829908378</v>
      </c>
      <c r="L21" s="6">
        <f t="shared" ca="1" si="10"/>
        <v>41476013.546210788</v>
      </c>
      <c r="M21" s="6">
        <f t="shared" ca="1" si="10"/>
        <v>47751215.948297605</v>
      </c>
      <c r="N21" s="6">
        <f t="shared" ca="1" si="10"/>
        <v>50122347.713036239</v>
      </c>
      <c r="O21" s="6">
        <f t="shared" ca="1" si="10"/>
        <v>52708509.966665454</v>
      </c>
      <c r="P21" s="6">
        <f t="shared" ca="1" si="10"/>
        <v>62235448.834996551</v>
      </c>
      <c r="Q21" s="6">
        <f t="shared" ca="1" si="10"/>
        <v>66104645.583928086</v>
      </c>
      <c r="R21" s="6">
        <f t="shared" ca="1" si="10"/>
        <v>65526558.778358817</v>
      </c>
      <c r="S21" s="6">
        <f t="shared" ca="1" si="10"/>
        <v>63463264.616824813</v>
      </c>
      <c r="T21" s="6">
        <f t="shared" ca="1" si="10"/>
        <v>63819081.64144107</v>
      </c>
      <c r="U21" s="6">
        <f t="shared" ca="1" si="10"/>
        <v>61046610.180020839</v>
      </c>
      <c r="V21" s="6">
        <f t="shared" ca="1" si="10"/>
        <v>64613690.815267399</v>
      </c>
    </row>
    <row r="22" spans="1:22" x14ac:dyDescent="0.8">
      <c r="A22" t="s">
        <v>11</v>
      </c>
      <c r="B22">
        <f t="shared" si="0"/>
        <v>22561132</v>
      </c>
      <c r="C22" s="6">
        <f t="shared" ref="C22:V22" ca="1" si="11">B22+(B22*$E$3*$E$5+B22*$E$4*_xlfn.NORM.INV(RAND(),0,1)*SQRT($E$5))</f>
        <v>22961601.290302139</v>
      </c>
      <c r="D22" s="6">
        <f t="shared" ca="1" si="11"/>
        <v>24396963.950670972</v>
      </c>
      <c r="E22" s="6">
        <f t="shared" ca="1" si="11"/>
        <v>25033583.791022457</v>
      </c>
      <c r="F22" s="6">
        <f t="shared" ca="1" si="11"/>
        <v>24908581.599617198</v>
      </c>
      <c r="G22" s="6">
        <f t="shared" ca="1" si="11"/>
        <v>24741353.586018812</v>
      </c>
      <c r="H22" s="6">
        <f t="shared" ca="1" si="11"/>
        <v>23425089.918767639</v>
      </c>
      <c r="I22" s="6">
        <f t="shared" ca="1" si="11"/>
        <v>23835074.198990181</v>
      </c>
      <c r="J22" s="6">
        <f t="shared" ca="1" si="11"/>
        <v>24080170.119027056</v>
      </c>
      <c r="K22" s="6">
        <f t="shared" ca="1" si="11"/>
        <v>25146840.644544233</v>
      </c>
      <c r="L22" s="6">
        <f t="shared" ca="1" si="11"/>
        <v>28043233.215968534</v>
      </c>
      <c r="M22" s="6">
        <f t="shared" ca="1" si="11"/>
        <v>30725807.551749583</v>
      </c>
      <c r="N22" s="6">
        <f t="shared" ca="1" si="11"/>
        <v>36133320.595103785</v>
      </c>
      <c r="O22" s="6">
        <f t="shared" ca="1" si="11"/>
        <v>36549520.458888188</v>
      </c>
      <c r="P22" s="6">
        <f t="shared" ca="1" si="11"/>
        <v>38567657.34043517</v>
      </c>
      <c r="Q22" s="6">
        <f t="shared" ca="1" si="11"/>
        <v>43703747.53864897</v>
      </c>
      <c r="R22" s="6">
        <f t="shared" ca="1" si="11"/>
        <v>47569055.979991868</v>
      </c>
      <c r="S22" s="6">
        <f t="shared" ca="1" si="11"/>
        <v>47036492.937514089</v>
      </c>
      <c r="T22" s="6">
        <f t="shared" ca="1" si="11"/>
        <v>49593786.325423829</v>
      </c>
      <c r="U22" s="6">
        <f t="shared" ca="1" si="11"/>
        <v>50667684.103020839</v>
      </c>
      <c r="V22" s="6">
        <f t="shared" ca="1" si="11"/>
        <v>56889960.476668291</v>
      </c>
    </row>
    <row r="23" spans="1:22" x14ac:dyDescent="0.8">
      <c r="A23" t="s">
        <v>12</v>
      </c>
      <c r="B23">
        <f t="shared" si="0"/>
        <v>22561132</v>
      </c>
      <c r="C23" s="6">
        <f t="shared" ref="C23:V23" ca="1" si="12">B23+(B23*$E$3*$E$5+B23*$E$4*_xlfn.NORM.INV(RAND(),0,1)*SQRT($E$5))</f>
        <v>24880659.195788793</v>
      </c>
      <c r="D23" s="6">
        <f t="shared" ca="1" si="12"/>
        <v>26979561.522479791</v>
      </c>
      <c r="E23" s="6">
        <f t="shared" ca="1" si="12"/>
        <v>26931414.994013201</v>
      </c>
      <c r="F23" s="6">
        <f t="shared" ca="1" si="12"/>
        <v>27171111.027735066</v>
      </c>
      <c r="G23" s="6">
        <f t="shared" ca="1" si="12"/>
        <v>24579745.60692485</v>
      </c>
      <c r="H23" s="6">
        <f t="shared" ca="1" si="12"/>
        <v>27709488.23007321</v>
      </c>
      <c r="I23" s="6">
        <f t="shared" ca="1" si="12"/>
        <v>26485598.878682584</v>
      </c>
      <c r="J23" s="6">
        <f t="shared" ca="1" si="12"/>
        <v>27874252.53966796</v>
      </c>
      <c r="K23" s="6">
        <f t="shared" ca="1" si="12"/>
        <v>31087230.008641765</v>
      </c>
      <c r="L23" s="6">
        <f t="shared" ca="1" si="12"/>
        <v>29851730.662695326</v>
      </c>
      <c r="M23" s="6">
        <f t="shared" ca="1" si="12"/>
        <v>33443868.834603019</v>
      </c>
      <c r="N23" s="6">
        <f t="shared" ca="1" si="12"/>
        <v>36255469.57791169</v>
      </c>
      <c r="O23" s="6">
        <f t="shared" ca="1" si="12"/>
        <v>36788480.687114954</v>
      </c>
      <c r="P23" s="6">
        <f t="shared" ca="1" si="12"/>
        <v>35768634.922273397</v>
      </c>
      <c r="Q23" s="6">
        <f t="shared" ca="1" si="12"/>
        <v>35291184.248528473</v>
      </c>
      <c r="R23" s="6">
        <f t="shared" ca="1" si="12"/>
        <v>35695067.537547484</v>
      </c>
      <c r="S23" s="6">
        <f t="shared" ca="1" si="12"/>
        <v>40844705.046738014</v>
      </c>
      <c r="T23" s="6">
        <f t="shared" ca="1" si="12"/>
        <v>38239331.360514432</v>
      </c>
      <c r="U23" s="6">
        <f t="shared" ca="1" si="12"/>
        <v>43110446.179671071</v>
      </c>
      <c r="V23" s="6">
        <f t="shared" ca="1" si="12"/>
        <v>43765356.306065813</v>
      </c>
    </row>
    <row r="24" spans="1:22" x14ac:dyDescent="0.8">
      <c r="A24" t="s">
        <v>13</v>
      </c>
      <c r="B24">
        <f t="shared" si="0"/>
        <v>22561132</v>
      </c>
      <c r="C24" s="6">
        <f t="shared" ref="C24:V24" ca="1" si="13">B24+(B24*$E$3*$E$5+B24*$E$4*_xlfn.NORM.INV(RAND(),0,1)*SQRT($E$5))</f>
        <v>22759954.576338604</v>
      </c>
      <c r="D24" s="6">
        <f t="shared" ca="1" si="13"/>
        <v>24467019.913824957</v>
      </c>
      <c r="E24" s="6">
        <f t="shared" ca="1" si="13"/>
        <v>25727097.432280626</v>
      </c>
      <c r="F24" s="6">
        <f t="shared" ca="1" si="13"/>
        <v>27666999.634869825</v>
      </c>
      <c r="G24" s="6">
        <f t="shared" ca="1" si="13"/>
        <v>26440954.152299613</v>
      </c>
      <c r="H24" s="6">
        <f t="shared" ca="1" si="13"/>
        <v>26839642.155632913</v>
      </c>
      <c r="I24" s="6">
        <f t="shared" ca="1" si="13"/>
        <v>26174577.545290902</v>
      </c>
      <c r="J24" s="6">
        <f t="shared" ca="1" si="13"/>
        <v>26882213.21462667</v>
      </c>
      <c r="K24" s="6">
        <f t="shared" ca="1" si="13"/>
        <v>26856238.01588269</v>
      </c>
      <c r="L24" s="6">
        <f t="shared" ca="1" si="13"/>
        <v>27469156.130356248</v>
      </c>
      <c r="M24" s="6">
        <f t="shared" ca="1" si="13"/>
        <v>30782197.538571492</v>
      </c>
      <c r="N24" s="6">
        <f t="shared" ca="1" si="13"/>
        <v>32813642.841198925</v>
      </c>
      <c r="O24" s="6">
        <f t="shared" ca="1" si="13"/>
        <v>32731023.187334668</v>
      </c>
      <c r="P24" s="6">
        <f t="shared" ca="1" si="13"/>
        <v>35043179.071277164</v>
      </c>
      <c r="Q24" s="6">
        <f t="shared" ca="1" si="13"/>
        <v>37218675.163777545</v>
      </c>
      <c r="R24" s="6">
        <f t="shared" ca="1" si="13"/>
        <v>39445223.769795217</v>
      </c>
      <c r="S24" s="6">
        <f t="shared" ca="1" si="13"/>
        <v>39441960.011235394</v>
      </c>
      <c r="T24" s="6">
        <f t="shared" ca="1" si="13"/>
        <v>44162015.773104593</v>
      </c>
      <c r="U24" s="6">
        <f t="shared" ca="1" si="13"/>
        <v>47210743.646058507</v>
      </c>
      <c r="V24" s="6">
        <f t="shared" ca="1" si="13"/>
        <v>50104289.051191546</v>
      </c>
    </row>
    <row r="25" spans="1:22" x14ac:dyDescent="0.8">
      <c r="A25" t="s">
        <v>14</v>
      </c>
      <c r="B25">
        <f t="shared" si="0"/>
        <v>22561132</v>
      </c>
      <c r="C25" s="6">
        <f t="shared" ref="C25:V25" ca="1" si="14">B25+(B25*$E$3*$E$5+B25*$E$4*_xlfn.NORM.INV(RAND(),0,1)*SQRT($E$5))</f>
        <v>25085013.552781906</v>
      </c>
      <c r="D25" s="6">
        <f t="shared" ca="1" si="14"/>
        <v>27804247.757610522</v>
      </c>
      <c r="E25" s="6">
        <f t="shared" ca="1" si="14"/>
        <v>29779712.277823579</v>
      </c>
      <c r="F25" s="6">
        <f t="shared" ca="1" si="14"/>
        <v>30523865.182963032</v>
      </c>
      <c r="G25" s="6">
        <f t="shared" ca="1" si="14"/>
        <v>32173199.870518498</v>
      </c>
      <c r="H25" s="6">
        <f t="shared" ca="1" si="14"/>
        <v>32676193.297398444</v>
      </c>
      <c r="I25" s="6">
        <f t="shared" ca="1" si="14"/>
        <v>32496829.558207225</v>
      </c>
      <c r="J25" s="6">
        <f t="shared" ca="1" si="14"/>
        <v>31935320.494349681</v>
      </c>
      <c r="K25" s="6">
        <f t="shared" ca="1" si="14"/>
        <v>34342212.038618118</v>
      </c>
      <c r="L25" s="6">
        <f t="shared" ca="1" si="14"/>
        <v>35305796.823614269</v>
      </c>
      <c r="M25" s="6">
        <f t="shared" ca="1" si="14"/>
        <v>39253753.298502371</v>
      </c>
      <c r="N25" s="6">
        <f t="shared" ca="1" si="14"/>
        <v>43097837.330421485</v>
      </c>
      <c r="O25" s="6">
        <f t="shared" ca="1" si="14"/>
        <v>42770892.469350219</v>
      </c>
      <c r="P25" s="6">
        <f t="shared" ca="1" si="14"/>
        <v>46697473.17739518</v>
      </c>
      <c r="Q25" s="6">
        <f t="shared" ca="1" si="14"/>
        <v>48819229.000072062</v>
      </c>
      <c r="R25" s="6">
        <f t="shared" ca="1" si="14"/>
        <v>52389003.174660891</v>
      </c>
      <c r="S25" s="6">
        <f t="shared" ca="1" si="14"/>
        <v>54740277.923274606</v>
      </c>
      <c r="T25" s="6">
        <f t="shared" ca="1" si="14"/>
        <v>62557984.656616792</v>
      </c>
      <c r="U25" s="6">
        <f t="shared" ca="1" si="14"/>
        <v>69873457.494331747</v>
      </c>
      <c r="V25" s="6">
        <f t="shared" ca="1" si="14"/>
        <v>76532897.918366313</v>
      </c>
    </row>
    <row r="26" spans="1:22" x14ac:dyDescent="0.8">
      <c r="A26" t="s">
        <v>15</v>
      </c>
      <c r="B26">
        <f t="shared" si="0"/>
        <v>22561132</v>
      </c>
      <c r="C26" s="6">
        <f t="shared" ref="C26:V26" ca="1" si="15">B26+(B26*$E$3*$E$5+B26*$E$4*_xlfn.NORM.INV(RAND(),0,1)*SQRT($E$5))</f>
        <v>25690837.484990984</v>
      </c>
      <c r="D26" s="6">
        <f t="shared" ca="1" si="15"/>
        <v>29155716.336068165</v>
      </c>
      <c r="E26" s="6">
        <f t="shared" ca="1" si="15"/>
        <v>31252560.830861419</v>
      </c>
      <c r="F26" s="6">
        <f t="shared" ca="1" si="15"/>
        <v>31426287.735278517</v>
      </c>
      <c r="G26" s="6">
        <f t="shared" ca="1" si="15"/>
        <v>32552370.998811521</v>
      </c>
      <c r="H26" s="6">
        <f t="shared" ca="1" si="15"/>
        <v>36807340.535501778</v>
      </c>
      <c r="I26" s="6">
        <f t="shared" ca="1" si="15"/>
        <v>38855055.101879753</v>
      </c>
      <c r="J26" s="6">
        <f t="shared" ca="1" si="15"/>
        <v>38179104.761242375</v>
      </c>
      <c r="K26" s="6">
        <f t="shared" ca="1" si="15"/>
        <v>37746176.42079819</v>
      </c>
      <c r="L26" s="6">
        <f t="shared" ca="1" si="15"/>
        <v>35475678.042562656</v>
      </c>
      <c r="M26" s="6">
        <f t="shared" ca="1" si="15"/>
        <v>36568578.526148804</v>
      </c>
      <c r="N26" s="6">
        <f t="shared" ca="1" si="15"/>
        <v>39433342.981681779</v>
      </c>
      <c r="O26" s="6">
        <f t="shared" ca="1" si="15"/>
        <v>44639480.142794959</v>
      </c>
      <c r="P26" s="6">
        <f t="shared" ca="1" si="15"/>
        <v>44641217.087804295</v>
      </c>
      <c r="Q26" s="6">
        <f t="shared" ca="1" si="15"/>
        <v>42946388.32400015</v>
      </c>
      <c r="R26" s="6">
        <f t="shared" ca="1" si="15"/>
        <v>47976678.076509483</v>
      </c>
      <c r="S26" s="6">
        <f t="shared" ca="1" si="15"/>
        <v>54620623.170036733</v>
      </c>
      <c r="T26" s="6">
        <f t="shared" ca="1" si="15"/>
        <v>50513004.416472517</v>
      </c>
      <c r="U26" s="6">
        <f t="shared" ca="1" si="15"/>
        <v>52963473.34092167</v>
      </c>
      <c r="V26" s="6">
        <f t="shared" ca="1" si="15"/>
        <v>56407339.667175449</v>
      </c>
    </row>
    <row r="27" spans="1:22" x14ac:dyDescent="0.8">
      <c r="A27" t="s">
        <v>16</v>
      </c>
      <c r="B27">
        <f t="shared" si="0"/>
        <v>22561132</v>
      </c>
      <c r="C27" s="6">
        <f t="shared" ref="C27:V27" ca="1" si="16">B27+(B27*$E$3*$E$5+B27*$E$4*_xlfn.NORM.INV(RAND(),0,1)*SQRT($E$5))</f>
        <v>25854167.070574172</v>
      </c>
      <c r="D27" s="6">
        <f t="shared" ca="1" si="16"/>
        <v>26004128.198586106</v>
      </c>
      <c r="E27" s="6">
        <f t="shared" ca="1" si="16"/>
        <v>26700303.524766937</v>
      </c>
      <c r="F27" s="6">
        <f t="shared" ca="1" si="16"/>
        <v>27045245.027703222</v>
      </c>
      <c r="G27" s="6">
        <f t="shared" ca="1" si="16"/>
        <v>29352970.757313542</v>
      </c>
      <c r="H27" s="6">
        <f t="shared" ca="1" si="16"/>
        <v>29042930.088303931</v>
      </c>
      <c r="I27" s="6">
        <f t="shared" ca="1" si="16"/>
        <v>29409222.674239073</v>
      </c>
      <c r="J27" s="6">
        <f t="shared" ca="1" si="16"/>
        <v>30449119.54134316</v>
      </c>
      <c r="K27" s="6">
        <f t="shared" ca="1" si="16"/>
        <v>32724464.977610134</v>
      </c>
      <c r="L27" s="6">
        <f t="shared" ca="1" si="16"/>
        <v>38737364.657356709</v>
      </c>
      <c r="M27" s="6">
        <f t="shared" ca="1" si="16"/>
        <v>41841291.760777235</v>
      </c>
      <c r="N27" s="6">
        <f t="shared" ca="1" si="16"/>
        <v>40553024.241023295</v>
      </c>
      <c r="O27" s="6">
        <f t="shared" ca="1" si="16"/>
        <v>43960446.421694122</v>
      </c>
      <c r="P27" s="6">
        <f t="shared" ca="1" si="16"/>
        <v>47929324.584124818</v>
      </c>
      <c r="Q27" s="6">
        <f t="shared" ca="1" si="16"/>
        <v>55814450.585783958</v>
      </c>
      <c r="R27" s="6">
        <f t="shared" ca="1" si="16"/>
        <v>59525183.038369887</v>
      </c>
      <c r="S27" s="6">
        <f t="shared" ca="1" si="16"/>
        <v>60766213.174553268</v>
      </c>
      <c r="T27" s="6">
        <f t="shared" ca="1" si="16"/>
        <v>53939306.950680509</v>
      </c>
      <c r="U27" s="6">
        <f t="shared" ca="1" si="16"/>
        <v>58835451.150027752</v>
      </c>
      <c r="V27" s="6">
        <f t="shared" ca="1" si="16"/>
        <v>57376480.18056266</v>
      </c>
    </row>
    <row r="28" spans="1:22" x14ac:dyDescent="0.8">
      <c r="A28" t="s">
        <v>17</v>
      </c>
      <c r="B28">
        <f t="shared" si="0"/>
        <v>22561132</v>
      </c>
      <c r="C28" s="6">
        <f t="shared" ref="C28:V28" ca="1" si="17">B28+(B28*$E$3*$E$5+B28*$E$4*_xlfn.NORM.INV(RAND(),0,1)*SQRT($E$5))</f>
        <v>23559786.018315211</v>
      </c>
      <c r="D28" s="6">
        <f t="shared" ca="1" si="17"/>
        <v>24116253.228713419</v>
      </c>
      <c r="E28" s="6">
        <f t="shared" ca="1" si="17"/>
        <v>25654024.923998173</v>
      </c>
      <c r="F28" s="6">
        <f t="shared" ca="1" si="17"/>
        <v>28544876.423064753</v>
      </c>
      <c r="G28" s="6">
        <f t="shared" ca="1" si="17"/>
        <v>31364376.863370039</v>
      </c>
      <c r="H28" s="6">
        <f t="shared" ca="1" si="17"/>
        <v>33156437.133582324</v>
      </c>
      <c r="I28" s="6">
        <f t="shared" ca="1" si="17"/>
        <v>27591620.761213217</v>
      </c>
      <c r="J28" s="6">
        <f t="shared" ca="1" si="17"/>
        <v>31157228.330390912</v>
      </c>
      <c r="K28" s="6">
        <f t="shared" ca="1" si="17"/>
        <v>30165221.782062501</v>
      </c>
      <c r="L28" s="6">
        <f t="shared" ca="1" si="17"/>
        <v>28995524.197343558</v>
      </c>
      <c r="M28" s="6">
        <f t="shared" ca="1" si="17"/>
        <v>29626130.692090638</v>
      </c>
      <c r="N28" s="6">
        <f t="shared" ca="1" si="17"/>
        <v>29441620.034958608</v>
      </c>
      <c r="O28" s="6">
        <f t="shared" ca="1" si="17"/>
        <v>31228698.72628253</v>
      </c>
      <c r="P28" s="6">
        <f t="shared" ca="1" si="17"/>
        <v>33446629.085786767</v>
      </c>
      <c r="Q28" s="6">
        <f t="shared" ca="1" si="17"/>
        <v>34973749.515519157</v>
      </c>
      <c r="R28" s="6">
        <f t="shared" ca="1" si="17"/>
        <v>35052598.611751638</v>
      </c>
      <c r="S28" s="6">
        <f t="shared" ca="1" si="17"/>
        <v>35781134.385980479</v>
      </c>
      <c r="T28" s="6">
        <f t="shared" ca="1" si="17"/>
        <v>35135057.198001631</v>
      </c>
      <c r="U28" s="6">
        <f t="shared" ca="1" si="17"/>
        <v>34699355.796572223</v>
      </c>
      <c r="V28" s="6">
        <f t="shared" ca="1" si="17"/>
        <v>35325319.398240596</v>
      </c>
    </row>
    <row r="29" spans="1:22" x14ac:dyDescent="0.8">
      <c r="A29" t="s">
        <v>18</v>
      </c>
      <c r="B29">
        <f t="shared" si="0"/>
        <v>22561132</v>
      </c>
      <c r="C29" s="6">
        <f t="shared" ref="C29:V29" ca="1" si="18">B29+(B29*$E$3*$E$5+B29*$E$4*_xlfn.NORM.INV(RAND(),0,1)*SQRT($E$5))</f>
        <v>23556199.323375501</v>
      </c>
      <c r="D29" s="6">
        <f t="shared" ca="1" si="18"/>
        <v>24096223.010239426</v>
      </c>
      <c r="E29" s="6">
        <f t="shared" ca="1" si="18"/>
        <v>25425509.877195425</v>
      </c>
      <c r="F29" s="6">
        <f t="shared" ca="1" si="18"/>
        <v>27090597.61281601</v>
      </c>
      <c r="G29" s="6">
        <f t="shared" ca="1" si="18"/>
        <v>25484553.451103751</v>
      </c>
      <c r="H29" s="6">
        <f t="shared" ca="1" si="18"/>
        <v>27814801.857946828</v>
      </c>
      <c r="I29" s="6">
        <f t="shared" ca="1" si="18"/>
        <v>27819642.429732338</v>
      </c>
      <c r="J29" s="6">
        <f t="shared" ca="1" si="18"/>
        <v>30540479.072234638</v>
      </c>
      <c r="K29" s="6">
        <f t="shared" ca="1" si="18"/>
        <v>29418877.268083096</v>
      </c>
      <c r="L29" s="6">
        <f t="shared" ca="1" si="18"/>
        <v>29777783.819027711</v>
      </c>
      <c r="M29" s="6">
        <f t="shared" ca="1" si="18"/>
        <v>33523781.173009511</v>
      </c>
      <c r="N29" s="6">
        <f t="shared" ca="1" si="18"/>
        <v>39391225.724922985</v>
      </c>
      <c r="O29" s="6">
        <f t="shared" ca="1" si="18"/>
        <v>41857508.092778742</v>
      </c>
      <c r="P29" s="6">
        <f t="shared" ca="1" si="18"/>
        <v>44512805.773724265</v>
      </c>
      <c r="Q29" s="6">
        <f t="shared" ca="1" si="18"/>
        <v>47997078.559004843</v>
      </c>
      <c r="R29" s="6">
        <f t="shared" ca="1" si="18"/>
        <v>49458722.764443435</v>
      </c>
      <c r="S29" s="6">
        <f t="shared" ca="1" si="18"/>
        <v>52788037.614029586</v>
      </c>
      <c r="T29" s="6">
        <f t="shared" ca="1" si="18"/>
        <v>50132996.34994179</v>
      </c>
      <c r="U29" s="6">
        <f t="shared" ca="1" si="18"/>
        <v>52802868.553296514</v>
      </c>
      <c r="V29" s="6">
        <f t="shared" ca="1" si="18"/>
        <v>49617829.466372959</v>
      </c>
    </row>
    <row r="30" spans="1:22" x14ac:dyDescent="0.8">
      <c r="A30" t="s">
        <v>19</v>
      </c>
      <c r="B30">
        <f t="shared" si="0"/>
        <v>22561132</v>
      </c>
      <c r="C30" s="6">
        <f t="shared" ref="C30:V30" ca="1" si="19">B30+(B30*$E$3*$E$5+B30*$E$4*_xlfn.NORM.INV(RAND(),0,1)*SQRT($E$5))</f>
        <v>23857008.63656548</v>
      </c>
      <c r="D30" s="6">
        <f t="shared" ca="1" si="19"/>
        <v>26444626.478970647</v>
      </c>
      <c r="E30" s="6">
        <f t="shared" ca="1" si="19"/>
        <v>27344868.399506181</v>
      </c>
      <c r="F30" s="6">
        <f t="shared" ca="1" si="19"/>
        <v>27375794.667103775</v>
      </c>
      <c r="G30" s="6">
        <f t="shared" ca="1" si="19"/>
        <v>30329734.257509641</v>
      </c>
      <c r="H30" s="6">
        <f t="shared" ca="1" si="19"/>
        <v>32435595.92070077</v>
      </c>
      <c r="I30" s="6">
        <f t="shared" ca="1" si="19"/>
        <v>34002412.753166065</v>
      </c>
      <c r="J30" s="6">
        <f t="shared" ca="1" si="19"/>
        <v>37087572.918924056</v>
      </c>
      <c r="K30" s="6">
        <f t="shared" ca="1" si="19"/>
        <v>38425535.381479092</v>
      </c>
      <c r="L30" s="6">
        <f t="shared" ca="1" si="19"/>
        <v>40149495.588192292</v>
      </c>
      <c r="M30" s="6">
        <f t="shared" ca="1" si="19"/>
        <v>41771451.529529043</v>
      </c>
      <c r="N30" s="6">
        <f t="shared" ca="1" si="19"/>
        <v>41626604.786776252</v>
      </c>
      <c r="O30" s="6">
        <f t="shared" ca="1" si="19"/>
        <v>41571132.926295817</v>
      </c>
      <c r="P30" s="6">
        <f t="shared" ca="1" si="19"/>
        <v>42691053.270107448</v>
      </c>
      <c r="Q30" s="6">
        <f t="shared" ca="1" si="19"/>
        <v>42710948.15872892</v>
      </c>
      <c r="R30" s="6">
        <f t="shared" ca="1" si="19"/>
        <v>40233165.52062951</v>
      </c>
      <c r="S30" s="6">
        <f t="shared" ca="1" si="19"/>
        <v>43321112.554752223</v>
      </c>
      <c r="T30" s="6">
        <f t="shared" ca="1" si="19"/>
        <v>46552826.956612617</v>
      </c>
      <c r="U30" s="6">
        <f t="shared" ca="1" si="19"/>
        <v>54078755.969904006</v>
      </c>
      <c r="V30" s="6">
        <f t="shared" ca="1" si="19"/>
        <v>57988158.436367221</v>
      </c>
    </row>
    <row r="31" spans="1:22" x14ac:dyDescent="0.8">
      <c r="A31" t="s">
        <v>20</v>
      </c>
      <c r="B31">
        <f t="shared" si="0"/>
        <v>22561132</v>
      </c>
      <c r="C31" s="6">
        <f t="shared" ref="C31:V31" ca="1" si="20">B31+(B31*$E$3*$E$5+B31*$E$4*_xlfn.NORM.INV(RAND(),0,1)*SQRT($E$5))</f>
        <v>21542991.049074754</v>
      </c>
      <c r="D31" s="6">
        <f t="shared" ca="1" si="20"/>
        <v>22090763.990497917</v>
      </c>
      <c r="E31" s="6">
        <f t="shared" ca="1" si="20"/>
        <v>21570305.58931968</v>
      </c>
      <c r="F31" s="6">
        <f t="shared" ca="1" si="20"/>
        <v>22909640.177727841</v>
      </c>
      <c r="G31" s="6">
        <f t="shared" ca="1" si="20"/>
        <v>26977799.304883379</v>
      </c>
      <c r="H31" s="6">
        <f t="shared" ca="1" si="20"/>
        <v>28536887.790799662</v>
      </c>
      <c r="I31" s="6">
        <f t="shared" ca="1" si="20"/>
        <v>27596711.17987572</v>
      </c>
      <c r="J31" s="6">
        <f t="shared" ca="1" si="20"/>
        <v>30152986.984312922</v>
      </c>
      <c r="K31" s="6">
        <f t="shared" ca="1" si="20"/>
        <v>34444707.896873519</v>
      </c>
      <c r="L31" s="6">
        <f t="shared" ca="1" si="20"/>
        <v>36236668.321218394</v>
      </c>
      <c r="M31" s="6">
        <f t="shared" ca="1" si="20"/>
        <v>39358437.517045856</v>
      </c>
      <c r="N31" s="6">
        <f t="shared" ca="1" si="20"/>
        <v>40539472.549565606</v>
      </c>
      <c r="O31" s="6">
        <f t="shared" ca="1" si="20"/>
        <v>43672540.497028053</v>
      </c>
      <c r="P31" s="6">
        <f t="shared" ca="1" si="20"/>
        <v>46209568.542616464</v>
      </c>
      <c r="Q31" s="6">
        <f t="shared" ca="1" si="20"/>
        <v>48098061.244379461</v>
      </c>
      <c r="R31" s="6">
        <f t="shared" ca="1" si="20"/>
        <v>46393735.100051098</v>
      </c>
      <c r="S31" s="6">
        <f t="shared" ca="1" si="20"/>
        <v>47702759.950291529</v>
      </c>
      <c r="T31" s="6">
        <f t="shared" ca="1" si="20"/>
        <v>51989304.07892552</v>
      </c>
      <c r="U31" s="6">
        <f t="shared" ca="1" si="20"/>
        <v>53867556.739764094</v>
      </c>
      <c r="V31" s="6">
        <f t="shared" ca="1" si="20"/>
        <v>55438383.788379818</v>
      </c>
    </row>
    <row r="32" spans="1:22" x14ac:dyDescent="0.8">
      <c r="A32" t="s">
        <v>21</v>
      </c>
      <c r="B32">
        <f t="shared" si="0"/>
        <v>22561132</v>
      </c>
      <c r="C32" s="6">
        <f t="shared" ref="C32:V32" ca="1" si="21">B32+(B32*$E$3*$E$5+B32*$E$4*_xlfn.NORM.INV(RAND(),0,1)*SQRT($E$5))</f>
        <v>23729081.278334811</v>
      </c>
      <c r="D32" s="6">
        <f t="shared" ca="1" si="21"/>
        <v>25334602.219321392</v>
      </c>
      <c r="E32" s="6">
        <f t="shared" ca="1" si="21"/>
        <v>27471268.628844935</v>
      </c>
      <c r="F32" s="6">
        <f t="shared" ca="1" si="21"/>
        <v>28110668.329982191</v>
      </c>
      <c r="G32" s="6">
        <f t="shared" ca="1" si="21"/>
        <v>30227425.991282728</v>
      </c>
      <c r="H32" s="6">
        <f t="shared" ca="1" si="21"/>
        <v>33177846.479831602</v>
      </c>
      <c r="I32" s="6">
        <f t="shared" ca="1" si="21"/>
        <v>34168283.886602528</v>
      </c>
      <c r="J32" s="6">
        <f t="shared" ca="1" si="21"/>
        <v>36396303.315961361</v>
      </c>
      <c r="K32" s="6">
        <f t="shared" ca="1" si="21"/>
        <v>37696518.703660101</v>
      </c>
      <c r="L32" s="6">
        <f t="shared" ca="1" si="21"/>
        <v>38386807.09421394</v>
      </c>
      <c r="M32" s="6">
        <f t="shared" ca="1" si="21"/>
        <v>38923269.646271348</v>
      </c>
      <c r="N32" s="6">
        <f t="shared" ca="1" si="21"/>
        <v>42076866.386745147</v>
      </c>
      <c r="O32" s="6">
        <f t="shared" ca="1" si="21"/>
        <v>42083540.233171321</v>
      </c>
      <c r="P32" s="6">
        <f t="shared" ca="1" si="21"/>
        <v>44081758.659790948</v>
      </c>
      <c r="Q32" s="6">
        <f t="shared" ca="1" si="21"/>
        <v>47467183.817547664</v>
      </c>
      <c r="R32" s="6">
        <f t="shared" ca="1" si="21"/>
        <v>50692130.561827794</v>
      </c>
      <c r="S32" s="6">
        <f t="shared" ca="1" si="21"/>
        <v>48526796.272734128</v>
      </c>
      <c r="T32" s="6">
        <f t="shared" ca="1" si="21"/>
        <v>53560916.070497707</v>
      </c>
      <c r="U32" s="6">
        <f t="shared" ca="1" si="21"/>
        <v>58654392.47306782</v>
      </c>
      <c r="V32" s="6">
        <f t="shared" ca="1" si="21"/>
        <v>59762339.436857842</v>
      </c>
    </row>
    <row r="33" spans="1:22" x14ac:dyDescent="0.8">
      <c r="A33" t="s">
        <v>22</v>
      </c>
      <c r="B33">
        <f t="shared" si="0"/>
        <v>22561132</v>
      </c>
      <c r="C33" s="6">
        <f t="shared" ref="C33:V33" ca="1" si="22">B33+(B33*$E$3*$E$5+B33*$E$4*_xlfn.NORM.INV(RAND(),0,1)*SQRT($E$5))</f>
        <v>24818662.540725581</v>
      </c>
      <c r="D33" s="6">
        <f t="shared" ca="1" si="22"/>
        <v>25948870.185255513</v>
      </c>
      <c r="E33" s="6">
        <f t="shared" ca="1" si="22"/>
        <v>30656005.791608557</v>
      </c>
      <c r="F33" s="6">
        <f t="shared" ca="1" si="22"/>
        <v>31479943.317100085</v>
      </c>
      <c r="G33" s="6">
        <f t="shared" ca="1" si="22"/>
        <v>34729649.158911735</v>
      </c>
      <c r="H33" s="6">
        <f t="shared" ca="1" si="22"/>
        <v>38859212.802454211</v>
      </c>
      <c r="I33" s="6">
        <f t="shared" ca="1" si="22"/>
        <v>42299766.172821738</v>
      </c>
      <c r="J33" s="6">
        <f t="shared" ca="1" si="22"/>
        <v>43985917.578547567</v>
      </c>
      <c r="K33" s="6">
        <f t="shared" ca="1" si="22"/>
        <v>45716421.298656851</v>
      </c>
      <c r="L33" s="6">
        <f t="shared" ca="1" si="22"/>
        <v>48479621.267342195</v>
      </c>
      <c r="M33" s="6">
        <f t="shared" ca="1" si="22"/>
        <v>48888361.199224293</v>
      </c>
      <c r="N33" s="6">
        <f t="shared" ca="1" si="22"/>
        <v>51621861.962529883</v>
      </c>
      <c r="O33" s="6">
        <f t="shared" ca="1" si="22"/>
        <v>52088895.769511193</v>
      </c>
      <c r="P33" s="6">
        <f t="shared" ca="1" si="22"/>
        <v>53534459.208020844</v>
      </c>
      <c r="Q33" s="6">
        <f t="shared" ca="1" si="22"/>
        <v>56536686.067809761</v>
      </c>
      <c r="R33" s="6">
        <f t="shared" ca="1" si="22"/>
        <v>68445852.377913043</v>
      </c>
      <c r="S33" s="6">
        <f t="shared" ca="1" si="22"/>
        <v>67181455.225543484</v>
      </c>
      <c r="T33" s="6">
        <f t="shared" ca="1" si="22"/>
        <v>77841090.76298824</v>
      </c>
      <c r="U33" s="6">
        <f t="shared" ca="1" si="22"/>
        <v>79282637.829751283</v>
      </c>
      <c r="V33" s="6">
        <f t="shared" ca="1" si="22"/>
        <v>80598984.851463124</v>
      </c>
    </row>
    <row r="34" spans="1:22" x14ac:dyDescent="0.8">
      <c r="A34" t="s">
        <v>23</v>
      </c>
      <c r="B34">
        <f t="shared" si="0"/>
        <v>22561132</v>
      </c>
      <c r="C34" s="6">
        <f t="shared" ref="C34:V34" ca="1" si="23">B34+(B34*$E$3*$E$5+B34*$E$4*_xlfn.NORM.INV(RAND(),0,1)*SQRT($E$5))</f>
        <v>26576171.302847601</v>
      </c>
      <c r="D34" s="6">
        <f t="shared" ca="1" si="23"/>
        <v>28141665.021407586</v>
      </c>
      <c r="E34" s="6">
        <f t="shared" ca="1" si="23"/>
        <v>26166540.969077587</v>
      </c>
      <c r="F34" s="6">
        <f t="shared" ca="1" si="23"/>
        <v>27233011.202055801</v>
      </c>
      <c r="G34" s="6">
        <f t="shared" ca="1" si="23"/>
        <v>29167265.861247174</v>
      </c>
      <c r="H34" s="6">
        <f t="shared" ca="1" si="23"/>
        <v>26368399.478590813</v>
      </c>
      <c r="I34" s="6">
        <f t="shared" ca="1" si="23"/>
        <v>28612797.556262739</v>
      </c>
      <c r="J34" s="6">
        <f t="shared" ca="1" si="23"/>
        <v>30075979.1594919</v>
      </c>
      <c r="K34" s="6">
        <f t="shared" ca="1" si="23"/>
        <v>30950008.425752245</v>
      </c>
      <c r="L34" s="6">
        <f t="shared" ca="1" si="23"/>
        <v>32799089.305773996</v>
      </c>
      <c r="M34" s="6">
        <f t="shared" ca="1" si="23"/>
        <v>37674355.111737244</v>
      </c>
      <c r="N34" s="6">
        <f t="shared" ca="1" si="23"/>
        <v>40653075.449483275</v>
      </c>
      <c r="O34" s="6">
        <f t="shared" ca="1" si="23"/>
        <v>41825137.561567076</v>
      </c>
      <c r="P34" s="6">
        <f t="shared" ca="1" si="23"/>
        <v>45933768.880569898</v>
      </c>
      <c r="Q34" s="6">
        <f t="shared" ca="1" si="23"/>
        <v>44349181.285043366</v>
      </c>
      <c r="R34" s="6">
        <f t="shared" ca="1" si="23"/>
        <v>44258302.707491398</v>
      </c>
      <c r="S34" s="6">
        <f t="shared" ca="1" si="23"/>
        <v>51609087.863616183</v>
      </c>
      <c r="T34" s="6">
        <f t="shared" ca="1" si="23"/>
        <v>52782002.997003518</v>
      </c>
      <c r="U34" s="6">
        <f t="shared" ca="1" si="23"/>
        <v>53834509.068710923</v>
      </c>
      <c r="V34" s="6">
        <f t="shared" ca="1" si="23"/>
        <v>58369457.571645789</v>
      </c>
    </row>
    <row r="35" spans="1:22" x14ac:dyDescent="0.8">
      <c r="A35" t="s">
        <v>24</v>
      </c>
      <c r="B35">
        <f t="shared" si="0"/>
        <v>22561132</v>
      </c>
      <c r="C35" s="6">
        <f t="shared" ref="C35:V35" ca="1" si="24">B35+(B35*$E$3*$E$5+B35*$E$4*_xlfn.NORM.INV(RAND(),0,1)*SQRT($E$5))</f>
        <v>22694582.322496351</v>
      </c>
      <c r="D35" s="6">
        <f t="shared" ca="1" si="24"/>
        <v>21525833.825667627</v>
      </c>
      <c r="E35" s="6">
        <f t="shared" ca="1" si="24"/>
        <v>24706482.624681473</v>
      </c>
      <c r="F35" s="6">
        <f t="shared" ca="1" si="24"/>
        <v>25507715.903473012</v>
      </c>
      <c r="G35" s="6">
        <f t="shared" ca="1" si="24"/>
        <v>27657844.988628075</v>
      </c>
      <c r="H35" s="6">
        <f t="shared" ca="1" si="24"/>
        <v>32266779.308431193</v>
      </c>
      <c r="I35" s="6">
        <f t="shared" ca="1" si="24"/>
        <v>34188384.363482989</v>
      </c>
      <c r="J35" s="6">
        <f t="shared" ca="1" si="24"/>
        <v>38749269.480359294</v>
      </c>
      <c r="K35" s="6">
        <f t="shared" ca="1" si="24"/>
        <v>38889806.293788537</v>
      </c>
      <c r="L35" s="6">
        <f t="shared" ca="1" si="24"/>
        <v>41812427.940639846</v>
      </c>
      <c r="M35" s="6">
        <f t="shared" ca="1" si="24"/>
        <v>47224410.97971011</v>
      </c>
      <c r="N35" s="6">
        <f t="shared" ca="1" si="24"/>
        <v>51399321.025306657</v>
      </c>
      <c r="O35" s="6">
        <f t="shared" ca="1" si="24"/>
        <v>53029811.35321258</v>
      </c>
      <c r="P35" s="6">
        <f t="shared" ca="1" si="24"/>
        <v>60773907.791335873</v>
      </c>
      <c r="Q35" s="6">
        <f t="shared" ca="1" si="24"/>
        <v>62603554.628334261</v>
      </c>
      <c r="R35" s="6">
        <f t="shared" ca="1" si="24"/>
        <v>65252099.087802365</v>
      </c>
      <c r="S35" s="6">
        <f t="shared" ca="1" si="24"/>
        <v>72018252.305044934</v>
      </c>
      <c r="T35" s="6">
        <f t="shared" ca="1" si="24"/>
        <v>70702208.974634036</v>
      </c>
      <c r="U35" s="6">
        <f t="shared" ca="1" si="24"/>
        <v>71370701.697216302</v>
      </c>
      <c r="V35" s="6">
        <f t="shared" ca="1" si="24"/>
        <v>68408837.792220563</v>
      </c>
    </row>
    <row r="36" spans="1:22" x14ac:dyDescent="0.8">
      <c r="A36" t="s">
        <v>25</v>
      </c>
      <c r="B36">
        <f t="shared" si="0"/>
        <v>22561132</v>
      </c>
      <c r="C36" s="6">
        <f t="shared" ref="C36:V36" ca="1" si="25">B36+(B36*$E$3*$E$5+B36*$E$4*_xlfn.NORM.INV(RAND(),0,1)*SQRT($E$5))</f>
        <v>24639118.391908392</v>
      </c>
      <c r="D36" s="6">
        <f t="shared" ca="1" si="25"/>
        <v>25580757.495236959</v>
      </c>
      <c r="E36" s="6">
        <f t="shared" ca="1" si="25"/>
        <v>27753849.450239394</v>
      </c>
      <c r="F36" s="6">
        <f t="shared" ca="1" si="25"/>
        <v>29768480.097219229</v>
      </c>
      <c r="G36" s="6">
        <f t="shared" ca="1" si="25"/>
        <v>31104083.240262985</v>
      </c>
      <c r="H36" s="6">
        <f t="shared" ca="1" si="25"/>
        <v>32185953.739579294</v>
      </c>
      <c r="I36" s="6">
        <f t="shared" ca="1" si="25"/>
        <v>28545270.049551778</v>
      </c>
      <c r="J36" s="6">
        <f t="shared" ca="1" si="25"/>
        <v>29770404.655494221</v>
      </c>
      <c r="K36" s="6">
        <f t="shared" ca="1" si="25"/>
        <v>28788655.167268328</v>
      </c>
      <c r="L36" s="6">
        <f t="shared" ca="1" si="25"/>
        <v>30794209.420197994</v>
      </c>
      <c r="M36" s="6">
        <f t="shared" ca="1" si="25"/>
        <v>31267321.307471924</v>
      </c>
      <c r="N36" s="6">
        <f t="shared" ca="1" si="25"/>
        <v>34900177.695344895</v>
      </c>
      <c r="O36" s="6">
        <f t="shared" ca="1" si="25"/>
        <v>39447424.44958511</v>
      </c>
      <c r="P36" s="6">
        <f t="shared" ca="1" si="25"/>
        <v>39571028.136910036</v>
      </c>
      <c r="Q36" s="6">
        <f t="shared" ca="1" si="25"/>
        <v>41193302.790119529</v>
      </c>
      <c r="R36" s="6">
        <f t="shared" ca="1" si="25"/>
        <v>42346750.200305477</v>
      </c>
      <c r="S36" s="6">
        <f t="shared" ca="1" si="25"/>
        <v>43684990.677344248</v>
      </c>
      <c r="T36" s="6">
        <f t="shared" ca="1" si="25"/>
        <v>45273730.411430731</v>
      </c>
      <c r="U36" s="6">
        <f t="shared" ca="1" si="25"/>
        <v>42293470.375691533</v>
      </c>
      <c r="V36" s="6">
        <f t="shared" ca="1" si="25"/>
        <v>46080968.792534664</v>
      </c>
    </row>
    <row r="37" spans="1:22" x14ac:dyDescent="0.8">
      <c r="A37" t="s">
        <v>26</v>
      </c>
      <c r="B37">
        <f t="shared" si="0"/>
        <v>22561132</v>
      </c>
      <c r="C37" s="6">
        <f t="shared" ref="C37:V37" ca="1" si="26">B37+(B37*$E$3*$E$5+B37*$E$4*_xlfn.NORM.INV(RAND(),0,1)*SQRT($E$5))</f>
        <v>22793700.525431678</v>
      </c>
      <c r="D37" s="6">
        <f t="shared" ca="1" si="26"/>
        <v>23277584.210197698</v>
      </c>
      <c r="E37" s="6">
        <f t="shared" ca="1" si="26"/>
        <v>24923847.832801457</v>
      </c>
      <c r="F37" s="6">
        <f t="shared" ca="1" si="26"/>
        <v>24787472.566016912</v>
      </c>
      <c r="G37" s="6">
        <f t="shared" ca="1" si="26"/>
        <v>24186678.622173537</v>
      </c>
      <c r="H37" s="6">
        <f t="shared" ca="1" si="26"/>
        <v>25634438.936093532</v>
      </c>
      <c r="I37" s="6">
        <f t="shared" ca="1" si="26"/>
        <v>28281879.847955842</v>
      </c>
      <c r="J37" s="6">
        <f t="shared" ca="1" si="26"/>
        <v>30476102.331487112</v>
      </c>
      <c r="K37" s="6">
        <f t="shared" ca="1" si="26"/>
        <v>29395806.022162456</v>
      </c>
      <c r="L37" s="6">
        <f t="shared" ca="1" si="26"/>
        <v>31319982.89054672</v>
      </c>
      <c r="M37" s="6">
        <f t="shared" ca="1" si="26"/>
        <v>31016900.033286992</v>
      </c>
      <c r="N37" s="6">
        <f t="shared" ca="1" si="26"/>
        <v>34298481.262795806</v>
      </c>
      <c r="O37" s="6">
        <f t="shared" ca="1" si="26"/>
        <v>34859272.48721806</v>
      </c>
      <c r="P37" s="6">
        <f t="shared" ca="1" si="26"/>
        <v>35683493.405205004</v>
      </c>
      <c r="Q37" s="6">
        <f t="shared" ca="1" si="26"/>
        <v>34827295.064365655</v>
      </c>
      <c r="R37" s="6">
        <f t="shared" ca="1" si="26"/>
        <v>38545008.352807105</v>
      </c>
      <c r="S37" s="6">
        <f t="shared" ca="1" si="26"/>
        <v>43944748.611116156</v>
      </c>
      <c r="T37" s="6">
        <f t="shared" ca="1" si="26"/>
        <v>44546989.159496777</v>
      </c>
      <c r="U37" s="6">
        <f t="shared" ca="1" si="26"/>
        <v>42351644.206424721</v>
      </c>
      <c r="V37" s="6">
        <f t="shared" ca="1" si="26"/>
        <v>41742783.921989091</v>
      </c>
    </row>
    <row r="38" spans="1:22" x14ac:dyDescent="0.8">
      <c r="A38" t="s">
        <v>27</v>
      </c>
      <c r="B38">
        <f t="shared" si="0"/>
        <v>22561132</v>
      </c>
      <c r="C38" s="6">
        <f t="shared" ref="C38:V38" ca="1" si="27">B38+(B38*$E$3*$E$5+B38*$E$4*_xlfn.NORM.INV(RAND(),0,1)*SQRT($E$5))</f>
        <v>25100558.719763231</v>
      </c>
      <c r="D38" s="6">
        <f t="shared" ca="1" si="27"/>
        <v>29295431.58784904</v>
      </c>
      <c r="E38" s="6">
        <f t="shared" ca="1" si="27"/>
        <v>30328891.863581337</v>
      </c>
      <c r="F38" s="6">
        <f t="shared" ca="1" si="27"/>
        <v>32925734.023825463</v>
      </c>
      <c r="G38" s="6">
        <f t="shared" ca="1" si="27"/>
        <v>36799444.759528577</v>
      </c>
      <c r="H38" s="6">
        <f t="shared" ca="1" si="27"/>
        <v>35700613.640863456</v>
      </c>
      <c r="I38" s="6">
        <f t="shared" ca="1" si="27"/>
        <v>35688244.305042244</v>
      </c>
      <c r="J38" s="6">
        <f t="shared" ca="1" si="27"/>
        <v>36487675.653180055</v>
      </c>
      <c r="K38" s="6">
        <f t="shared" ca="1" si="27"/>
        <v>35043860.636875026</v>
      </c>
      <c r="L38" s="6">
        <f t="shared" ca="1" si="27"/>
        <v>34716063.756418437</v>
      </c>
      <c r="M38" s="6">
        <f t="shared" ca="1" si="27"/>
        <v>36866313.825969785</v>
      </c>
      <c r="N38" s="6">
        <f t="shared" ca="1" si="27"/>
        <v>34522183.653372623</v>
      </c>
      <c r="O38" s="6">
        <f t="shared" ca="1" si="27"/>
        <v>35460467.417075567</v>
      </c>
      <c r="P38" s="6">
        <f t="shared" ca="1" si="27"/>
        <v>36798903.496887982</v>
      </c>
      <c r="Q38" s="6">
        <f t="shared" ca="1" si="27"/>
        <v>38549105.900336422</v>
      </c>
      <c r="R38" s="6">
        <f t="shared" ca="1" si="27"/>
        <v>40051135.044936351</v>
      </c>
      <c r="S38" s="6">
        <f t="shared" ca="1" si="27"/>
        <v>38831152.284750223</v>
      </c>
      <c r="T38" s="6">
        <f t="shared" ca="1" si="27"/>
        <v>33616407.604147181</v>
      </c>
      <c r="U38" s="6">
        <f t="shared" ca="1" si="27"/>
        <v>34123332.522348858</v>
      </c>
      <c r="V38" s="6">
        <f t="shared" ca="1" si="27"/>
        <v>32322008.931660347</v>
      </c>
    </row>
    <row r="39" spans="1:22" x14ac:dyDescent="0.8">
      <c r="A39" t="s">
        <v>28</v>
      </c>
      <c r="B39">
        <f t="shared" si="0"/>
        <v>22561132</v>
      </c>
      <c r="C39" s="6">
        <f t="shared" ref="C39:V39" ca="1" si="28">B39+(B39*$E$3*$E$5+B39*$E$4*_xlfn.NORM.INV(RAND(),0,1)*SQRT($E$5))</f>
        <v>23449060.93920964</v>
      </c>
      <c r="D39" s="6">
        <f t="shared" ca="1" si="28"/>
        <v>26359976.686119966</v>
      </c>
      <c r="E39" s="6">
        <f t="shared" ca="1" si="28"/>
        <v>26266452.896181524</v>
      </c>
      <c r="F39" s="6">
        <f t="shared" ca="1" si="28"/>
        <v>29343129.342979372</v>
      </c>
      <c r="G39" s="6">
        <f t="shared" ca="1" si="28"/>
        <v>30388663.831418011</v>
      </c>
      <c r="H39" s="6">
        <f t="shared" ca="1" si="28"/>
        <v>32019807.084101971</v>
      </c>
      <c r="I39" s="6">
        <f t="shared" ca="1" si="28"/>
        <v>34371137.519918509</v>
      </c>
      <c r="J39" s="6">
        <f t="shared" ca="1" si="28"/>
        <v>34022902.29488606</v>
      </c>
      <c r="K39" s="6">
        <f t="shared" ca="1" si="28"/>
        <v>36860090.723204404</v>
      </c>
      <c r="L39" s="6">
        <f t="shared" ca="1" si="28"/>
        <v>39052249.594541632</v>
      </c>
      <c r="M39" s="6">
        <f t="shared" ca="1" si="28"/>
        <v>43277051.701705508</v>
      </c>
      <c r="N39" s="6">
        <f t="shared" ca="1" si="28"/>
        <v>46784604.055462502</v>
      </c>
      <c r="O39" s="6">
        <f t="shared" ca="1" si="28"/>
        <v>48391002.805535182</v>
      </c>
      <c r="P39" s="6">
        <f t="shared" ca="1" si="28"/>
        <v>49486180.928412698</v>
      </c>
      <c r="Q39" s="6">
        <f t="shared" ca="1" si="28"/>
        <v>48856417.251779072</v>
      </c>
      <c r="R39" s="6">
        <f t="shared" ca="1" si="28"/>
        <v>52582221.32300888</v>
      </c>
      <c r="S39" s="6">
        <f t="shared" ca="1" si="28"/>
        <v>53713004.916056968</v>
      </c>
      <c r="T39" s="6">
        <f t="shared" ca="1" si="28"/>
        <v>53006399.398990706</v>
      </c>
      <c r="U39" s="6">
        <f t="shared" ca="1" si="28"/>
        <v>50169471.010208145</v>
      </c>
      <c r="V39" s="6">
        <f t="shared" ca="1" si="28"/>
        <v>51493099.684916563</v>
      </c>
    </row>
    <row r="40" spans="1:22" x14ac:dyDescent="0.8">
      <c r="A40" t="s">
        <v>29</v>
      </c>
      <c r="B40">
        <f t="shared" si="0"/>
        <v>22561132</v>
      </c>
      <c r="C40" s="6">
        <f t="shared" ref="C40:V40" ca="1" si="29">B40+(B40*$E$3*$E$5+B40*$E$4*_xlfn.NORM.INV(RAND(),0,1)*SQRT($E$5))</f>
        <v>23476946.502980683</v>
      </c>
      <c r="D40" s="6">
        <f t="shared" ca="1" si="29"/>
        <v>24187642.489722159</v>
      </c>
      <c r="E40" s="6">
        <f t="shared" ca="1" si="29"/>
        <v>24448509.904294379</v>
      </c>
      <c r="F40" s="6">
        <f t="shared" ca="1" si="29"/>
        <v>24489504.747652039</v>
      </c>
      <c r="G40" s="6">
        <f t="shared" ca="1" si="29"/>
        <v>26243868.284447998</v>
      </c>
      <c r="H40" s="6">
        <f t="shared" ca="1" si="29"/>
        <v>26197841.408297971</v>
      </c>
      <c r="I40" s="6">
        <f t="shared" ca="1" si="29"/>
        <v>25961459.196482956</v>
      </c>
      <c r="J40" s="6">
        <f t="shared" ca="1" si="29"/>
        <v>27732385.474741757</v>
      </c>
      <c r="K40" s="6">
        <f t="shared" ca="1" si="29"/>
        <v>28525857.81357218</v>
      </c>
      <c r="L40" s="6">
        <f t="shared" ca="1" si="29"/>
        <v>28857021.660523452</v>
      </c>
      <c r="M40" s="6">
        <f t="shared" ca="1" si="29"/>
        <v>30842299.929067113</v>
      </c>
      <c r="N40" s="6">
        <f t="shared" ca="1" si="29"/>
        <v>27940696.596778262</v>
      </c>
      <c r="O40" s="6">
        <f t="shared" ca="1" si="29"/>
        <v>29547181.576922879</v>
      </c>
      <c r="P40" s="6">
        <f t="shared" ca="1" si="29"/>
        <v>29496444.031121582</v>
      </c>
      <c r="Q40" s="6">
        <f t="shared" ca="1" si="29"/>
        <v>32277096.204167984</v>
      </c>
      <c r="R40" s="6">
        <f t="shared" ca="1" si="29"/>
        <v>32354256.034102615</v>
      </c>
      <c r="S40" s="6">
        <f t="shared" ca="1" si="29"/>
        <v>34983742.707393259</v>
      </c>
      <c r="T40" s="6">
        <f t="shared" ca="1" si="29"/>
        <v>38224939.639701068</v>
      </c>
      <c r="U40" s="6">
        <f t="shared" ca="1" si="29"/>
        <v>39059760.78498105</v>
      </c>
      <c r="V40" s="6">
        <f t="shared" ca="1" si="29"/>
        <v>45876636.640124574</v>
      </c>
    </row>
    <row r="41" spans="1:22" x14ac:dyDescent="0.8">
      <c r="A41" t="s">
        <v>30</v>
      </c>
      <c r="B41">
        <f t="shared" si="0"/>
        <v>22561132</v>
      </c>
      <c r="C41" s="6">
        <f t="shared" ref="C41:V41" ca="1" si="30">B41+(B41*$E$3*$E$5+B41*$E$4*_xlfn.NORM.INV(RAND(),0,1)*SQRT($E$5))</f>
        <v>23797251.598172955</v>
      </c>
      <c r="D41" s="6">
        <f t="shared" ca="1" si="30"/>
        <v>25585368.440313373</v>
      </c>
      <c r="E41" s="6">
        <f t="shared" ca="1" si="30"/>
        <v>24086907.203219563</v>
      </c>
      <c r="F41" s="6">
        <f t="shared" ca="1" si="30"/>
        <v>25757445.006888848</v>
      </c>
      <c r="G41" s="6">
        <f t="shared" ca="1" si="30"/>
        <v>27153406.256399978</v>
      </c>
      <c r="H41" s="6">
        <f t="shared" ca="1" si="30"/>
        <v>27900287.918141887</v>
      </c>
      <c r="I41" s="6">
        <f t="shared" ca="1" si="30"/>
        <v>29331582.804068994</v>
      </c>
      <c r="J41" s="6">
        <f t="shared" ca="1" si="30"/>
        <v>30838755.035262775</v>
      </c>
      <c r="K41" s="6">
        <f t="shared" ca="1" si="30"/>
        <v>34236679.566315144</v>
      </c>
      <c r="L41" s="6">
        <f t="shared" ca="1" si="30"/>
        <v>33454754.009940822</v>
      </c>
      <c r="M41" s="6">
        <f t="shared" ca="1" si="30"/>
        <v>36236341.50757999</v>
      </c>
      <c r="N41" s="6">
        <f t="shared" ca="1" si="30"/>
        <v>32703782.672576297</v>
      </c>
      <c r="O41" s="6">
        <f t="shared" ca="1" si="30"/>
        <v>32710773.788490403</v>
      </c>
      <c r="P41" s="6">
        <f t="shared" ca="1" si="30"/>
        <v>32040682.286904849</v>
      </c>
      <c r="Q41" s="6">
        <f t="shared" ca="1" si="30"/>
        <v>32289996.342055164</v>
      </c>
      <c r="R41" s="6">
        <f t="shared" ca="1" si="30"/>
        <v>33438412.151543092</v>
      </c>
      <c r="S41" s="6">
        <f t="shared" ca="1" si="30"/>
        <v>37306537.953618228</v>
      </c>
      <c r="T41" s="6">
        <f t="shared" ca="1" si="30"/>
        <v>32689004.634189308</v>
      </c>
      <c r="U41" s="6">
        <f t="shared" ca="1" si="30"/>
        <v>34492565.313119896</v>
      </c>
      <c r="V41" s="6">
        <f t="shared" ca="1" si="30"/>
        <v>34469311.821428373</v>
      </c>
    </row>
    <row r="42" spans="1:22" x14ac:dyDescent="0.8">
      <c r="A42" t="s">
        <v>31</v>
      </c>
      <c r="B42">
        <f t="shared" si="0"/>
        <v>22561132</v>
      </c>
      <c r="C42" s="6">
        <f t="shared" ref="C42:V42" ca="1" si="31">B42+(B42*$E$3*$E$5+B42*$E$4*_xlfn.NORM.INV(RAND(),0,1)*SQRT($E$5))</f>
        <v>23970778.444091927</v>
      </c>
      <c r="D42" s="6">
        <f t="shared" ca="1" si="31"/>
        <v>26300162.49061849</v>
      </c>
      <c r="E42" s="6">
        <f t="shared" ca="1" si="31"/>
        <v>28244758.981695686</v>
      </c>
      <c r="F42" s="6">
        <f t="shared" ca="1" si="31"/>
        <v>28695124.094393767</v>
      </c>
      <c r="G42" s="6">
        <f t="shared" ca="1" si="31"/>
        <v>27506346.697057158</v>
      </c>
      <c r="H42" s="6">
        <f t="shared" ca="1" si="31"/>
        <v>28918448.074969612</v>
      </c>
      <c r="I42" s="6">
        <f t="shared" ca="1" si="31"/>
        <v>27624166.71368368</v>
      </c>
      <c r="J42" s="6">
        <f t="shared" ca="1" si="31"/>
        <v>30856873.406913325</v>
      </c>
      <c r="K42" s="6">
        <f t="shared" ca="1" si="31"/>
        <v>34300096.957999557</v>
      </c>
      <c r="L42" s="6">
        <f t="shared" ca="1" si="31"/>
        <v>35344025.951547869</v>
      </c>
      <c r="M42" s="6">
        <f t="shared" ca="1" si="31"/>
        <v>38785075.09788315</v>
      </c>
      <c r="N42" s="6">
        <f t="shared" ca="1" si="31"/>
        <v>40653438.45788262</v>
      </c>
      <c r="O42" s="6">
        <f t="shared" ca="1" si="31"/>
        <v>41190007.483472787</v>
      </c>
      <c r="P42" s="6">
        <f t="shared" ca="1" si="31"/>
        <v>47788911.505460367</v>
      </c>
      <c r="Q42" s="6">
        <f t="shared" ca="1" si="31"/>
        <v>47387040.745417602</v>
      </c>
      <c r="R42" s="6">
        <f t="shared" ca="1" si="31"/>
        <v>48071865.278287716</v>
      </c>
      <c r="S42" s="6">
        <f t="shared" ca="1" si="31"/>
        <v>49839832.958377145</v>
      </c>
      <c r="T42" s="6">
        <f t="shared" ca="1" si="31"/>
        <v>49788884.352571324</v>
      </c>
      <c r="U42" s="6">
        <f t="shared" ca="1" si="31"/>
        <v>54246285.125892967</v>
      </c>
      <c r="V42" s="6">
        <f t="shared" ca="1" si="31"/>
        <v>55289548.60959848</v>
      </c>
    </row>
    <row r="43" spans="1:22" x14ac:dyDescent="0.8">
      <c r="A43" t="s">
        <v>32</v>
      </c>
      <c r="B43">
        <f t="shared" si="0"/>
        <v>22561132</v>
      </c>
      <c r="C43" s="6">
        <f t="shared" ref="C43:V43" ca="1" si="32">B43+(B43*$E$3*$E$5+B43*$E$4*_xlfn.NORM.INV(RAND(),0,1)*SQRT($E$5))</f>
        <v>24045008.497091517</v>
      </c>
      <c r="D43" s="6">
        <f t="shared" ca="1" si="32"/>
        <v>25161370.967871901</v>
      </c>
      <c r="E43" s="6">
        <f t="shared" ca="1" si="32"/>
        <v>26644357.445250332</v>
      </c>
      <c r="F43" s="6">
        <f t="shared" ca="1" si="32"/>
        <v>29895632.272992853</v>
      </c>
      <c r="G43" s="6">
        <f t="shared" ca="1" si="32"/>
        <v>29733797.889785536</v>
      </c>
      <c r="H43" s="6">
        <f t="shared" ca="1" si="32"/>
        <v>32329740.81183435</v>
      </c>
      <c r="I43" s="6">
        <f t="shared" ca="1" si="32"/>
        <v>34327722.235749863</v>
      </c>
      <c r="J43" s="6">
        <f t="shared" ca="1" si="32"/>
        <v>36420524.914361052</v>
      </c>
      <c r="K43" s="6">
        <f t="shared" ca="1" si="32"/>
        <v>41390636.664145797</v>
      </c>
      <c r="L43" s="6">
        <f t="shared" ca="1" si="32"/>
        <v>41439821.696628161</v>
      </c>
      <c r="M43" s="6">
        <f t="shared" ca="1" si="32"/>
        <v>45838086.04149808</v>
      </c>
      <c r="N43" s="6">
        <f t="shared" ca="1" si="32"/>
        <v>47520557.603905</v>
      </c>
      <c r="O43" s="6">
        <f t="shared" ca="1" si="32"/>
        <v>48718889.053813368</v>
      </c>
      <c r="P43" s="6">
        <f t="shared" ca="1" si="32"/>
        <v>50981195.254894152</v>
      </c>
      <c r="Q43" s="6">
        <f t="shared" ca="1" si="32"/>
        <v>55932830.126266599</v>
      </c>
      <c r="R43" s="6">
        <f t="shared" ca="1" si="32"/>
        <v>61024309.208463982</v>
      </c>
      <c r="S43" s="6">
        <f t="shared" ca="1" si="32"/>
        <v>64435112.193595439</v>
      </c>
      <c r="T43" s="6">
        <f t="shared" ca="1" si="32"/>
        <v>71792041.885217637</v>
      </c>
      <c r="U43" s="6">
        <f t="shared" ca="1" si="32"/>
        <v>76902153.474130139</v>
      </c>
      <c r="V43" s="6">
        <f t="shared" ca="1" si="32"/>
        <v>75825442.813620403</v>
      </c>
    </row>
    <row r="44" spans="1:22" x14ac:dyDescent="0.8">
      <c r="A44" t="s">
        <v>33</v>
      </c>
      <c r="B44">
        <f t="shared" ref="B44:B75" si="33">$E$6</f>
        <v>22561132</v>
      </c>
      <c r="C44" s="6">
        <f t="shared" ref="C44:V44" ca="1" si="34">B44+(B44*$E$3*$E$5+B44*$E$4*_xlfn.NORM.INV(RAND(),0,1)*SQRT($E$5))</f>
        <v>23028819.019722275</v>
      </c>
      <c r="D44" s="6">
        <f t="shared" ca="1" si="34"/>
        <v>22508902.753519598</v>
      </c>
      <c r="E44" s="6">
        <f t="shared" ca="1" si="34"/>
        <v>23695600.190156735</v>
      </c>
      <c r="F44" s="6">
        <f t="shared" ca="1" si="34"/>
        <v>24216369.955942959</v>
      </c>
      <c r="G44" s="6">
        <f t="shared" ca="1" si="34"/>
        <v>23779851.761807781</v>
      </c>
      <c r="H44" s="6">
        <f t="shared" ca="1" si="34"/>
        <v>25239772.463212803</v>
      </c>
      <c r="I44" s="6">
        <f t="shared" ca="1" si="34"/>
        <v>25452132.262419686</v>
      </c>
      <c r="J44" s="6">
        <f t="shared" ca="1" si="34"/>
        <v>27236787.453990072</v>
      </c>
      <c r="K44" s="6">
        <f t="shared" ca="1" si="34"/>
        <v>30984257.209877249</v>
      </c>
      <c r="L44" s="6">
        <f t="shared" ca="1" si="34"/>
        <v>31820876.23431094</v>
      </c>
      <c r="M44" s="6">
        <f t="shared" ca="1" si="34"/>
        <v>30404815.85148406</v>
      </c>
      <c r="N44" s="6">
        <f t="shared" ca="1" si="34"/>
        <v>32044259.991420664</v>
      </c>
      <c r="O44" s="6">
        <f t="shared" ca="1" si="34"/>
        <v>32631673.680372085</v>
      </c>
      <c r="P44" s="6">
        <f t="shared" ca="1" si="34"/>
        <v>32432545.973945033</v>
      </c>
      <c r="Q44" s="6">
        <f t="shared" ca="1" si="34"/>
        <v>33762111.208979078</v>
      </c>
      <c r="R44" s="6">
        <f t="shared" ca="1" si="34"/>
        <v>32676721.507048942</v>
      </c>
      <c r="S44" s="6">
        <f t="shared" ca="1" si="34"/>
        <v>33060594.850792442</v>
      </c>
      <c r="T44" s="6">
        <f t="shared" ca="1" si="34"/>
        <v>35018270.988153115</v>
      </c>
      <c r="U44" s="6">
        <f t="shared" ca="1" si="34"/>
        <v>37603097.763486415</v>
      </c>
      <c r="V44" s="6">
        <f t="shared" ca="1" si="34"/>
        <v>40716663.842876047</v>
      </c>
    </row>
    <row r="45" spans="1:22" x14ac:dyDescent="0.8">
      <c r="A45" t="s">
        <v>34</v>
      </c>
      <c r="B45">
        <f t="shared" si="33"/>
        <v>22561132</v>
      </c>
      <c r="C45" s="6">
        <f t="shared" ref="C45:V45" ca="1" si="35">B45+(B45*$E$3*$E$5+B45*$E$4*_xlfn.NORM.INV(RAND(),0,1)*SQRT($E$5))</f>
        <v>23150577.273578741</v>
      </c>
      <c r="D45" s="6">
        <f t="shared" ca="1" si="35"/>
        <v>23945750.258025952</v>
      </c>
      <c r="E45" s="6">
        <f t="shared" ca="1" si="35"/>
        <v>24198433.523808051</v>
      </c>
      <c r="F45" s="6">
        <f t="shared" ca="1" si="35"/>
        <v>24104892.853963405</v>
      </c>
      <c r="G45" s="6">
        <f t="shared" ca="1" si="35"/>
        <v>26342585.662588127</v>
      </c>
      <c r="H45" s="6">
        <f t="shared" ca="1" si="35"/>
        <v>25449289.093615163</v>
      </c>
      <c r="I45" s="6">
        <f t="shared" ca="1" si="35"/>
        <v>25377991.326328896</v>
      </c>
      <c r="J45" s="6">
        <f t="shared" ca="1" si="35"/>
        <v>28463052.700746626</v>
      </c>
      <c r="K45" s="6">
        <f t="shared" ca="1" si="35"/>
        <v>30864121.590470303</v>
      </c>
      <c r="L45" s="6">
        <f t="shared" ca="1" si="35"/>
        <v>33345486.610755727</v>
      </c>
      <c r="M45" s="6">
        <f t="shared" ca="1" si="35"/>
        <v>34745908.220317923</v>
      </c>
      <c r="N45" s="6">
        <f t="shared" ca="1" si="35"/>
        <v>40813426.40570768</v>
      </c>
      <c r="O45" s="6">
        <f t="shared" ca="1" si="35"/>
        <v>43179023.661111392</v>
      </c>
      <c r="P45" s="6">
        <f t="shared" ca="1" si="35"/>
        <v>45575111.202689871</v>
      </c>
      <c r="Q45" s="6">
        <f t="shared" ca="1" si="35"/>
        <v>50250906.866424307</v>
      </c>
      <c r="R45" s="6">
        <f t="shared" ca="1" si="35"/>
        <v>50543892.455104887</v>
      </c>
      <c r="S45" s="6">
        <f t="shared" ca="1" si="35"/>
        <v>52264197.37503536</v>
      </c>
      <c r="T45" s="6">
        <f t="shared" ca="1" si="35"/>
        <v>52355672.178185806</v>
      </c>
      <c r="U45" s="6">
        <f t="shared" ca="1" si="35"/>
        <v>56285522.39443323</v>
      </c>
      <c r="V45" s="6">
        <f t="shared" ca="1" si="35"/>
        <v>63244409.824882247</v>
      </c>
    </row>
    <row r="46" spans="1:22" x14ac:dyDescent="0.8">
      <c r="A46" t="s">
        <v>35</v>
      </c>
      <c r="B46">
        <f t="shared" si="33"/>
        <v>22561132</v>
      </c>
      <c r="C46" s="6">
        <f t="shared" ref="C46:V46" ca="1" si="36">B46+(B46*$E$3*$E$5+B46*$E$4*_xlfn.NORM.INV(RAND(),0,1)*SQRT($E$5))</f>
        <v>22058552.06299619</v>
      </c>
      <c r="D46" s="6">
        <f t="shared" ca="1" si="36"/>
        <v>23616640.50729093</v>
      </c>
      <c r="E46" s="6">
        <f t="shared" ca="1" si="36"/>
        <v>23600803.886223275</v>
      </c>
      <c r="F46" s="6">
        <f t="shared" ca="1" si="36"/>
        <v>26533527.552571937</v>
      </c>
      <c r="G46" s="6">
        <f t="shared" ca="1" si="36"/>
        <v>24572193.372168273</v>
      </c>
      <c r="H46" s="6">
        <f t="shared" ca="1" si="36"/>
        <v>23353706.744610839</v>
      </c>
      <c r="I46" s="6">
        <f t="shared" ca="1" si="36"/>
        <v>24764790.87657392</v>
      </c>
      <c r="J46" s="6">
        <f t="shared" ca="1" si="36"/>
        <v>25563982.346552238</v>
      </c>
      <c r="K46" s="6">
        <f t="shared" ca="1" si="36"/>
        <v>24910268.989418879</v>
      </c>
      <c r="L46" s="6">
        <f t="shared" ca="1" si="36"/>
        <v>23740194.360165875</v>
      </c>
      <c r="M46" s="6">
        <f t="shared" ca="1" si="36"/>
        <v>23285518.919263393</v>
      </c>
      <c r="N46" s="6">
        <f t="shared" ca="1" si="36"/>
        <v>25184677.753344197</v>
      </c>
      <c r="O46" s="6">
        <f t="shared" ca="1" si="36"/>
        <v>25637438.90964663</v>
      </c>
      <c r="P46" s="6">
        <f t="shared" ca="1" si="36"/>
        <v>25240323.111348685</v>
      </c>
      <c r="Q46" s="6">
        <f t="shared" ca="1" si="36"/>
        <v>26720471.461444147</v>
      </c>
      <c r="R46" s="6">
        <f t="shared" ca="1" si="36"/>
        <v>27964514.632029589</v>
      </c>
      <c r="S46" s="6">
        <f t="shared" ca="1" si="36"/>
        <v>29096347.217796627</v>
      </c>
      <c r="T46" s="6">
        <f t="shared" ca="1" si="36"/>
        <v>30227978.325162582</v>
      </c>
      <c r="U46" s="6">
        <f t="shared" ca="1" si="36"/>
        <v>33456778.812935501</v>
      </c>
      <c r="V46" s="6">
        <f t="shared" ca="1" si="36"/>
        <v>31033005.423355788</v>
      </c>
    </row>
    <row r="47" spans="1:22" x14ac:dyDescent="0.8">
      <c r="A47" t="s">
        <v>36</v>
      </c>
      <c r="B47">
        <f t="shared" si="33"/>
        <v>22561132</v>
      </c>
      <c r="C47" s="6">
        <f t="shared" ref="C47:V47" ca="1" si="37">B47+(B47*$E$3*$E$5+B47*$E$4*_xlfn.NORM.INV(RAND(),0,1)*SQRT($E$5))</f>
        <v>23290899.949561704</v>
      </c>
      <c r="D47" s="6">
        <f t="shared" ca="1" si="37"/>
        <v>22778141.512230914</v>
      </c>
      <c r="E47" s="6">
        <f t="shared" ca="1" si="37"/>
        <v>22982640.447776217</v>
      </c>
      <c r="F47" s="6">
        <f t="shared" ca="1" si="37"/>
        <v>24788699.608449988</v>
      </c>
      <c r="G47" s="6">
        <f t="shared" ca="1" si="37"/>
        <v>26240114.112374425</v>
      </c>
      <c r="H47" s="6">
        <f t="shared" ca="1" si="37"/>
        <v>25474956.065807771</v>
      </c>
      <c r="I47" s="6">
        <f t="shared" ca="1" si="37"/>
        <v>27505204.639445946</v>
      </c>
      <c r="J47" s="6">
        <f t="shared" ca="1" si="37"/>
        <v>30854432.206936944</v>
      </c>
      <c r="K47" s="6">
        <f t="shared" ca="1" si="37"/>
        <v>32023740.614761516</v>
      </c>
      <c r="L47" s="6">
        <f t="shared" ca="1" si="37"/>
        <v>34043412.495149069</v>
      </c>
      <c r="M47" s="6">
        <f t="shared" ca="1" si="37"/>
        <v>36831722.722819477</v>
      </c>
      <c r="N47" s="6">
        <f t="shared" ca="1" si="37"/>
        <v>35796882.501085818</v>
      </c>
      <c r="O47" s="6">
        <f t="shared" ca="1" si="37"/>
        <v>36595895.729293428</v>
      </c>
      <c r="P47" s="6">
        <f t="shared" ca="1" si="37"/>
        <v>38348879.594175175</v>
      </c>
      <c r="Q47" s="6">
        <f t="shared" ca="1" si="37"/>
        <v>39171625.443835914</v>
      </c>
      <c r="R47" s="6">
        <f t="shared" ca="1" si="37"/>
        <v>45859246.724076614</v>
      </c>
      <c r="S47" s="6">
        <f t="shared" ca="1" si="37"/>
        <v>46484333.191448987</v>
      </c>
      <c r="T47" s="6">
        <f t="shared" ca="1" si="37"/>
        <v>52155498.629488945</v>
      </c>
      <c r="U47" s="6">
        <f t="shared" ca="1" si="37"/>
        <v>54046810.693511486</v>
      </c>
      <c r="V47" s="6">
        <f t="shared" ca="1" si="37"/>
        <v>51959096.151945971</v>
      </c>
    </row>
    <row r="48" spans="1:22" x14ac:dyDescent="0.8">
      <c r="A48" t="s">
        <v>37</v>
      </c>
      <c r="B48">
        <f t="shared" si="33"/>
        <v>22561132</v>
      </c>
      <c r="C48" s="6">
        <f t="shared" ref="C48:V48" ca="1" si="38">B48+(B48*$E$3*$E$5+B48*$E$4*_xlfn.NORM.INV(RAND(),0,1)*SQRT($E$5))</f>
        <v>23965728.821500339</v>
      </c>
      <c r="D48" s="6">
        <f t="shared" ca="1" si="38"/>
        <v>25327803.74165665</v>
      </c>
      <c r="E48" s="6">
        <f t="shared" ca="1" si="38"/>
        <v>25423522.041991785</v>
      </c>
      <c r="F48" s="6">
        <f t="shared" ca="1" si="38"/>
        <v>26019595.663892899</v>
      </c>
      <c r="G48" s="6">
        <f t="shared" ca="1" si="38"/>
        <v>29652691.201444469</v>
      </c>
      <c r="H48" s="6">
        <f t="shared" ca="1" si="38"/>
        <v>32028114.61318168</v>
      </c>
      <c r="I48" s="6">
        <f t="shared" ca="1" si="38"/>
        <v>34545551.059435315</v>
      </c>
      <c r="J48" s="6">
        <f t="shared" ca="1" si="38"/>
        <v>35193643.048742689</v>
      </c>
      <c r="K48" s="6">
        <f t="shared" ca="1" si="38"/>
        <v>37750238.866832994</v>
      </c>
      <c r="L48" s="6">
        <f t="shared" ca="1" si="38"/>
        <v>38854367.892098546</v>
      </c>
      <c r="M48" s="6">
        <f t="shared" ca="1" si="38"/>
        <v>42561257.602772593</v>
      </c>
      <c r="N48" s="6">
        <f t="shared" ca="1" si="38"/>
        <v>42402607.15989203</v>
      </c>
      <c r="O48" s="6">
        <f t="shared" ca="1" si="38"/>
        <v>44206102.432139918</v>
      </c>
      <c r="P48" s="6">
        <f t="shared" ca="1" si="38"/>
        <v>47916553.413764015</v>
      </c>
      <c r="Q48" s="6">
        <f t="shared" ca="1" si="38"/>
        <v>47196662.90860676</v>
      </c>
      <c r="R48" s="6">
        <f t="shared" ca="1" si="38"/>
        <v>45828346.994836301</v>
      </c>
      <c r="S48" s="6">
        <f t="shared" ca="1" si="38"/>
        <v>48569493.675809354</v>
      </c>
      <c r="T48" s="6">
        <f t="shared" ca="1" si="38"/>
        <v>49628439.067131802</v>
      </c>
      <c r="U48" s="6">
        <f t="shared" ca="1" si="38"/>
        <v>46244916.253014997</v>
      </c>
      <c r="V48" s="6">
        <f t="shared" ca="1" si="38"/>
        <v>44294792.233545944</v>
      </c>
    </row>
    <row r="49" spans="1:22" x14ac:dyDescent="0.8">
      <c r="A49" t="s">
        <v>38</v>
      </c>
      <c r="B49">
        <f t="shared" si="33"/>
        <v>22561132</v>
      </c>
      <c r="C49" s="6">
        <f t="shared" ref="C49:V49" ca="1" si="39">B49+(B49*$E$3*$E$5+B49*$E$4*_xlfn.NORM.INV(RAND(),0,1)*SQRT($E$5))</f>
        <v>22679353.416087583</v>
      </c>
      <c r="D49" s="6">
        <f t="shared" ca="1" si="39"/>
        <v>24047044.546935212</v>
      </c>
      <c r="E49" s="6">
        <f t="shared" ca="1" si="39"/>
        <v>24209523.262800418</v>
      </c>
      <c r="F49" s="6">
        <f t="shared" ca="1" si="39"/>
        <v>24163414.727647729</v>
      </c>
      <c r="G49" s="6">
        <f t="shared" ca="1" si="39"/>
        <v>23624112.420953818</v>
      </c>
      <c r="H49" s="6">
        <f t="shared" ca="1" si="39"/>
        <v>24119534.746194381</v>
      </c>
      <c r="I49" s="6">
        <f t="shared" ca="1" si="39"/>
        <v>21885238.543828405</v>
      </c>
      <c r="J49" s="6">
        <f t="shared" ca="1" si="39"/>
        <v>22640876.094377402</v>
      </c>
      <c r="K49" s="6">
        <f t="shared" ca="1" si="39"/>
        <v>22716046.809256323</v>
      </c>
      <c r="L49" s="6">
        <f t="shared" ca="1" si="39"/>
        <v>22286160.352857742</v>
      </c>
      <c r="M49" s="6">
        <f t="shared" ca="1" si="39"/>
        <v>23831862.263447389</v>
      </c>
      <c r="N49" s="6">
        <f t="shared" ca="1" si="39"/>
        <v>24626083.82398865</v>
      </c>
      <c r="O49" s="6">
        <f t="shared" ca="1" si="39"/>
        <v>24750720.671642553</v>
      </c>
      <c r="P49" s="6">
        <f t="shared" ca="1" si="39"/>
        <v>24543425.028841067</v>
      </c>
      <c r="Q49" s="6">
        <f t="shared" ca="1" si="39"/>
        <v>23612165.489525501</v>
      </c>
      <c r="R49" s="6">
        <f t="shared" ca="1" si="39"/>
        <v>25162853.103334714</v>
      </c>
      <c r="S49" s="6">
        <f t="shared" ca="1" si="39"/>
        <v>24806344.933323048</v>
      </c>
      <c r="T49" s="6">
        <f t="shared" ca="1" si="39"/>
        <v>25569455.34668456</v>
      </c>
      <c r="U49" s="6">
        <f t="shared" ca="1" si="39"/>
        <v>26005885.091538321</v>
      </c>
      <c r="V49" s="6">
        <f t="shared" ca="1" si="39"/>
        <v>27633450.951464213</v>
      </c>
    </row>
    <row r="50" spans="1:22" x14ac:dyDescent="0.8">
      <c r="A50" t="s">
        <v>39</v>
      </c>
      <c r="B50">
        <f t="shared" si="33"/>
        <v>22561132</v>
      </c>
      <c r="C50" s="6">
        <f t="shared" ref="C50:V50" ca="1" si="40">B50+(B50*$E$3*$E$5+B50*$E$4*_xlfn.NORM.INV(RAND(),0,1)*SQRT($E$5))</f>
        <v>20199692.325777814</v>
      </c>
      <c r="D50" s="6">
        <f t="shared" ca="1" si="40"/>
        <v>18663972.369817007</v>
      </c>
      <c r="E50" s="6">
        <f t="shared" ca="1" si="40"/>
        <v>20173928.030221969</v>
      </c>
      <c r="F50" s="6">
        <f t="shared" ca="1" si="40"/>
        <v>21103428.606110688</v>
      </c>
      <c r="G50" s="6">
        <f t="shared" ca="1" si="40"/>
        <v>21310007.969202664</v>
      </c>
      <c r="H50" s="6">
        <f t="shared" ca="1" si="40"/>
        <v>22532072.176201999</v>
      </c>
      <c r="I50" s="6">
        <f t="shared" ca="1" si="40"/>
        <v>23894979.905930355</v>
      </c>
      <c r="J50" s="6">
        <f t="shared" ca="1" si="40"/>
        <v>24459469.595233187</v>
      </c>
      <c r="K50" s="6">
        <f t="shared" ca="1" si="40"/>
        <v>23711286.073903751</v>
      </c>
      <c r="L50" s="6">
        <f t="shared" ca="1" si="40"/>
        <v>24259679.197198391</v>
      </c>
      <c r="M50" s="6">
        <f t="shared" ca="1" si="40"/>
        <v>24941683.723722436</v>
      </c>
      <c r="N50" s="6">
        <f t="shared" ca="1" si="40"/>
        <v>27837265.160643995</v>
      </c>
      <c r="O50" s="6">
        <f t="shared" ca="1" si="40"/>
        <v>30483865.575342849</v>
      </c>
      <c r="P50" s="6">
        <f t="shared" ca="1" si="40"/>
        <v>30313109.207242686</v>
      </c>
      <c r="Q50" s="6">
        <f t="shared" ca="1" si="40"/>
        <v>29772602.667192332</v>
      </c>
      <c r="R50" s="6">
        <f t="shared" ca="1" si="40"/>
        <v>33454263.411228482</v>
      </c>
      <c r="S50" s="6">
        <f t="shared" ca="1" si="40"/>
        <v>34983932.370097823</v>
      </c>
      <c r="T50" s="6">
        <f t="shared" ca="1" si="40"/>
        <v>38081591.590245292</v>
      </c>
      <c r="U50" s="6">
        <f t="shared" ca="1" si="40"/>
        <v>42568363.611493811</v>
      </c>
      <c r="V50" s="6">
        <f t="shared" ca="1" si="40"/>
        <v>39013376.816687129</v>
      </c>
    </row>
    <row r="51" spans="1:22" x14ac:dyDescent="0.8">
      <c r="A51" t="s">
        <v>40</v>
      </c>
      <c r="B51">
        <f t="shared" si="33"/>
        <v>22561132</v>
      </c>
      <c r="C51" s="6">
        <f t="shared" ref="C51:V51" ca="1" si="41">B51+(B51*$E$3*$E$5+B51*$E$4*_xlfn.NORM.INV(RAND(),0,1)*SQRT($E$5))</f>
        <v>22786524.97933118</v>
      </c>
      <c r="D51" s="6">
        <f t="shared" ca="1" si="41"/>
        <v>22702910.670141496</v>
      </c>
      <c r="E51" s="6">
        <f t="shared" ca="1" si="41"/>
        <v>22362079.101420272</v>
      </c>
      <c r="F51" s="6">
        <f t="shared" ca="1" si="41"/>
        <v>23718055.199748732</v>
      </c>
      <c r="G51" s="6">
        <f t="shared" ca="1" si="41"/>
        <v>27039535.307765309</v>
      </c>
      <c r="H51" s="6">
        <f t="shared" ca="1" si="41"/>
        <v>28433178.258456476</v>
      </c>
      <c r="I51" s="6">
        <f t="shared" ca="1" si="41"/>
        <v>30419131.532989759</v>
      </c>
      <c r="J51" s="6">
        <f t="shared" ca="1" si="41"/>
        <v>29819496.757522259</v>
      </c>
      <c r="K51" s="6">
        <f t="shared" ca="1" si="41"/>
        <v>31207233.982975263</v>
      </c>
      <c r="L51" s="6">
        <f t="shared" ca="1" si="41"/>
        <v>33719859.40288201</v>
      </c>
      <c r="M51" s="6">
        <f t="shared" ca="1" si="41"/>
        <v>33594462.685047746</v>
      </c>
      <c r="N51" s="6">
        <f t="shared" ca="1" si="41"/>
        <v>35165858.228232637</v>
      </c>
      <c r="O51" s="6">
        <f t="shared" ca="1" si="41"/>
        <v>37094474.259698689</v>
      </c>
      <c r="P51" s="6">
        <f t="shared" ca="1" si="41"/>
        <v>37403899.424991727</v>
      </c>
      <c r="Q51" s="6">
        <f t="shared" ca="1" si="41"/>
        <v>38140369.598367199</v>
      </c>
      <c r="R51" s="6">
        <f t="shared" ca="1" si="41"/>
        <v>40154818.433348686</v>
      </c>
      <c r="S51" s="6">
        <f t="shared" ca="1" si="41"/>
        <v>42261342.76518254</v>
      </c>
      <c r="T51" s="6">
        <f t="shared" ca="1" si="41"/>
        <v>41957411.077008285</v>
      </c>
      <c r="U51" s="6">
        <f t="shared" ca="1" si="41"/>
        <v>47206588.609202325</v>
      </c>
      <c r="V51" s="6">
        <f t="shared" ca="1" si="41"/>
        <v>49120213.353457272</v>
      </c>
    </row>
    <row r="52" spans="1:22" x14ac:dyDescent="0.8">
      <c r="A52" t="s">
        <v>41</v>
      </c>
      <c r="B52">
        <f t="shared" si="33"/>
        <v>22561132</v>
      </c>
      <c r="C52" s="6">
        <f t="shared" ref="C52:V52" ca="1" si="42">B52+(B52*$E$3*$E$5+B52*$E$4*_xlfn.NORM.INV(RAND(),0,1)*SQRT($E$5))</f>
        <v>24607553.903542351</v>
      </c>
      <c r="D52" s="6">
        <f t="shared" ca="1" si="42"/>
        <v>25258425.495624628</v>
      </c>
      <c r="E52" s="6">
        <f t="shared" ca="1" si="42"/>
        <v>25355460.847825307</v>
      </c>
      <c r="F52" s="6">
        <f t="shared" ca="1" si="42"/>
        <v>24397771.967616037</v>
      </c>
      <c r="G52" s="6">
        <f t="shared" ca="1" si="42"/>
        <v>23418648.940504685</v>
      </c>
      <c r="H52" s="6">
        <f t="shared" ca="1" si="42"/>
        <v>23799384.974403504</v>
      </c>
      <c r="I52" s="6">
        <f t="shared" ca="1" si="42"/>
        <v>25978020.263463806</v>
      </c>
      <c r="J52" s="6">
        <f t="shared" ca="1" si="42"/>
        <v>28696650.038213097</v>
      </c>
      <c r="K52" s="6">
        <f t="shared" ca="1" si="42"/>
        <v>29072109.128820736</v>
      </c>
      <c r="L52" s="6">
        <f t="shared" ca="1" si="42"/>
        <v>33307935.119211819</v>
      </c>
      <c r="M52" s="6">
        <f t="shared" ca="1" si="42"/>
        <v>32551329.738517024</v>
      </c>
      <c r="N52" s="6">
        <f t="shared" ca="1" si="42"/>
        <v>35227710.322707884</v>
      </c>
      <c r="O52" s="6">
        <f t="shared" ca="1" si="42"/>
        <v>36850250.512864292</v>
      </c>
      <c r="P52" s="6">
        <f t="shared" ca="1" si="42"/>
        <v>36685558.834089942</v>
      </c>
      <c r="Q52" s="6">
        <f t="shared" ca="1" si="42"/>
        <v>38113231.600137681</v>
      </c>
      <c r="R52" s="6">
        <f t="shared" ca="1" si="42"/>
        <v>35601349.017325938</v>
      </c>
      <c r="S52" s="6">
        <f t="shared" ca="1" si="42"/>
        <v>34698934.431401305</v>
      </c>
      <c r="T52" s="6">
        <f t="shared" ca="1" si="42"/>
        <v>34163911.15178261</v>
      </c>
      <c r="U52" s="6">
        <f t="shared" ca="1" si="42"/>
        <v>33683520.06841775</v>
      </c>
      <c r="V52" s="6">
        <f t="shared" ca="1" si="42"/>
        <v>33507229.262042101</v>
      </c>
    </row>
    <row r="53" spans="1:22" x14ac:dyDescent="0.8">
      <c r="A53" t="s">
        <v>42</v>
      </c>
      <c r="B53">
        <f t="shared" si="33"/>
        <v>22561132</v>
      </c>
      <c r="C53" s="6">
        <f t="shared" ref="C53:V53" ca="1" si="43">B53+(B53*$E$3*$E$5+B53*$E$4*_xlfn.NORM.INV(RAND(),0,1)*SQRT($E$5))</f>
        <v>24658474.589158967</v>
      </c>
      <c r="D53" s="6">
        <f t="shared" ca="1" si="43"/>
        <v>24180941.943989445</v>
      </c>
      <c r="E53" s="6">
        <f t="shared" ca="1" si="43"/>
        <v>23160836.879857093</v>
      </c>
      <c r="F53" s="6">
        <f t="shared" ca="1" si="43"/>
        <v>21775191.542045113</v>
      </c>
      <c r="G53" s="6">
        <f t="shared" ca="1" si="43"/>
        <v>24710490.058740404</v>
      </c>
      <c r="H53" s="6">
        <f t="shared" ca="1" si="43"/>
        <v>21898536.055619188</v>
      </c>
      <c r="I53" s="6">
        <f t="shared" ca="1" si="43"/>
        <v>24255724.725560389</v>
      </c>
      <c r="J53" s="6">
        <f t="shared" ca="1" si="43"/>
        <v>25006561.303286526</v>
      </c>
      <c r="K53" s="6">
        <f t="shared" ca="1" si="43"/>
        <v>25851038.980566956</v>
      </c>
      <c r="L53" s="6">
        <f t="shared" ca="1" si="43"/>
        <v>25383513.404017791</v>
      </c>
      <c r="M53" s="6">
        <f t="shared" ca="1" si="43"/>
        <v>27080455.594421417</v>
      </c>
      <c r="N53" s="6">
        <f t="shared" ca="1" si="43"/>
        <v>27715719.375515979</v>
      </c>
      <c r="O53" s="6">
        <f t="shared" ca="1" si="43"/>
        <v>31730157.763965935</v>
      </c>
      <c r="P53" s="6">
        <f t="shared" ca="1" si="43"/>
        <v>34879804.454783477</v>
      </c>
      <c r="Q53" s="6">
        <f t="shared" ca="1" si="43"/>
        <v>33994799.119684942</v>
      </c>
      <c r="R53" s="6">
        <f t="shared" ca="1" si="43"/>
        <v>37859915.479847252</v>
      </c>
      <c r="S53" s="6">
        <f t="shared" ca="1" si="43"/>
        <v>35540469.251007125</v>
      </c>
      <c r="T53" s="6">
        <f t="shared" ca="1" si="43"/>
        <v>37019288.118460327</v>
      </c>
      <c r="U53" s="6">
        <f t="shared" ca="1" si="43"/>
        <v>42709481.942984618</v>
      </c>
      <c r="V53" s="6">
        <f t="shared" ca="1" si="43"/>
        <v>43870113.799680062</v>
      </c>
    </row>
    <row r="54" spans="1:22" x14ac:dyDescent="0.8">
      <c r="A54" t="s">
        <v>43</v>
      </c>
      <c r="B54">
        <f t="shared" si="33"/>
        <v>22561132</v>
      </c>
      <c r="C54" s="6">
        <f t="shared" ref="C54:V54" ca="1" si="44">B54+(B54*$E$3*$E$5+B54*$E$4*_xlfn.NORM.INV(RAND(),0,1)*SQRT($E$5))</f>
        <v>20944468.630657047</v>
      </c>
      <c r="D54" s="6">
        <f t="shared" ca="1" si="44"/>
        <v>19926036.818197567</v>
      </c>
      <c r="E54" s="6">
        <f t="shared" ca="1" si="44"/>
        <v>19978773.423092432</v>
      </c>
      <c r="F54" s="6">
        <f t="shared" ca="1" si="44"/>
        <v>20199349.95768879</v>
      </c>
      <c r="G54" s="6">
        <f t="shared" ca="1" si="44"/>
        <v>21540063.482317515</v>
      </c>
      <c r="H54" s="6">
        <f t="shared" ca="1" si="44"/>
        <v>19126984.896408543</v>
      </c>
      <c r="I54" s="6">
        <f t="shared" ca="1" si="44"/>
        <v>20186153.693013165</v>
      </c>
      <c r="J54" s="6">
        <f t="shared" ca="1" si="44"/>
        <v>20289712.932960983</v>
      </c>
      <c r="K54" s="6">
        <f t="shared" ca="1" si="44"/>
        <v>22648174.095705394</v>
      </c>
      <c r="L54" s="6">
        <f t="shared" ca="1" si="44"/>
        <v>23359115.464460783</v>
      </c>
      <c r="M54" s="6">
        <f t="shared" ca="1" si="44"/>
        <v>25510015.696914051</v>
      </c>
      <c r="N54" s="6">
        <f t="shared" ca="1" si="44"/>
        <v>24991088.905671582</v>
      </c>
      <c r="O54" s="6">
        <f t="shared" ca="1" si="44"/>
        <v>25040885.74792419</v>
      </c>
      <c r="P54" s="6">
        <f t="shared" ca="1" si="44"/>
        <v>26922983.835507821</v>
      </c>
      <c r="Q54" s="6">
        <f t="shared" ca="1" si="44"/>
        <v>29545109.352242894</v>
      </c>
      <c r="R54" s="6">
        <f t="shared" ca="1" si="44"/>
        <v>30301961.509060048</v>
      </c>
      <c r="S54" s="6">
        <f t="shared" ca="1" si="44"/>
        <v>29834737.797581941</v>
      </c>
      <c r="T54" s="6">
        <f t="shared" ca="1" si="44"/>
        <v>31356762.930821303</v>
      </c>
      <c r="U54" s="6">
        <f t="shared" ca="1" si="44"/>
        <v>32302967.348930985</v>
      </c>
      <c r="V54" s="6">
        <f t="shared" ca="1" si="44"/>
        <v>34696993.821056657</v>
      </c>
    </row>
    <row r="55" spans="1:22" x14ac:dyDescent="0.8">
      <c r="A55" t="s">
        <v>44</v>
      </c>
      <c r="B55">
        <f t="shared" si="33"/>
        <v>22561132</v>
      </c>
      <c r="C55" s="6">
        <f t="shared" ref="C55:V55" ca="1" si="45">B55+(B55*$E$3*$E$5+B55*$E$4*_xlfn.NORM.INV(RAND(),0,1)*SQRT($E$5))</f>
        <v>25326084.552846201</v>
      </c>
      <c r="D55" s="6">
        <f t="shared" ca="1" si="45"/>
        <v>26181969.559589047</v>
      </c>
      <c r="E55" s="6">
        <f t="shared" ca="1" si="45"/>
        <v>26348408.344516799</v>
      </c>
      <c r="F55" s="6">
        <f t="shared" ca="1" si="45"/>
        <v>29574347.965369515</v>
      </c>
      <c r="G55" s="6">
        <f t="shared" ca="1" si="45"/>
        <v>32421813.309619039</v>
      </c>
      <c r="H55" s="6">
        <f t="shared" ca="1" si="45"/>
        <v>35831440.720922463</v>
      </c>
      <c r="I55" s="6">
        <f t="shared" ca="1" si="45"/>
        <v>39207126.633142963</v>
      </c>
      <c r="J55" s="6">
        <f t="shared" ca="1" si="45"/>
        <v>38417623.446534596</v>
      </c>
      <c r="K55" s="6">
        <f t="shared" ca="1" si="45"/>
        <v>38437850.061137125</v>
      </c>
      <c r="L55" s="6">
        <f t="shared" ca="1" si="45"/>
        <v>40979024.646364309</v>
      </c>
      <c r="M55" s="6">
        <f t="shared" ca="1" si="45"/>
        <v>43383882.800907835</v>
      </c>
      <c r="N55" s="6">
        <f t="shared" ca="1" si="45"/>
        <v>50029270.765031688</v>
      </c>
      <c r="O55" s="6">
        <f t="shared" ca="1" si="45"/>
        <v>46982024.221959122</v>
      </c>
      <c r="P55" s="6">
        <f t="shared" ca="1" si="45"/>
        <v>50251444.016769305</v>
      </c>
      <c r="Q55" s="6">
        <f t="shared" ca="1" si="45"/>
        <v>57096100.594528615</v>
      </c>
      <c r="R55" s="6">
        <f t="shared" ca="1" si="45"/>
        <v>64856118.842430785</v>
      </c>
      <c r="S55" s="6">
        <f t="shared" ca="1" si="45"/>
        <v>70621172.369507417</v>
      </c>
      <c r="T55" s="6">
        <f t="shared" ca="1" si="45"/>
        <v>61281109.218431264</v>
      </c>
      <c r="U55" s="6">
        <f t="shared" ca="1" si="45"/>
        <v>63847007.997091457</v>
      </c>
      <c r="V55" s="6">
        <f t="shared" ca="1" si="45"/>
        <v>63870765.492608905</v>
      </c>
    </row>
    <row r="56" spans="1:22" x14ac:dyDescent="0.8">
      <c r="A56" t="s">
        <v>45</v>
      </c>
      <c r="B56">
        <f t="shared" si="33"/>
        <v>22561132</v>
      </c>
      <c r="C56" s="6">
        <f t="shared" ref="C56:V56" ca="1" si="46">B56+(B56*$E$3*$E$5+B56*$E$4*_xlfn.NORM.INV(RAND(),0,1)*SQRT($E$5))</f>
        <v>23362088.650246382</v>
      </c>
      <c r="D56" s="6">
        <f t="shared" ca="1" si="46"/>
        <v>24117716.973031614</v>
      </c>
      <c r="E56" s="6">
        <f t="shared" ca="1" si="46"/>
        <v>25599944.009742238</v>
      </c>
      <c r="F56" s="6">
        <f t="shared" ca="1" si="46"/>
        <v>24324608.589231472</v>
      </c>
      <c r="G56" s="6">
        <f t="shared" ca="1" si="46"/>
        <v>27944237.024067912</v>
      </c>
      <c r="H56" s="6">
        <f t="shared" ca="1" si="46"/>
        <v>28669421.601667367</v>
      </c>
      <c r="I56" s="6">
        <f t="shared" ca="1" si="46"/>
        <v>29245718.233055238</v>
      </c>
      <c r="J56" s="6">
        <f t="shared" ca="1" si="46"/>
        <v>29056546.267536737</v>
      </c>
      <c r="K56" s="6">
        <f t="shared" ca="1" si="46"/>
        <v>30471680.836557653</v>
      </c>
      <c r="L56" s="6">
        <f t="shared" ca="1" si="46"/>
        <v>32089403.81815841</v>
      </c>
      <c r="M56" s="6">
        <f t="shared" ca="1" si="46"/>
        <v>35128060.10028892</v>
      </c>
      <c r="N56" s="6">
        <f t="shared" ca="1" si="46"/>
        <v>35900483.521244042</v>
      </c>
      <c r="O56" s="6">
        <f t="shared" ca="1" si="46"/>
        <v>36325206.953817129</v>
      </c>
      <c r="P56" s="6">
        <f t="shared" ca="1" si="46"/>
        <v>35846256.767536812</v>
      </c>
      <c r="Q56" s="6">
        <f t="shared" ca="1" si="46"/>
        <v>36131590.858087443</v>
      </c>
      <c r="R56" s="6">
        <f t="shared" ca="1" si="46"/>
        <v>38520751.179436773</v>
      </c>
      <c r="S56" s="6">
        <f t="shared" ca="1" si="46"/>
        <v>38255684.138233095</v>
      </c>
      <c r="T56" s="6">
        <f t="shared" ca="1" si="46"/>
        <v>38597250.480451897</v>
      </c>
      <c r="U56" s="6">
        <f t="shared" ca="1" si="46"/>
        <v>38653413.717834048</v>
      </c>
      <c r="V56" s="6">
        <f t="shared" ca="1" si="46"/>
        <v>38883027.645673335</v>
      </c>
    </row>
    <row r="57" spans="1:22" x14ac:dyDescent="0.8">
      <c r="A57" t="s">
        <v>46</v>
      </c>
      <c r="B57">
        <f t="shared" si="33"/>
        <v>22561132</v>
      </c>
      <c r="C57" s="6">
        <f t="shared" ref="C57:V57" ca="1" si="47">B57+(B57*$E$3*$E$5+B57*$E$4*_xlfn.NORM.INV(RAND(),0,1)*SQRT($E$5))</f>
        <v>22993341.928169098</v>
      </c>
      <c r="D57" s="6">
        <f t="shared" ca="1" si="47"/>
        <v>21900151.969542794</v>
      </c>
      <c r="E57" s="6">
        <f t="shared" ca="1" si="47"/>
        <v>25512057.71726194</v>
      </c>
      <c r="F57" s="6">
        <f t="shared" ca="1" si="47"/>
        <v>25500016.671736166</v>
      </c>
      <c r="G57" s="6">
        <f t="shared" ca="1" si="47"/>
        <v>27961494.831576541</v>
      </c>
      <c r="H57" s="6">
        <f t="shared" ca="1" si="47"/>
        <v>28178329.403915629</v>
      </c>
      <c r="I57" s="6">
        <f t="shared" ca="1" si="47"/>
        <v>30061187.072322045</v>
      </c>
      <c r="J57" s="6">
        <f t="shared" ca="1" si="47"/>
        <v>33427077.93541069</v>
      </c>
      <c r="K57" s="6">
        <f t="shared" ca="1" si="47"/>
        <v>31706294.325220119</v>
      </c>
      <c r="L57" s="6">
        <f t="shared" ca="1" si="47"/>
        <v>38444784.268825606</v>
      </c>
      <c r="M57" s="6">
        <f t="shared" ca="1" si="47"/>
        <v>39683124.153784111</v>
      </c>
      <c r="N57" s="6">
        <f t="shared" ca="1" si="47"/>
        <v>38867233.903486267</v>
      </c>
      <c r="O57" s="6">
        <f t="shared" ca="1" si="47"/>
        <v>43117225.540808149</v>
      </c>
      <c r="P57" s="6">
        <f t="shared" ca="1" si="47"/>
        <v>41532886.973409288</v>
      </c>
      <c r="Q57" s="6">
        <f t="shared" ca="1" si="47"/>
        <v>45642205.672542773</v>
      </c>
      <c r="R57" s="6">
        <f t="shared" ca="1" si="47"/>
        <v>45810435.866870336</v>
      </c>
      <c r="S57" s="6">
        <f t="shared" ca="1" si="47"/>
        <v>39994177.612580076</v>
      </c>
      <c r="T57" s="6">
        <f t="shared" ca="1" si="47"/>
        <v>40867645.596593425</v>
      </c>
      <c r="U57" s="6">
        <f t="shared" ca="1" si="47"/>
        <v>46655292.524357237</v>
      </c>
      <c r="V57" s="6">
        <f t="shared" ca="1" si="47"/>
        <v>45898085.578580901</v>
      </c>
    </row>
    <row r="58" spans="1:22" x14ac:dyDescent="0.8">
      <c r="A58" t="s">
        <v>47</v>
      </c>
      <c r="B58">
        <f t="shared" si="33"/>
        <v>22561132</v>
      </c>
      <c r="C58" s="6">
        <f t="shared" ref="C58:V58" ca="1" si="48">B58+(B58*$E$3*$E$5+B58*$E$4*_xlfn.NORM.INV(RAND(),0,1)*SQRT($E$5))</f>
        <v>24402364.327007946</v>
      </c>
      <c r="D58" s="6">
        <f t="shared" ca="1" si="48"/>
        <v>25457552.627473246</v>
      </c>
      <c r="E58" s="6">
        <f t="shared" ca="1" si="48"/>
        <v>26692049.2614269</v>
      </c>
      <c r="F58" s="6">
        <f t="shared" ca="1" si="48"/>
        <v>27315824.037977833</v>
      </c>
      <c r="G58" s="6">
        <f t="shared" ca="1" si="48"/>
        <v>26562855.034973621</v>
      </c>
      <c r="H58" s="6">
        <f t="shared" ca="1" si="48"/>
        <v>28281038.17497094</v>
      </c>
      <c r="I58" s="6">
        <f t="shared" ca="1" si="48"/>
        <v>31957050.304941058</v>
      </c>
      <c r="J58" s="6">
        <f t="shared" ca="1" si="48"/>
        <v>33929870.491103828</v>
      </c>
      <c r="K58" s="6">
        <f t="shared" ca="1" si="48"/>
        <v>30333325.901327141</v>
      </c>
      <c r="L58" s="6">
        <f t="shared" ca="1" si="48"/>
        <v>31478228.927274931</v>
      </c>
      <c r="M58" s="6">
        <f t="shared" ca="1" si="48"/>
        <v>33539649.425931126</v>
      </c>
      <c r="N58" s="6">
        <f t="shared" ca="1" si="48"/>
        <v>35131808.153684027</v>
      </c>
      <c r="O58" s="6">
        <f t="shared" ca="1" si="48"/>
        <v>36839111.326817214</v>
      </c>
      <c r="P58" s="6">
        <f t="shared" ca="1" si="48"/>
        <v>38690022.968046278</v>
      </c>
      <c r="Q58" s="6">
        <f t="shared" ca="1" si="48"/>
        <v>40181505.952617019</v>
      </c>
      <c r="R58" s="6">
        <f t="shared" ca="1" si="48"/>
        <v>40541399.421647124</v>
      </c>
      <c r="S58" s="6">
        <f t="shared" ca="1" si="48"/>
        <v>45412588.763399161</v>
      </c>
      <c r="T58" s="6">
        <f t="shared" ca="1" si="48"/>
        <v>44967357.811212823</v>
      </c>
      <c r="U58" s="6">
        <f t="shared" ca="1" si="48"/>
        <v>49518767.125906408</v>
      </c>
      <c r="V58" s="6">
        <f t="shared" ca="1" si="48"/>
        <v>55076961.928378969</v>
      </c>
    </row>
    <row r="59" spans="1:22" x14ac:dyDescent="0.8">
      <c r="A59" t="s">
        <v>48</v>
      </c>
      <c r="B59">
        <f t="shared" si="33"/>
        <v>22561132</v>
      </c>
      <c r="C59" s="6">
        <f t="shared" ref="C59:V59" ca="1" si="49">B59+(B59*$E$3*$E$5+B59*$E$4*_xlfn.NORM.INV(RAND(),0,1)*SQRT($E$5))</f>
        <v>25243715.789714545</v>
      </c>
      <c r="D59" s="6">
        <f t="shared" ca="1" si="49"/>
        <v>27475194.289203625</v>
      </c>
      <c r="E59" s="6">
        <f t="shared" ca="1" si="49"/>
        <v>27934533.122196924</v>
      </c>
      <c r="F59" s="6">
        <f t="shared" ca="1" si="49"/>
        <v>28478036.882468522</v>
      </c>
      <c r="G59" s="6">
        <f t="shared" ca="1" si="49"/>
        <v>27579584.810195807</v>
      </c>
      <c r="H59" s="6">
        <f t="shared" ca="1" si="49"/>
        <v>28740044.340161219</v>
      </c>
      <c r="I59" s="6">
        <f t="shared" ca="1" si="49"/>
        <v>30295839.373883441</v>
      </c>
      <c r="J59" s="6">
        <f t="shared" ca="1" si="49"/>
        <v>32392182.476618551</v>
      </c>
      <c r="K59" s="6">
        <f t="shared" ca="1" si="49"/>
        <v>37647123.625235744</v>
      </c>
      <c r="L59" s="6">
        <f t="shared" ca="1" si="49"/>
        <v>42435697.675540127</v>
      </c>
      <c r="M59" s="6">
        <f t="shared" ca="1" si="49"/>
        <v>45047737.454637274</v>
      </c>
      <c r="N59" s="6">
        <f t="shared" ca="1" si="49"/>
        <v>45594109.702915438</v>
      </c>
      <c r="O59" s="6">
        <f t="shared" ca="1" si="49"/>
        <v>52377973.080810286</v>
      </c>
      <c r="P59" s="6">
        <f t="shared" ca="1" si="49"/>
        <v>50312219.78463722</v>
      </c>
      <c r="Q59" s="6">
        <f t="shared" ca="1" si="49"/>
        <v>50000585.730964571</v>
      </c>
      <c r="R59" s="6">
        <f t="shared" ca="1" si="49"/>
        <v>47546487.555856645</v>
      </c>
      <c r="S59" s="6">
        <f t="shared" ca="1" si="49"/>
        <v>47085338.635054164</v>
      </c>
      <c r="T59" s="6">
        <f t="shared" ca="1" si="49"/>
        <v>48996969.349803701</v>
      </c>
      <c r="U59" s="6">
        <f t="shared" ca="1" si="49"/>
        <v>49223919.951971613</v>
      </c>
      <c r="V59" s="6">
        <f t="shared" ca="1" si="49"/>
        <v>52585299.480008222</v>
      </c>
    </row>
    <row r="60" spans="1:22" x14ac:dyDescent="0.8">
      <c r="A60" t="s">
        <v>49</v>
      </c>
      <c r="B60">
        <f t="shared" si="33"/>
        <v>22561132</v>
      </c>
      <c r="C60" s="6">
        <f t="shared" ref="C60:V60" ca="1" si="50">B60+(B60*$E$3*$E$5+B60*$E$4*_xlfn.NORM.INV(RAND(),0,1)*SQRT($E$5))</f>
        <v>24670872.009223882</v>
      </c>
      <c r="D60" s="6">
        <f t="shared" ca="1" si="50"/>
        <v>26679457.795161106</v>
      </c>
      <c r="E60" s="6">
        <f t="shared" ca="1" si="50"/>
        <v>26012830.055485409</v>
      </c>
      <c r="F60" s="6">
        <f t="shared" ca="1" si="50"/>
        <v>28064001.676229697</v>
      </c>
      <c r="G60" s="6">
        <f t="shared" ca="1" si="50"/>
        <v>31048704.773414671</v>
      </c>
      <c r="H60" s="6">
        <f t="shared" ca="1" si="50"/>
        <v>31096684.001911391</v>
      </c>
      <c r="I60" s="6">
        <f t="shared" ca="1" si="50"/>
        <v>36423841.277391031</v>
      </c>
      <c r="J60" s="6">
        <f t="shared" ca="1" si="50"/>
        <v>38170538.074419811</v>
      </c>
      <c r="K60" s="6">
        <f t="shared" ca="1" si="50"/>
        <v>38664422.532648876</v>
      </c>
      <c r="L60" s="6">
        <f t="shared" ca="1" si="50"/>
        <v>38554915.35921026</v>
      </c>
      <c r="M60" s="6">
        <f t="shared" ca="1" si="50"/>
        <v>42470095.598335735</v>
      </c>
      <c r="N60" s="6">
        <f t="shared" ca="1" si="50"/>
        <v>43196397.002685808</v>
      </c>
      <c r="O60" s="6">
        <f t="shared" ca="1" si="50"/>
        <v>39710923.320440911</v>
      </c>
      <c r="P60" s="6">
        <f t="shared" ca="1" si="50"/>
        <v>41496145.354011022</v>
      </c>
      <c r="Q60" s="6">
        <f t="shared" ca="1" si="50"/>
        <v>45843364.437777787</v>
      </c>
      <c r="R60" s="6">
        <f t="shared" ca="1" si="50"/>
        <v>49046984.936736837</v>
      </c>
      <c r="S60" s="6">
        <f t="shared" ca="1" si="50"/>
        <v>47866461.971678704</v>
      </c>
      <c r="T60" s="6">
        <f t="shared" ca="1" si="50"/>
        <v>48706865.369790055</v>
      </c>
      <c r="U60" s="6">
        <f t="shared" ca="1" si="50"/>
        <v>49140680.808982603</v>
      </c>
      <c r="V60" s="6">
        <f t="shared" ca="1" si="50"/>
        <v>50214964.077137947</v>
      </c>
    </row>
    <row r="61" spans="1:22" x14ac:dyDescent="0.8">
      <c r="A61" t="s">
        <v>50</v>
      </c>
      <c r="B61">
        <f t="shared" si="33"/>
        <v>22561132</v>
      </c>
      <c r="C61" s="6">
        <f t="shared" ref="C61:V61" ca="1" si="51">B61+(B61*$E$3*$E$5+B61*$E$4*_xlfn.NORM.INV(RAND(),0,1)*SQRT($E$5))</f>
        <v>23410138.032423258</v>
      </c>
      <c r="D61" s="6">
        <f t="shared" ca="1" si="51"/>
        <v>24081742.259037398</v>
      </c>
      <c r="E61" s="6">
        <f t="shared" ca="1" si="51"/>
        <v>25592708.123511773</v>
      </c>
      <c r="F61" s="6">
        <f t="shared" ca="1" si="51"/>
        <v>25872253.051126871</v>
      </c>
      <c r="G61" s="6">
        <f t="shared" ca="1" si="51"/>
        <v>25954489.88963737</v>
      </c>
      <c r="H61" s="6">
        <f t="shared" ca="1" si="51"/>
        <v>30345977.799525864</v>
      </c>
      <c r="I61" s="6">
        <f t="shared" ca="1" si="51"/>
        <v>33330537.739314493</v>
      </c>
      <c r="J61" s="6">
        <f t="shared" ca="1" si="51"/>
        <v>36063747.965877816</v>
      </c>
      <c r="K61" s="6">
        <f t="shared" ca="1" si="51"/>
        <v>39494467.658897549</v>
      </c>
      <c r="L61" s="6">
        <f t="shared" ca="1" si="51"/>
        <v>41552273.182560571</v>
      </c>
      <c r="M61" s="6">
        <f t="shared" ca="1" si="51"/>
        <v>47157192.384264134</v>
      </c>
      <c r="N61" s="6">
        <f t="shared" ca="1" si="51"/>
        <v>48294899.500762232</v>
      </c>
      <c r="O61" s="6">
        <f t="shared" ca="1" si="51"/>
        <v>50887644.898474596</v>
      </c>
      <c r="P61" s="6">
        <f t="shared" ca="1" si="51"/>
        <v>50504478.547758631</v>
      </c>
      <c r="Q61" s="6">
        <f t="shared" ca="1" si="51"/>
        <v>47018218.077187262</v>
      </c>
      <c r="R61" s="6">
        <f t="shared" ca="1" si="51"/>
        <v>48602449.891668282</v>
      </c>
      <c r="S61" s="6">
        <f t="shared" ca="1" si="51"/>
        <v>52724286.514019012</v>
      </c>
      <c r="T61" s="6">
        <f t="shared" ca="1" si="51"/>
        <v>52590241.585711151</v>
      </c>
      <c r="U61" s="6">
        <f t="shared" ca="1" si="51"/>
        <v>54921679.008639611</v>
      </c>
      <c r="V61" s="6">
        <f t="shared" ca="1" si="51"/>
        <v>54706358.087468036</v>
      </c>
    </row>
    <row r="62" spans="1:22" x14ac:dyDescent="0.8">
      <c r="A62" t="s">
        <v>51</v>
      </c>
      <c r="B62">
        <f t="shared" si="33"/>
        <v>22561132</v>
      </c>
      <c r="C62" s="6">
        <f t="shared" ref="C62:V62" ca="1" si="52">B62+(B62*$E$3*$E$5+B62*$E$4*_xlfn.NORM.INV(RAND(),0,1)*SQRT($E$5))</f>
        <v>26366866.789241482</v>
      </c>
      <c r="D62" s="6">
        <f t="shared" ca="1" si="52"/>
        <v>29835960.318684414</v>
      </c>
      <c r="E62" s="6">
        <f t="shared" ca="1" si="52"/>
        <v>27295579.712119449</v>
      </c>
      <c r="F62" s="6">
        <f t="shared" ca="1" si="52"/>
        <v>25346147.319933128</v>
      </c>
      <c r="G62" s="6">
        <f t="shared" ca="1" si="52"/>
        <v>27009691.807559632</v>
      </c>
      <c r="H62" s="6">
        <f t="shared" ca="1" si="52"/>
        <v>25893110.747291062</v>
      </c>
      <c r="I62" s="6">
        <f t="shared" ca="1" si="52"/>
        <v>27834481.350493047</v>
      </c>
      <c r="J62" s="6">
        <f t="shared" ca="1" si="52"/>
        <v>29683257.875559621</v>
      </c>
      <c r="K62" s="6">
        <f t="shared" ca="1" si="52"/>
        <v>27402055.510171987</v>
      </c>
      <c r="L62" s="6">
        <f t="shared" ca="1" si="52"/>
        <v>25795207.931819774</v>
      </c>
      <c r="M62" s="6">
        <f t="shared" ca="1" si="52"/>
        <v>26495663.376206405</v>
      </c>
      <c r="N62" s="6">
        <f t="shared" ca="1" si="52"/>
        <v>28602012.713261276</v>
      </c>
      <c r="O62" s="6">
        <f t="shared" ca="1" si="52"/>
        <v>30641278.978061792</v>
      </c>
      <c r="P62" s="6">
        <f t="shared" ca="1" si="52"/>
        <v>31425531.168850787</v>
      </c>
      <c r="Q62" s="6">
        <f t="shared" ca="1" si="52"/>
        <v>35669270.68177443</v>
      </c>
      <c r="R62" s="6">
        <f t="shared" ca="1" si="52"/>
        <v>42672560.592371158</v>
      </c>
      <c r="S62" s="6">
        <f t="shared" ca="1" si="52"/>
        <v>40849367.394281022</v>
      </c>
      <c r="T62" s="6">
        <f t="shared" ca="1" si="52"/>
        <v>41515003.545265906</v>
      </c>
      <c r="U62" s="6">
        <f t="shared" ca="1" si="52"/>
        <v>43130167.375077583</v>
      </c>
      <c r="V62" s="6">
        <f t="shared" ca="1" si="52"/>
        <v>43636459.643418208</v>
      </c>
    </row>
    <row r="63" spans="1:22" x14ac:dyDescent="0.8">
      <c r="A63" t="s">
        <v>52</v>
      </c>
      <c r="B63">
        <f t="shared" si="33"/>
        <v>22561132</v>
      </c>
      <c r="C63" s="6">
        <f t="shared" ref="C63:V63" ca="1" si="53">B63+(B63*$E$3*$E$5+B63*$E$4*_xlfn.NORM.INV(RAND(),0,1)*SQRT($E$5))</f>
        <v>23462011.106377594</v>
      </c>
      <c r="D63" s="6">
        <f t="shared" ca="1" si="53"/>
        <v>24722395.723525468</v>
      </c>
      <c r="E63" s="6">
        <f t="shared" ca="1" si="53"/>
        <v>25424201.384660553</v>
      </c>
      <c r="F63" s="6">
        <f t="shared" ca="1" si="53"/>
        <v>27455199.760643039</v>
      </c>
      <c r="G63" s="6">
        <f t="shared" ca="1" si="53"/>
        <v>25048575.184429619</v>
      </c>
      <c r="H63" s="6">
        <f t="shared" ca="1" si="53"/>
        <v>24672084.754790388</v>
      </c>
      <c r="I63" s="6">
        <f t="shared" ca="1" si="53"/>
        <v>25601751.760277256</v>
      </c>
      <c r="J63" s="6">
        <f t="shared" ca="1" si="53"/>
        <v>26832475.027497843</v>
      </c>
      <c r="K63" s="6">
        <f t="shared" ca="1" si="53"/>
        <v>30059869.285539005</v>
      </c>
      <c r="L63" s="6">
        <f t="shared" ca="1" si="53"/>
        <v>31485399.583431162</v>
      </c>
      <c r="M63" s="6">
        <f t="shared" ca="1" si="53"/>
        <v>31538565.44260554</v>
      </c>
      <c r="N63" s="6">
        <f t="shared" ca="1" si="53"/>
        <v>32706390.034469157</v>
      </c>
      <c r="O63" s="6">
        <f t="shared" ca="1" si="53"/>
        <v>34192727.457309321</v>
      </c>
      <c r="P63" s="6">
        <f t="shared" ca="1" si="53"/>
        <v>39344010.080383793</v>
      </c>
      <c r="Q63" s="6">
        <f t="shared" ca="1" si="53"/>
        <v>41552900.293598384</v>
      </c>
      <c r="R63" s="6">
        <f t="shared" ca="1" si="53"/>
        <v>40576103.350137889</v>
      </c>
      <c r="S63" s="6">
        <f t="shared" ca="1" si="53"/>
        <v>41503131.276821569</v>
      </c>
      <c r="T63" s="6">
        <f t="shared" ca="1" si="53"/>
        <v>42905364.718192324</v>
      </c>
      <c r="U63" s="6">
        <f t="shared" ca="1" si="53"/>
        <v>40575983.348951794</v>
      </c>
      <c r="V63" s="6">
        <f t="shared" ca="1" si="53"/>
        <v>43111355.815700285</v>
      </c>
    </row>
    <row r="64" spans="1:22" x14ac:dyDescent="0.8">
      <c r="A64" t="s">
        <v>53</v>
      </c>
      <c r="B64">
        <f t="shared" si="33"/>
        <v>22561132</v>
      </c>
      <c r="C64" s="6">
        <f t="shared" ref="C64:V64" ca="1" si="54">B64+(B64*$E$3*$E$5+B64*$E$4*_xlfn.NORM.INV(RAND(),0,1)*SQRT($E$5))</f>
        <v>23651922.92535466</v>
      </c>
      <c r="D64" s="6">
        <f t="shared" ca="1" si="54"/>
        <v>25743659.178797826</v>
      </c>
      <c r="E64" s="6">
        <f t="shared" ca="1" si="54"/>
        <v>30008027.779084947</v>
      </c>
      <c r="F64" s="6">
        <f t="shared" ca="1" si="54"/>
        <v>29921831.251418419</v>
      </c>
      <c r="G64" s="6">
        <f t="shared" ca="1" si="54"/>
        <v>34033979.196052462</v>
      </c>
      <c r="H64" s="6">
        <f t="shared" ca="1" si="54"/>
        <v>36864227.42401024</v>
      </c>
      <c r="I64" s="6">
        <f t="shared" ca="1" si="54"/>
        <v>39785580.086554296</v>
      </c>
      <c r="J64" s="6">
        <f t="shared" ca="1" si="54"/>
        <v>38602746.279067248</v>
      </c>
      <c r="K64" s="6">
        <f t="shared" ca="1" si="54"/>
        <v>39105093.610761255</v>
      </c>
      <c r="L64" s="6">
        <f t="shared" ca="1" si="54"/>
        <v>39317816.397137374</v>
      </c>
      <c r="M64" s="6">
        <f t="shared" ca="1" si="54"/>
        <v>40069580.760658495</v>
      </c>
      <c r="N64" s="6">
        <f t="shared" ca="1" si="54"/>
        <v>45469198.652964696</v>
      </c>
      <c r="O64" s="6">
        <f t="shared" ca="1" si="54"/>
        <v>42415694.931251474</v>
      </c>
      <c r="P64" s="6">
        <f t="shared" ca="1" si="54"/>
        <v>42648589.660835713</v>
      </c>
      <c r="Q64" s="6">
        <f t="shared" ca="1" si="54"/>
        <v>46219659.323147781</v>
      </c>
      <c r="R64" s="6">
        <f t="shared" ca="1" si="54"/>
        <v>46994748.749199376</v>
      </c>
      <c r="S64" s="6">
        <f t="shared" ca="1" si="54"/>
        <v>48260662.020290136</v>
      </c>
      <c r="T64" s="6">
        <f t="shared" ca="1" si="54"/>
        <v>53165916.226782985</v>
      </c>
      <c r="U64" s="6">
        <f t="shared" ca="1" si="54"/>
        <v>53966594.580293678</v>
      </c>
      <c r="V64" s="6">
        <f t="shared" ca="1" si="54"/>
        <v>61202003.509368263</v>
      </c>
    </row>
    <row r="65" spans="1:22" x14ac:dyDescent="0.8">
      <c r="A65" t="s">
        <v>54</v>
      </c>
      <c r="B65">
        <f t="shared" si="33"/>
        <v>22561132</v>
      </c>
      <c r="C65" s="6">
        <f t="shared" ref="C65:V65" ca="1" si="55">B65+(B65*$E$3*$E$5+B65*$E$4*_xlfn.NORM.INV(RAND(),0,1)*SQRT($E$5))</f>
        <v>23997249.028351575</v>
      </c>
      <c r="D65" s="6">
        <f t="shared" ca="1" si="55"/>
        <v>25964961.322482556</v>
      </c>
      <c r="E65" s="6">
        <f t="shared" ca="1" si="55"/>
        <v>26332598.791083403</v>
      </c>
      <c r="F65" s="6">
        <f t="shared" ca="1" si="55"/>
        <v>27525757.513131998</v>
      </c>
      <c r="G65" s="6">
        <f t="shared" ca="1" si="55"/>
        <v>29588682.69947191</v>
      </c>
      <c r="H65" s="6">
        <f t="shared" ca="1" si="55"/>
        <v>31008803.015602946</v>
      </c>
      <c r="I65" s="6">
        <f t="shared" ca="1" si="55"/>
        <v>25644782.599362072</v>
      </c>
      <c r="J65" s="6">
        <f t="shared" ca="1" si="55"/>
        <v>24816021.779034611</v>
      </c>
      <c r="K65" s="6">
        <f t="shared" ca="1" si="55"/>
        <v>26176318.772964455</v>
      </c>
      <c r="L65" s="6">
        <f t="shared" ca="1" si="55"/>
        <v>30175151.811305352</v>
      </c>
      <c r="M65" s="6">
        <f t="shared" ca="1" si="55"/>
        <v>31843747.202377349</v>
      </c>
      <c r="N65" s="6">
        <f t="shared" ca="1" si="55"/>
        <v>35370708.623273335</v>
      </c>
      <c r="O65" s="6">
        <f t="shared" ca="1" si="55"/>
        <v>37437935.029471062</v>
      </c>
      <c r="P65" s="6">
        <f t="shared" ca="1" si="55"/>
        <v>38935850.157287143</v>
      </c>
      <c r="Q65" s="6">
        <f t="shared" ca="1" si="55"/>
        <v>39817053.487045944</v>
      </c>
      <c r="R65" s="6">
        <f t="shared" ca="1" si="55"/>
        <v>46375614.424763039</v>
      </c>
      <c r="S65" s="6">
        <f t="shared" ca="1" si="55"/>
        <v>44840171.004255809</v>
      </c>
      <c r="T65" s="6">
        <f t="shared" ca="1" si="55"/>
        <v>41418528.521620102</v>
      </c>
      <c r="U65" s="6">
        <f t="shared" ca="1" si="55"/>
        <v>41147846.63002003</v>
      </c>
      <c r="V65" s="6">
        <f t="shared" ca="1" si="55"/>
        <v>47557055.599595092</v>
      </c>
    </row>
    <row r="66" spans="1:22" x14ac:dyDescent="0.8">
      <c r="A66" t="s">
        <v>55</v>
      </c>
      <c r="B66">
        <f t="shared" si="33"/>
        <v>22561132</v>
      </c>
      <c r="C66" s="6">
        <f t="shared" ref="C66:V66" ca="1" si="56">B66+(B66*$E$3*$E$5+B66*$E$4*_xlfn.NORM.INV(RAND(),0,1)*SQRT($E$5))</f>
        <v>19797537.502363808</v>
      </c>
      <c r="D66" s="6">
        <f t="shared" ca="1" si="56"/>
        <v>20301461.082107119</v>
      </c>
      <c r="E66" s="6">
        <f t="shared" ca="1" si="56"/>
        <v>22210156.831744481</v>
      </c>
      <c r="F66" s="6">
        <f t="shared" ca="1" si="56"/>
        <v>22010368.558418922</v>
      </c>
      <c r="G66" s="6">
        <f t="shared" ca="1" si="56"/>
        <v>22644222.018975865</v>
      </c>
      <c r="H66" s="6">
        <f t="shared" ca="1" si="56"/>
        <v>23570365.878813732</v>
      </c>
      <c r="I66" s="6">
        <f t="shared" ca="1" si="56"/>
        <v>22694998.117379755</v>
      </c>
      <c r="J66" s="6">
        <f t="shared" ca="1" si="56"/>
        <v>23078588.023907043</v>
      </c>
      <c r="K66" s="6">
        <f t="shared" ca="1" si="56"/>
        <v>26441963.882534657</v>
      </c>
      <c r="L66" s="6">
        <f t="shared" ca="1" si="56"/>
        <v>29363855.469587218</v>
      </c>
      <c r="M66" s="6">
        <f t="shared" ca="1" si="56"/>
        <v>31553781.060441267</v>
      </c>
      <c r="N66" s="6">
        <f t="shared" ca="1" si="56"/>
        <v>34947601.285603449</v>
      </c>
      <c r="O66" s="6">
        <f t="shared" ca="1" si="56"/>
        <v>36020539.151615717</v>
      </c>
      <c r="P66" s="6">
        <f t="shared" ca="1" si="56"/>
        <v>37629533.988319539</v>
      </c>
      <c r="Q66" s="6">
        <f t="shared" ca="1" si="56"/>
        <v>36868881.023372456</v>
      </c>
      <c r="R66" s="6">
        <f t="shared" ca="1" si="56"/>
        <v>37239988.401715934</v>
      </c>
      <c r="S66" s="6">
        <f t="shared" ca="1" si="56"/>
        <v>41328705.789365754</v>
      </c>
      <c r="T66" s="6">
        <f t="shared" ca="1" si="56"/>
        <v>42895967.58450567</v>
      </c>
      <c r="U66" s="6">
        <f t="shared" ca="1" si="56"/>
        <v>43969611.724661693</v>
      </c>
      <c r="V66" s="6">
        <f t="shared" ca="1" si="56"/>
        <v>50234084.454022035</v>
      </c>
    </row>
    <row r="67" spans="1:22" x14ac:dyDescent="0.8">
      <c r="A67" t="s">
        <v>56</v>
      </c>
      <c r="B67">
        <f t="shared" si="33"/>
        <v>22561132</v>
      </c>
      <c r="C67" s="6">
        <f t="shared" ref="C67:V67" ca="1" si="57">B67+(B67*$E$3*$E$5+B67*$E$4*_xlfn.NORM.INV(RAND(),0,1)*SQRT($E$5))</f>
        <v>24291079.107655101</v>
      </c>
      <c r="D67" s="6">
        <f t="shared" ca="1" si="57"/>
        <v>26229874.493320163</v>
      </c>
      <c r="E67" s="6">
        <f t="shared" ca="1" si="57"/>
        <v>27125272.336279597</v>
      </c>
      <c r="F67" s="6">
        <f t="shared" ca="1" si="57"/>
        <v>28805261.730029054</v>
      </c>
      <c r="G67" s="6">
        <f t="shared" ca="1" si="57"/>
        <v>30185995.632068619</v>
      </c>
      <c r="H67" s="6">
        <f t="shared" ca="1" si="57"/>
        <v>29782767.262708563</v>
      </c>
      <c r="I67" s="6">
        <f t="shared" ca="1" si="57"/>
        <v>29647498.834643934</v>
      </c>
      <c r="J67" s="6">
        <f t="shared" ca="1" si="57"/>
        <v>34090053.596215561</v>
      </c>
      <c r="K67" s="6">
        <f t="shared" ca="1" si="57"/>
        <v>39080833.534365535</v>
      </c>
      <c r="L67" s="6">
        <f t="shared" ca="1" si="57"/>
        <v>40408303.217207663</v>
      </c>
      <c r="M67" s="6">
        <f t="shared" ca="1" si="57"/>
        <v>44140353.897538103</v>
      </c>
      <c r="N67" s="6">
        <f t="shared" ca="1" si="57"/>
        <v>48710861.966520824</v>
      </c>
      <c r="O67" s="6">
        <f t="shared" ca="1" si="57"/>
        <v>46849930.337079316</v>
      </c>
      <c r="P67" s="6">
        <f t="shared" ca="1" si="57"/>
        <v>49221166.495947585</v>
      </c>
      <c r="Q67" s="6">
        <f t="shared" ca="1" si="57"/>
        <v>54781834.992700845</v>
      </c>
      <c r="R67" s="6">
        <f t="shared" ca="1" si="57"/>
        <v>58170636.619163796</v>
      </c>
      <c r="S67" s="6">
        <f t="shared" ca="1" si="57"/>
        <v>70632347.804288909</v>
      </c>
      <c r="T67" s="6">
        <f t="shared" ca="1" si="57"/>
        <v>72170959.543942079</v>
      </c>
      <c r="U67" s="6">
        <f t="shared" ca="1" si="57"/>
        <v>76776449.909427136</v>
      </c>
      <c r="V67" s="6">
        <f t="shared" ca="1" si="57"/>
        <v>79966096.726423457</v>
      </c>
    </row>
    <row r="68" spans="1:22" x14ac:dyDescent="0.8">
      <c r="A68" t="s">
        <v>57</v>
      </c>
      <c r="B68">
        <f t="shared" si="33"/>
        <v>22561132</v>
      </c>
      <c r="C68" s="6">
        <f t="shared" ref="C68:V68" ca="1" si="58">B68+(B68*$E$3*$E$5+B68*$E$4*_xlfn.NORM.INV(RAND(),0,1)*SQRT($E$5))</f>
        <v>23116228.130135309</v>
      </c>
      <c r="D68" s="6">
        <f t="shared" ca="1" si="58"/>
        <v>25666775.910736389</v>
      </c>
      <c r="E68" s="6">
        <f t="shared" ca="1" si="58"/>
        <v>26043166.257104471</v>
      </c>
      <c r="F68" s="6">
        <f t="shared" ca="1" si="58"/>
        <v>26152821.609924249</v>
      </c>
      <c r="G68" s="6">
        <f t="shared" ca="1" si="58"/>
        <v>27545695.218387496</v>
      </c>
      <c r="H68" s="6">
        <f t="shared" ca="1" si="58"/>
        <v>29322503.509386148</v>
      </c>
      <c r="I68" s="6">
        <f t="shared" ca="1" si="58"/>
        <v>31774655.33582462</v>
      </c>
      <c r="J68" s="6">
        <f t="shared" ca="1" si="58"/>
        <v>35531965.641238295</v>
      </c>
      <c r="K68" s="6">
        <f t="shared" ca="1" si="58"/>
        <v>36337391.584181696</v>
      </c>
      <c r="L68" s="6">
        <f t="shared" ca="1" si="58"/>
        <v>40421621.22888606</v>
      </c>
      <c r="M68" s="6">
        <f t="shared" ca="1" si="58"/>
        <v>39472087.817362003</v>
      </c>
      <c r="N68" s="6">
        <f t="shared" ca="1" si="58"/>
        <v>42192284.608548976</v>
      </c>
      <c r="O68" s="6">
        <f t="shared" ca="1" si="58"/>
        <v>44138577.368599243</v>
      </c>
      <c r="P68" s="6">
        <f t="shared" ca="1" si="58"/>
        <v>40837625.862041287</v>
      </c>
      <c r="Q68" s="6">
        <f t="shared" ca="1" si="58"/>
        <v>39948483.917305909</v>
      </c>
      <c r="R68" s="6">
        <f t="shared" ca="1" si="58"/>
        <v>43221477.60527014</v>
      </c>
      <c r="S68" s="6">
        <f t="shared" ca="1" si="58"/>
        <v>46275808.191158585</v>
      </c>
      <c r="T68" s="6">
        <f t="shared" ca="1" si="58"/>
        <v>48628221.590193465</v>
      </c>
      <c r="U68" s="6">
        <f t="shared" ca="1" si="58"/>
        <v>48661038.29851599</v>
      </c>
      <c r="V68" s="6">
        <f t="shared" ca="1" si="58"/>
        <v>46599402.094270721</v>
      </c>
    </row>
    <row r="69" spans="1:22" x14ac:dyDescent="0.8">
      <c r="A69" t="s">
        <v>58</v>
      </c>
      <c r="B69">
        <f t="shared" si="33"/>
        <v>22561132</v>
      </c>
      <c r="C69" s="6">
        <f t="shared" ref="C69:V69" ca="1" si="59">B69+(B69*$E$3*$E$5+B69*$E$4*_xlfn.NORM.INV(RAND(),0,1)*SQRT($E$5))</f>
        <v>22843864.320023537</v>
      </c>
      <c r="D69" s="6">
        <f t="shared" ca="1" si="59"/>
        <v>23254121.352279563</v>
      </c>
      <c r="E69" s="6">
        <f t="shared" ca="1" si="59"/>
        <v>22814303.299890537</v>
      </c>
      <c r="F69" s="6">
        <f t="shared" ca="1" si="59"/>
        <v>26069297.916133773</v>
      </c>
      <c r="G69" s="6">
        <f t="shared" ca="1" si="59"/>
        <v>29170084.922197156</v>
      </c>
      <c r="H69" s="6">
        <f t="shared" ca="1" si="59"/>
        <v>31958660.419174775</v>
      </c>
      <c r="I69" s="6">
        <f t="shared" ca="1" si="59"/>
        <v>29776424.044939589</v>
      </c>
      <c r="J69" s="6">
        <f t="shared" ca="1" si="59"/>
        <v>31501607.268262766</v>
      </c>
      <c r="K69" s="6">
        <f t="shared" ca="1" si="59"/>
        <v>33217281.142696697</v>
      </c>
      <c r="L69" s="6">
        <f t="shared" ca="1" si="59"/>
        <v>34087921.86536254</v>
      </c>
      <c r="M69" s="6">
        <f t="shared" ca="1" si="59"/>
        <v>36361222.563750498</v>
      </c>
      <c r="N69" s="6">
        <f t="shared" ca="1" si="59"/>
        <v>38005031.936946899</v>
      </c>
      <c r="O69" s="6">
        <f t="shared" ca="1" si="59"/>
        <v>40460385.384817578</v>
      </c>
      <c r="P69" s="6">
        <f t="shared" ca="1" si="59"/>
        <v>37821039.77452518</v>
      </c>
      <c r="Q69" s="6">
        <f t="shared" ca="1" si="59"/>
        <v>40749025.102879904</v>
      </c>
      <c r="R69" s="6">
        <f t="shared" ca="1" si="59"/>
        <v>38644470.816645429</v>
      </c>
      <c r="S69" s="6">
        <f t="shared" ca="1" si="59"/>
        <v>41640002.953841224</v>
      </c>
      <c r="T69" s="6">
        <f t="shared" ca="1" si="59"/>
        <v>44111814.902217112</v>
      </c>
      <c r="U69" s="6">
        <f t="shared" ca="1" si="59"/>
        <v>43791164.507522486</v>
      </c>
      <c r="V69" s="6">
        <f t="shared" ca="1" si="59"/>
        <v>44282129.030747257</v>
      </c>
    </row>
    <row r="70" spans="1:22" x14ac:dyDescent="0.8">
      <c r="A70" t="s">
        <v>59</v>
      </c>
      <c r="B70">
        <f t="shared" si="33"/>
        <v>22561132</v>
      </c>
      <c r="C70" s="6">
        <f t="shared" ref="C70:V70" ca="1" si="60">B70+(B70*$E$3*$E$5+B70*$E$4*_xlfn.NORM.INV(RAND(),0,1)*SQRT($E$5))</f>
        <v>25569393.194327116</v>
      </c>
      <c r="D70" s="6">
        <f t="shared" ca="1" si="60"/>
        <v>27340305.504335102</v>
      </c>
      <c r="E70" s="6">
        <f t="shared" ca="1" si="60"/>
        <v>27702636.817674033</v>
      </c>
      <c r="F70" s="6">
        <f t="shared" ca="1" si="60"/>
        <v>27884968.281160839</v>
      </c>
      <c r="G70" s="6">
        <f t="shared" ca="1" si="60"/>
        <v>28973578.709079497</v>
      </c>
      <c r="H70" s="6">
        <f t="shared" ca="1" si="60"/>
        <v>30697093.173241187</v>
      </c>
      <c r="I70" s="6">
        <f t="shared" ca="1" si="60"/>
        <v>31616380.987915762</v>
      </c>
      <c r="J70" s="6">
        <f t="shared" ca="1" si="60"/>
        <v>28898585.280110888</v>
      </c>
      <c r="K70" s="6">
        <f t="shared" ca="1" si="60"/>
        <v>27948018.211286437</v>
      </c>
      <c r="L70" s="6">
        <f t="shared" ca="1" si="60"/>
        <v>29591484.720421895</v>
      </c>
      <c r="M70" s="6">
        <f t="shared" ca="1" si="60"/>
        <v>30420203.790689562</v>
      </c>
      <c r="N70" s="6">
        <f t="shared" ca="1" si="60"/>
        <v>34622733.650351577</v>
      </c>
      <c r="O70" s="6">
        <f t="shared" ca="1" si="60"/>
        <v>33420084.660463177</v>
      </c>
      <c r="P70" s="6">
        <f t="shared" ca="1" si="60"/>
        <v>34347085.680231005</v>
      </c>
      <c r="Q70" s="6">
        <f t="shared" ca="1" si="60"/>
        <v>36625887.394289516</v>
      </c>
      <c r="R70" s="6">
        <f t="shared" ca="1" si="60"/>
        <v>37999322.791652612</v>
      </c>
      <c r="S70" s="6">
        <f t="shared" ca="1" si="60"/>
        <v>41568635.535291545</v>
      </c>
      <c r="T70" s="6">
        <f t="shared" ca="1" si="60"/>
        <v>45220780.116818748</v>
      </c>
      <c r="U70" s="6">
        <f t="shared" ca="1" si="60"/>
        <v>50594016.41716858</v>
      </c>
      <c r="V70" s="6">
        <f t="shared" ca="1" si="60"/>
        <v>55126120.41802597</v>
      </c>
    </row>
    <row r="71" spans="1:22" x14ac:dyDescent="0.8">
      <c r="A71" t="s">
        <v>60</v>
      </c>
      <c r="B71">
        <f t="shared" si="33"/>
        <v>22561132</v>
      </c>
      <c r="C71" s="6">
        <f t="shared" ref="C71:V71" ca="1" si="61">B71+(B71*$E$3*$E$5+B71*$E$4*_xlfn.NORM.INV(RAND(),0,1)*SQRT($E$5))</f>
        <v>22991096.821595848</v>
      </c>
      <c r="D71" s="6">
        <f t="shared" ca="1" si="61"/>
        <v>25961677.209230911</v>
      </c>
      <c r="E71" s="6">
        <f t="shared" ca="1" si="61"/>
        <v>28744306.715480059</v>
      </c>
      <c r="F71" s="6">
        <f t="shared" ca="1" si="61"/>
        <v>29052744.968741689</v>
      </c>
      <c r="G71" s="6">
        <f t="shared" ca="1" si="61"/>
        <v>31443699.951550648</v>
      </c>
      <c r="H71" s="6">
        <f t="shared" ca="1" si="61"/>
        <v>32874062.544908106</v>
      </c>
      <c r="I71" s="6">
        <f t="shared" ca="1" si="61"/>
        <v>32219945.603984922</v>
      </c>
      <c r="J71" s="6">
        <f t="shared" ca="1" si="61"/>
        <v>33023738.94800628</v>
      </c>
      <c r="K71" s="6">
        <f t="shared" ca="1" si="61"/>
        <v>32276745.444438197</v>
      </c>
      <c r="L71" s="6">
        <f t="shared" ca="1" si="61"/>
        <v>31907829.954102293</v>
      </c>
      <c r="M71" s="6">
        <f t="shared" ca="1" si="61"/>
        <v>35549614.891908377</v>
      </c>
      <c r="N71" s="6">
        <f t="shared" ca="1" si="61"/>
        <v>37284499.221415311</v>
      </c>
      <c r="O71" s="6">
        <f t="shared" ca="1" si="61"/>
        <v>37907810.333616659</v>
      </c>
      <c r="P71" s="6">
        <f t="shared" ca="1" si="61"/>
        <v>36552385.588053107</v>
      </c>
      <c r="Q71" s="6">
        <f t="shared" ca="1" si="61"/>
        <v>34897869.271441095</v>
      </c>
      <c r="R71" s="6">
        <f t="shared" ca="1" si="61"/>
        <v>34275658.195393622</v>
      </c>
      <c r="S71" s="6">
        <f t="shared" ca="1" si="61"/>
        <v>35398260.352109462</v>
      </c>
      <c r="T71" s="6">
        <f t="shared" ca="1" si="61"/>
        <v>36807602.951752931</v>
      </c>
      <c r="U71" s="6">
        <f t="shared" ca="1" si="61"/>
        <v>38900372.986097217</v>
      </c>
      <c r="V71" s="6">
        <f t="shared" ca="1" si="61"/>
        <v>41956095.346270658</v>
      </c>
    </row>
    <row r="72" spans="1:22" x14ac:dyDescent="0.8">
      <c r="A72" t="s">
        <v>61</v>
      </c>
      <c r="B72">
        <f t="shared" si="33"/>
        <v>22561132</v>
      </c>
      <c r="C72" s="6">
        <f t="shared" ref="C72:V72" ca="1" si="62">B72+(B72*$E$3*$E$5+B72*$E$4*_xlfn.NORM.INV(RAND(),0,1)*SQRT($E$5))</f>
        <v>23034502.22543836</v>
      </c>
      <c r="D72" s="6">
        <f t="shared" ca="1" si="62"/>
        <v>22769289.239605624</v>
      </c>
      <c r="E72" s="6">
        <f t="shared" ca="1" si="62"/>
        <v>23500483.249465924</v>
      </c>
      <c r="F72" s="6">
        <f t="shared" ca="1" si="62"/>
        <v>25269216.543036152</v>
      </c>
      <c r="G72" s="6">
        <f t="shared" ca="1" si="62"/>
        <v>27156273.493681572</v>
      </c>
      <c r="H72" s="6">
        <f t="shared" ca="1" si="62"/>
        <v>29391337.217006084</v>
      </c>
      <c r="I72" s="6">
        <f t="shared" ca="1" si="62"/>
        <v>29290171.778587483</v>
      </c>
      <c r="J72" s="6">
        <f t="shared" ca="1" si="62"/>
        <v>32901749.157220032</v>
      </c>
      <c r="K72" s="6">
        <f t="shared" ca="1" si="62"/>
        <v>31065200.263617314</v>
      </c>
      <c r="L72" s="6">
        <f t="shared" ca="1" si="62"/>
        <v>34771406.786100432</v>
      </c>
      <c r="M72" s="6">
        <f t="shared" ca="1" si="62"/>
        <v>32311417.581992466</v>
      </c>
      <c r="N72" s="6">
        <f t="shared" ca="1" si="62"/>
        <v>34487947.415686622</v>
      </c>
      <c r="O72" s="6">
        <f t="shared" ca="1" si="62"/>
        <v>35300587.359278098</v>
      </c>
      <c r="P72" s="6">
        <f t="shared" ca="1" si="62"/>
        <v>36546119.965343028</v>
      </c>
      <c r="Q72" s="6">
        <f t="shared" ca="1" si="62"/>
        <v>40434644.92752029</v>
      </c>
      <c r="R72" s="6">
        <f t="shared" ca="1" si="62"/>
        <v>44488189.122097954</v>
      </c>
      <c r="S72" s="6">
        <f t="shared" ca="1" si="62"/>
        <v>43495360.976296023</v>
      </c>
      <c r="T72" s="6">
        <f t="shared" ca="1" si="62"/>
        <v>46584769.19526998</v>
      </c>
      <c r="U72" s="6">
        <f t="shared" ca="1" si="62"/>
        <v>49343126.887463912</v>
      </c>
      <c r="V72" s="6">
        <f t="shared" ca="1" si="62"/>
        <v>55581529.569043331</v>
      </c>
    </row>
    <row r="73" spans="1:22" x14ac:dyDescent="0.8">
      <c r="A73" t="s">
        <v>62</v>
      </c>
      <c r="B73">
        <f t="shared" si="33"/>
        <v>22561132</v>
      </c>
      <c r="C73" s="6">
        <f t="shared" ref="C73:V73" ca="1" si="63">B73+(B73*$E$3*$E$5+B73*$E$4*_xlfn.NORM.INV(RAND(),0,1)*SQRT($E$5))</f>
        <v>23179521.191713139</v>
      </c>
      <c r="D73" s="6">
        <f t="shared" ca="1" si="63"/>
        <v>22651364.263426591</v>
      </c>
      <c r="E73" s="6">
        <f t="shared" ca="1" si="63"/>
        <v>24659627.803283356</v>
      </c>
      <c r="F73" s="6">
        <f t="shared" ca="1" si="63"/>
        <v>26265015.569935989</v>
      </c>
      <c r="G73" s="6">
        <f t="shared" ca="1" si="63"/>
        <v>26711990.925840426</v>
      </c>
      <c r="H73" s="6">
        <f t="shared" ca="1" si="63"/>
        <v>25032628.129825626</v>
      </c>
      <c r="I73" s="6">
        <f t="shared" ca="1" si="63"/>
        <v>26976613.025557488</v>
      </c>
      <c r="J73" s="6">
        <f t="shared" ca="1" si="63"/>
        <v>27672131.491698287</v>
      </c>
      <c r="K73" s="6">
        <f t="shared" ca="1" si="63"/>
        <v>29026443.761613585</v>
      </c>
      <c r="L73" s="6">
        <f t="shared" ca="1" si="63"/>
        <v>28969470.790477574</v>
      </c>
      <c r="M73" s="6">
        <f t="shared" ca="1" si="63"/>
        <v>28313167.922547668</v>
      </c>
      <c r="N73" s="6">
        <f t="shared" ca="1" si="63"/>
        <v>30206676.761298999</v>
      </c>
      <c r="O73" s="6">
        <f t="shared" ca="1" si="63"/>
        <v>33968107.884832315</v>
      </c>
      <c r="P73" s="6">
        <f t="shared" ca="1" si="63"/>
        <v>36357094.229610503</v>
      </c>
      <c r="Q73" s="6">
        <f t="shared" ca="1" si="63"/>
        <v>37519161.098158136</v>
      </c>
      <c r="R73" s="6">
        <f t="shared" ca="1" si="63"/>
        <v>38214740.024982199</v>
      </c>
      <c r="S73" s="6">
        <f t="shared" ca="1" si="63"/>
        <v>41409817.778222419</v>
      </c>
      <c r="T73" s="6">
        <f t="shared" ca="1" si="63"/>
        <v>42600834.871370599</v>
      </c>
      <c r="U73" s="6">
        <f t="shared" ca="1" si="63"/>
        <v>40994883.817810789</v>
      </c>
      <c r="V73" s="6">
        <f t="shared" ca="1" si="63"/>
        <v>43253773.769823171</v>
      </c>
    </row>
    <row r="74" spans="1:22" x14ac:dyDescent="0.8">
      <c r="A74" t="s">
        <v>63</v>
      </c>
      <c r="B74">
        <f t="shared" si="33"/>
        <v>22561132</v>
      </c>
      <c r="C74" s="6">
        <f t="shared" ref="C74:V74" ca="1" si="64">B74+(B74*$E$3*$E$5+B74*$E$4*_xlfn.NORM.INV(RAND(),0,1)*SQRT($E$5))</f>
        <v>22504598.867691156</v>
      </c>
      <c r="D74" s="6">
        <f t="shared" ca="1" si="64"/>
        <v>23981456.231737576</v>
      </c>
      <c r="E74" s="6">
        <f t="shared" ca="1" si="64"/>
        <v>24620935.508767072</v>
      </c>
      <c r="F74" s="6">
        <f t="shared" ca="1" si="64"/>
        <v>27834558.125803296</v>
      </c>
      <c r="G74" s="6">
        <f t="shared" ca="1" si="64"/>
        <v>28755335.56530514</v>
      </c>
      <c r="H74" s="6">
        <f t="shared" ca="1" si="64"/>
        <v>28290516.738011152</v>
      </c>
      <c r="I74" s="6">
        <f t="shared" ca="1" si="64"/>
        <v>28568887.66111064</v>
      </c>
      <c r="J74" s="6">
        <f t="shared" ca="1" si="64"/>
        <v>31910126.612642631</v>
      </c>
      <c r="K74" s="6">
        <f t="shared" ca="1" si="64"/>
        <v>33518441.713546641</v>
      </c>
      <c r="L74" s="6">
        <f t="shared" ca="1" si="64"/>
        <v>34909430.333561905</v>
      </c>
      <c r="M74" s="6">
        <f t="shared" ca="1" si="64"/>
        <v>34795808.645135976</v>
      </c>
      <c r="N74" s="6">
        <f t="shared" ca="1" si="64"/>
        <v>37408255.459755071</v>
      </c>
      <c r="O74" s="6">
        <f t="shared" ca="1" si="64"/>
        <v>36633464.522498019</v>
      </c>
      <c r="P74" s="6">
        <f t="shared" ca="1" si="64"/>
        <v>40728891.072225705</v>
      </c>
      <c r="Q74" s="6">
        <f t="shared" ca="1" si="64"/>
        <v>40910574.037685521</v>
      </c>
      <c r="R74" s="6">
        <f t="shared" ca="1" si="64"/>
        <v>44638114.167018674</v>
      </c>
      <c r="S74" s="6">
        <f t="shared" ca="1" si="64"/>
        <v>44059102.244429767</v>
      </c>
      <c r="T74" s="6">
        <f t="shared" ca="1" si="64"/>
        <v>47299710.649273463</v>
      </c>
      <c r="U74" s="6">
        <f t="shared" ca="1" si="64"/>
        <v>47006226.765178755</v>
      </c>
      <c r="V74" s="6">
        <f t="shared" ca="1" si="64"/>
        <v>49611440.944282986</v>
      </c>
    </row>
    <row r="75" spans="1:22" x14ac:dyDescent="0.8">
      <c r="A75" t="s">
        <v>64</v>
      </c>
      <c r="B75">
        <f t="shared" si="33"/>
        <v>22561132</v>
      </c>
      <c r="C75" s="6">
        <f t="shared" ref="C75:V75" ca="1" si="65">B75+(B75*$E$3*$E$5+B75*$E$4*_xlfn.NORM.INV(RAND(),0,1)*SQRT($E$5))</f>
        <v>23662175.860699505</v>
      </c>
      <c r="D75" s="6">
        <f t="shared" ca="1" si="65"/>
        <v>27296611.912335671</v>
      </c>
      <c r="E75" s="6">
        <f t="shared" ca="1" si="65"/>
        <v>29292521.020135105</v>
      </c>
      <c r="F75" s="6">
        <f t="shared" ca="1" si="65"/>
        <v>32738055.597342405</v>
      </c>
      <c r="G75" s="6">
        <f t="shared" ca="1" si="65"/>
        <v>33554481.566487104</v>
      </c>
      <c r="H75" s="6">
        <f t="shared" ca="1" si="65"/>
        <v>34607752.415950775</v>
      </c>
      <c r="I75" s="6">
        <f t="shared" ca="1" si="65"/>
        <v>38367191.469385847</v>
      </c>
      <c r="J75" s="6">
        <f t="shared" ca="1" si="65"/>
        <v>38768108.194467016</v>
      </c>
      <c r="K75" s="6">
        <f t="shared" ca="1" si="65"/>
        <v>40316394.230947092</v>
      </c>
      <c r="L75" s="6">
        <f t="shared" ca="1" si="65"/>
        <v>39098987.983457975</v>
      </c>
      <c r="M75" s="6">
        <f t="shared" ca="1" si="65"/>
        <v>44525881.592277855</v>
      </c>
      <c r="N75" s="6">
        <f t="shared" ca="1" si="65"/>
        <v>46074178.227966011</v>
      </c>
      <c r="O75" s="6">
        <f t="shared" ca="1" si="65"/>
        <v>46341488.231389038</v>
      </c>
      <c r="P75" s="6">
        <f t="shared" ca="1" si="65"/>
        <v>52577787.328070492</v>
      </c>
      <c r="Q75" s="6">
        <f t="shared" ca="1" si="65"/>
        <v>57011685.808409944</v>
      </c>
      <c r="R75" s="6">
        <f t="shared" ca="1" si="65"/>
        <v>59401067.435401738</v>
      </c>
      <c r="S75" s="6">
        <f t="shared" ca="1" si="65"/>
        <v>60285694.430382878</v>
      </c>
      <c r="T75" s="6">
        <f t="shared" ca="1" si="65"/>
        <v>63322762.417227164</v>
      </c>
      <c r="U75" s="6">
        <f t="shared" ca="1" si="65"/>
        <v>69811130.273125753</v>
      </c>
      <c r="V75" s="6">
        <f t="shared" ca="1" si="65"/>
        <v>68250775.118204609</v>
      </c>
    </row>
    <row r="76" spans="1:22" x14ac:dyDescent="0.8">
      <c r="A76" t="s">
        <v>65</v>
      </c>
      <c r="B76">
        <f t="shared" ref="B76:B111" si="66">$E$6</f>
        <v>22561132</v>
      </c>
      <c r="C76" s="6">
        <f t="shared" ref="C76:V76" ca="1" si="67">B76+(B76*$E$3*$E$5+B76*$E$4*_xlfn.NORM.INV(RAND(),0,1)*SQRT($E$5))</f>
        <v>25189445.484447017</v>
      </c>
      <c r="D76" s="6">
        <f t="shared" ca="1" si="67"/>
        <v>26412601.293698411</v>
      </c>
      <c r="E76" s="6">
        <f t="shared" ca="1" si="67"/>
        <v>27614795.292462416</v>
      </c>
      <c r="F76" s="6">
        <f t="shared" ca="1" si="67"/>
        <v>29450381.711453773</v>
      </c>
      <c r="G76" s="6">
        <f t="shared" ca="1" si="67"/>
        <v>32389428.71228835</v>
      </c>
      <c r="H76" s="6">
        <f t="shared" ca="1" si="67"/>
        <v>34728568.400906757</v>
      </c>
      <c r="I76" s="6">
        <f t="shared" ca="1" si="67"/>
        <v>39313536.166581556</v>
      </c>
      <c r="J76" s="6">
        <f t="shared" ca="1" si="67"/>
        <v>40797809.765281945</v>
      </c>
      <c r="K76" s="6">
        <f t="shared" ca="1" si="67"/>
        <v>42938030.596535116</v>
      </c>
      <c r="L76" s="6">
        <f t="shared" ca="1" si="67"/>
        <v>46273194.171109572</v>
      </c>
      <c r="M76" s="6">
        <f t="shared" ca="1" si="67"/>
        <v>49185094.723726772</v>
      </c>
      <c r="N76" s="6">
        <f t="shared" ca="1" si="67"/>
        <v>52193742.169655599</v>
      </c>
      <c r="O76" s="6">
        <f t="shared" ca="1" si="67"/>
        <v>63161489.952956602</v>
      </c>
      <c r="P76" s="6">
        <f t="shared" ca="1" si="67"/>
        <v>71540874.489536479</v>
      </c>
      <c r="Q76" s="6">
        <f t="shared" ca="1" si="67"/>
        <v>70058328.808408797</v>
      </c>
      <c r="R76" s="6">
        <f t="shared" ca="1" si="67"/>
        <v>73002729.381165311</v>
      </c>
      <c r="S76" s="6">
        <f t="shared" ca="1" si="67"/>
        <v>68745104.067902565</v>
      </c>
      <c r="T76" s="6">
        <f t="shared" ca="1" si="67"/>
        <v>70255039.798136413</v>
      </c>
      <c r="U76" s="6">
        <f t="shared" ca="1" si="67"/>
        <v>79255039.262214348</v>
      </c>
      <c r="V76" s="6">
        <f t="shared" ca="1" si="67"/>
        <v>76029798.47290352</v>
      </c>
    </row>
    <row r="77" spans="1:22" x14ac:dyDescent="0.8">
      <c r="A77" t="s">
        <v>66</v>
      </c>
      <c r="B77">
        <f t="shared" si="66"/>
        <v>22561132</v>
      </c>
      <c r="C77" s="6">
        <f t="shared" ref="C77:V77" ca="1" si="68">B77+(B77*$E$3*$E$5+B77*$E$4*_xlfn.NORM.INV(RAND(),0,1)*SQRT($E$5))</f>
        <v>22310764.052176729</v>
      </c>
      <c r="D77" s="6">
        <f t="shared" ca="1" si="68"/>
        <v>23080086.529452026</v>
      </c>
      <c r="E77" s="6">
        <f t="shared" ca="1" si="68"/>
        <v>26781884.892499682</v>
      </c>
      <c r="F77" s="6">
        <f t="shared" ca="1" si="68"/>
        <v>27649331.550914347</v>
      </c>
      <c r="G77" s="6">
        <f t="shared" ca="1" si="68"/>
        <v>26423695.513188094</v>
      </c>
      <c r="H77" s="6">
        <f t="shared" ca="1" si="68"/>
        <v>29268319.039113384</v>
      </c>
      <c r="I77" s="6">
        <f t="shared" ca="1" si="68"/>
        <v>31217449.610816639</v>
      </c>
      <c r="J77" s="6">
        <f t="shared" ca="1" si="68"/>
        <v>33728547.686059467</v>
      </c>
      <c r="K77" s="6">
        <f t="shared" ca="1" si="68"/>
        <v>33717450.291701034</v>
      </c>
      <c r="L77" s="6">
        <f t="shared" ca="1" si="68"/>
        <v>34282199.596391253</v>
      </c>
      <c r="M77" s="6">
        <f t="shared" ca="1" si="68"/>
        <v>35501620.551041864</v>
      </c>
      <c r="N77" s="6">
        <f t="shared" ca="1" si="68"/>
        <v>37721639.652729832</v>
      </c>
      <c r="O77" s="6">
        <f t="shared" ca="1" si="68"/>
        <v>38631521.768567227</v>
      </c>
      <c r="P77" s="6">
        <f t="shared" ca="1" si="68"/>
        <v>41257931.798721857</v>
      </c>
      <c r="Q77" s="6">
        <f t="shared" ca="1" si="68"/>
        <v>50152418.586135067</v>
      </c>
      <c r="R77" s="6">
        <f t="shared" ca="1" si="68"/>
        <v>52782364.139647387</v>
      </c>
      <c r="S77" s="6">
        <f t="shared" ca="1" si="68"/>
        <v>53736651.449810244</v>
      </c>
      <c r="T77" s="6">
        <f t="shared" ca="1" si="68"/>
        <v>58608675.220493838</v>
      </c>
      <c r="U77" s="6">
        <f t="shared" ca="1" si="68"/>
        <v>64521090.167273581</v>
      </c>
      <c r="V77" s="6">
        <f t="shared" ca="1" si="68"/>
        <v>68146199.405177757</v>
      </c>
    </row>
    <row r="78" spans="1:22" x14ac:dyDescent="0.8">
      <c r="A78" t="s">
        <v>67</v>
      </c>
      <c r="B78">
        <f t="shared" si="66"/>
        <v>22561132</v>
      </c>
      <c r="C78" s="6">
        <f t="shared" ref="C78:V78" ca="1" si="69">B78+(B78*$E$3*$E$5+B78*$E$4*_xlfn.NORM.INV(RAND(),0,1)*SQRT($E$5))</f>
        <v>22031161.463806909</v>
      </c>
      <c r="D78" s="6">
        <f t="shared" ca="1" si="69"/>
        <v>21660304.429546513</v>
      </c>
      <c r="E78" s="6">
        <f t="shared" ca="1" si="69"/>
        <v>20173432.37089758</v>
      </c>
      <c r="F78" s="6">
        <f t="shared" ca="1" si="69"/>
        <v>21181444.532601491</v>
      </c>
      <c r="G78" s="6">
        <f t="shared" ca="1" si="69"/>
        <v>21423371.609327778</v>
      </c>
      <c r="H78" s="6">
        <f t="shared" ca="1" si="69"/>
        <v>20823848.265452627</v>
      </c>
      <c r="I78" s="6">
        <f t="shared" ca="1" si="69"/>
        <v>22692045.174614578</v>
      </c>
      <c r="J78" s="6">
        <f t="shared" ca="1" si="69"/>
        <v>24071987.542584062</v>
      </c>
      <c r="K78" s="6">
        <f t="shared" ca="1" si="69"/>
        <v>24287142.213587712</v>
      </c>
      <c r="L78" s="6">
        <f t="shared" ca="1" si="69"/>
        <v>22376144.266085885</v>
      </c>
      <c r="M78" s="6">
        <f t="shared" ca="1" si="69"/>
        <v>22941752.976768415</v>
      </c>
      <c r="N78" s="6">
        <f t="shared" ca="1" si="69"/>
        <v>23559404.827388596</v>
      </c>
      <c r="O78" s="6">
        <f t="shared" ca="1" si="69"/>
        <v>23643416.965415649</v>
      </c>
      <c r="P78" s="6">
        <f t="shared" ca="1" si="69"/>
        <v>26180202.163299575</v>
      </c>
      <c r="Q78" s="6">
        <f t="shared" ca="1" si="69"/>
        <v>27782255.387342438</v>
      </c>
      <c r="R78" s="6">
        <f t="shared" ca="1" si="69"/>
        <v>28329549.024982009</v>
      </c>
      <c r="S78" s="6">
        <f t="shared" ca="1" si="69"/>
        <v>30117233.367595691</v>
      </c>
      <c r="T78" s="6">
        <f t="shared" ca="1" si="69"/>
        <v>28843931.720636498</v>
      </c>
      <c r="U78" s="6">
        <f t="shared" ca="1" si="69"/>
        <v>28407459.90855014</v>
      </c>
      <c r="V78" s="6">
        <f t="shared" ca="1" si="69"/>
        <v>25985484.490757629</v>
      </c>
    </row>
    <row r="79" spans="1:22" x14ac:dyDescent="0.8">
      <c r="A79" t="s">
        <v>68</v>
      </c>
      <c r="B79">
        <f t="shared" si="66"/>
        <v>22561132</v>
      </c>
      <c r="C79" s="6">
        <f t="shared" ref="C79:V79" ca="1" si="70">B79+(B79*$E$3*$E$5+B79*$E$4*_xlfn.NORM.INV(RAND(),0,1)*SQRT($E$5))</f>
        <v>20016373.127855729</v>
      </c>
      <c r="D79" s="6">
        <f t="shared" ca="1" si="70"/>
        <v>21081723.173875749</v>
      </c>
      <c r="E79" s="6">
        <f t="shared" ca="1" si="70"/>
        <v>22317156.246869061</v>
      </c>
      <c r="F79" s="6">
        <f t="shared" ca="1" si="70"/>
        <v>22286515.78811961</v>
      </c>
      <c r="G79" s="6">
        <f t="shared" ca="1" si="70"/>
        <v>23241371.401755307</v>
      </c>
      <c r="H79" s="6">
        <f t="shared" ca="1" si="70"/>
        <v>25080378.925146271</v>
      </c>
      <c r="I79" s="6">
        <f t="shared" ca="1" si="70"/>
        <v>26157523.469233211</v>
      </c>
      <c r="J79" s="6">
        <f t="shared" ca="1" si="70"/>
        <v>26627367.909786712</v>
      </c>
      <c r="K79" s="6">
        <f t="shared" ca="1" si="70"/>
        <v>26708063.736684363</v>
      </c>
      <c r="L79" s="6">
        <f t="shared" ca="1" si="70"/>
        <v>28050018.06933761</v>
      </c>
      <c r="M79" s="6">
        <f t="shared" ca="1" si="70"/>
        <v>27820989.505931493</v>
      </c>
      <c r="N79" s="6">
        <f t="shared" ca="1" si="70"/>
        <v>30144384.507132228</v>
      </c>
      <c r="O79" s="6">
        <f t="shared" ca="1" si="70"/>
        <v>30868058.457028043</v>
      </c>
      <c r="P79" s="6">
        <f t="shared" ca="1" si="70"/>
        <v>33463366.973035276</v>
      </c>
      <c r="Q79" s="6">
        <f t="shared" ca="1" si="70"/>
        <v>35498227.910970993</v>
      </c>
      <c r="R79" s="6">
        <f t="shared" ca="1" si="70"/>
        <v>35429287.845449522</v>
      </c>
      <c r="S79" s="6">
        <f t="shared" ca="1" si="70"/>
        <v>38722872.507556342</v>
      </c>
      <c r="T79" s="6">
        <f t="shared" ca="1" si="70"/>
        <v>41637905.710705295</v>
      </c>
      <c r="U79" s="6">
        <f t="shared" ca="1" si="70"/>
        <v>44972950.296593733</v>
      </c>
      <c r="V79" s="6">
        <f t="shared" ca="1" si="70"/>
        <v>48565904.901631355</v>
      </c>
    </row>
    <row r="80" spans="1:22" x14ac:dyDescent="0.8">
      <c r="A80" t="s">
        <v>69</v>
      </c>
      <c r="B80">
        <f t="shared" si="66"/>
        <v>22561132</v>
      </c>
      <c r="C80" s="6">
        <f t="shared" ref="C80:V80" ca="1" si="71">B80+(B80*$E$3*$E$5+B80*$E$4*_xlfn.NORM.INV(RAND(),0,1)*SQRT($E$5))</f>
        <v>24002959.579958405</v>
      </c>
      <c r="D80" s="6">
        <f t="shared" ca="1" si="71"/>
        <v>23895242.729094159</v>
      </c>
      <c r="E80" s="6">
        <f t="shared" ca="1" si="71"/>
        <v>21573023.221873201</v>
      </c>
      <c r="F80" s="6">
        <f t="shared" ca="1" si="71"/>
        <v>22519470.440490201</v>
      </c>
      <c r="G80" s="6">
        <f t="shared" ca="1" si="71"/>
        <v>23922324.708593089</v>
      </c>
      <c r="H80" s="6">
        <f t="shared" ca="1" si="71"/>
        <v>25002554.862498857</v>
      </c>
      <c r="I80" s="6">
        <f t="shared" ca="1" si="71"/>
        <v>26471055.805098485</v>
      </c>
      <c r="J80" s="6">
        <f t="shared" ca="1" si="71"/>
        <v>27511488.032407112</v>
      </c>
      <c r="K80" s="6">
        <f t="shared" ca="1" si="71"/>
        <v>30435541.043587543</v>
      </c>
      <c r="L80" s="6">
        <f t="shared" ca="1" si="71"/>
        <v>34165270.535406381</v>
      </c>
      <c r="M80" s="6">
        <f t="shared" ca="1" si="71"/>
        <v>35017476.851825476</v>
      </c>
      <c r="N80" s="6">
        <f t="shared" ca="1" si="71"/>
        <v>35691734.279230572</v>
      </c>
      <c r="O80" s="6">
        <f t="shared" ca="1" si="71"/>
        <v>37454441.43719247</v>
      </c>
      <c r="P80" s="6">
        <f t="shared" ca="1" si="71"/>
        <v>42042580.771547139</v>
      </c>
      <c r="Q80" s="6">
        <f t="shared" ca="1" si="71"/>
        <v>42040708.434540801</v>
      </c>
      <c r="R80" s="6">
        <f t="shared" ca="1" si="71"/>
        <v>44772233.154222555</v>
      </c>
      <c r="S80" s="6">
        <f t="shared" ca="1" si="71"/>
        <v>47711778.064584278</v>
      </c>
      <c r="T80" s="6">
        <f t="shared" ca="1" si="71"/>
        <v>50014777.812120251</v>
      </c>
      <c r="U80" s="6">
        <f t="shared" ca="1" si="71"/>
        <v>49814926.58593595</v>
      </c>
      <c r="V80" s="6">
        <f t="shared" ca="1" si="71"/>
        <v>48451532.405399673</v>
      </c>
    </row>
    <row r="81" spans="1:22" x14ac:dyDescent="0.8">
      <c r="A81" t="s">
        <v>70</v>
      </c>
      <c r="B81">
        <f t="shared" si="66"/>
        <v>22561132</v>
      </c>
      <c r="C81" s="6">
        <f t="shared" ref="C81:V81" ca="1" si="72">B81+(B81*$E$3*$E$5+B81*$E$4*_xlfn.NORM.INV(RAND(),0,1)*SQRT($E$5))</f>
        <v>24438214.312517773</v>
      </c>
      <c r="D81" s="6">
        <f t="shared" ca="1" si="72"/>
        <v>23410682.932225361</v>
      </c>
      <c r="E81" s="6">
        <f t="shared" ca="1" si="72"/>
        <v>22948153.493136819</v>
      </c>
      <c r="F81" s="6">
        <f t="shared" ca="1" si="72"/>
        <v>24141202.750662792</v>
      </c>
      <c r="G81" s="6">
        <f t="shared" ca="1" si="72"/>
        <v>28203473.302697994</v>
      </c>
      <c r="H81" s="6">
        <f t="shared" ca="1" si="72"/>
        <v>26495651.57983024</v>
      </c>
      <c r="I81" s="6">
        <f t="shared" ca="1" si="72"/>
        <v>27104116.914284855</v>
      </c>
      <c r="J81" s="6">
        <f t="shared" ca="1" si="72"/>
        <v>27169291.534898479</v>
      </c>
      <c r="K81" s="6">
        <f t="shared" ca="1" si="72"/>
        <v>31985594.856903072</v>
      </c>
      <c r="L81" s="6">
        <f t="shared" ca="1" si="72"/>
        <v>32160236.281216595</v>
      </c>
      <c r="M81" s="6">
        <f t="shared" ca="1" si="72"/>
        <v>33975046.585397288</v>
      </c>
      <c r="N81" s="6">
        <f t="shared" ca="1" si="72"/>
        <v>35540791.189066716</v>
      </c>
      <c r="O81" s="6">
        <f t="shared" ca="1" si="72"/>
        <v>37652638.469903283</v>
      </c>
      <c r="P81" s="6">
        <f t="shared" ca="1" si="72"/>
        <v>36890694.473488979</v>
      </c>
      <c r="Q81" s="6">
        <f t="shared" ca="1" si="72"/>
        <v>35949197.232214987</v>
      </c>
      <c r="R81" s="6">
        <f t="shared" ca="1" si="72"/>
        <v>38355448.584215023</v>
      </c>
      <c r="S81" s="6">
        <f t="shared" ca="1" si="72"/>
        <v>40297051.879523993</v>
      </c>
      <c r="T81" s="6">
        <f t="shared" ca="1" si="72"/>
        <v>40826012.788163073</v>
      </c>
      <c r="U81" s="6">
        <f t="shared" ca="1" si="72"/>
        <v>40943371.676533379</v>
      </c>
      <c r="V81" s="6">
        <f t="shared" ca="1" si="72"/>
        <v>41626275.919743426</v>
      </c>
    </row>
    <row r="82" spans="1:22" x14ac:dyDescent="0.8">
      <c r="A82" t="s">
        <v>71</v>
      </c>
      <c r="B82">
        <f t="shared" si="66"/>
        <v>22561132</v>
      </c>
      <c r="C82" s="6">
        <f t="shared" ref="C82:V82" ca="1" si="73">B82+(B82*$E$3*$E$5+B82*$E$4*_xlfn.NORM.INV(RAND(),0,1)*SQRT($E$5))</f>
        <v>25158648.135197565</v>
      </c>
      <c r="D82" s="6">
        <f t="shared" ca="1" si="73"/>
        <v>25682712.095576979</v>
      </c>
      <c r="E82" s="6">
        <f t="shared" ca="1" si="73"/>
        <v>25987574.540113326</v>
      </c>
      <c r="F82" s="6">
        <f t="shared" ca="1" si="73"/>
        <v>28502909.2008797</v>
      </c>
      <c r="G82" s="6">
        <f t="shared" ca="1" si="73"/>
        <v>29388990.780599281</v>
      </c>
      <c r="H82" s="6">
        <f t="shared" ca="1" si="73"/>
        <v>29430663.819565706</v>
      </c>
      <c r="I82" s="6">
        <f t="shared" ca="1" si="73"/>
        <v>30826220.483951773</v>
      </c>
      <c r="J82" s="6">
        <f t="shared" ca="1" si="73"/>
        <v>31330309.441626824</v>
      </c>
      <c r="K82" s="6">
        <f t="shared" ca="1" si="73"/>
        <v>33710311.626883924</v>
      </c>
      <c r="L82" s="6">
        <f t="shared" ca="1" si="73"/>
        <v>35052786.84657862</v>
      </c>
      <c r="M82" s="6">
        <f t="shared" ca="1" si="73"/>
        <v>37220303.507726446</v>
      </c>
      <c r="N82" s="6">
        <f t="shared" ca="1" si="73"/>
        <v>36722442.47811269</v>
      </c>
      <c r="O82" s="6">
        <f t="shared" ca="1" si="73"/>
        <v>34917858.859929048</v>
      </c>
      <c r="P82" s="6">
        <f t="shared" ca="1" si="73"/>
        <v>38040440.784686916</v>
      </c>
      <c r="Q82" s="6">
        <f t="shared" ca="1" si="73"/>
        <v>40006856.313292056</v>
      </c>
      <c r="R82" s="6">
        <f t="shared" ca="1" si="73"/>
        <v>43729832.367838077</v>
      </c>
      <c r="S82" s="6">
        <f t="shared" ca="1" si="73"/>
        <v>47747759.680418745</v>
      </c>
      <c r="T82" s="6">
        <f t="shared" ca="1" si="73"/>
        <v>51202110.919930704</v>
      </c>
      <c r="U82" s="6">
        <f t="shared" ca="1" si="73"/>
        <v>55587369.233693212</v>
      </c>
      <c r="V82" s="6">
        <f t="shared" ca="1" si="73"/>
        <v>60655895.985890456</v>
      </c>
    </row>
    <row r="83" spans="1:22" x14ac:dyDescent="0.8">
      <c r="A83" t="s">
        <v>72</v>
      </c>
      <c r="B83">
        <f t="shared" si="66"/>
        <v>22561132</v>
      </c>
      <c r="C83" s="6">
        <f t="shared" ref="C83:V83" ca="1" si="74">B83+(B83*$E$3*$E$5+B83*$E$4*_xlfn.NORM.INV(RAND(),0,1)*SQRT($E$5))</f>
        <v>23889805.361354306</v>
      </c>
      <c r="D83" s="6">
        <f t="shared" ca="1" si="74"/>
        <v>24511061.381491195</v>
      </c>
      <c r="E83" s="6">
        <f t="shared" ca="1" si="74"/>
        <v>28418290.320951667</v>
      </c>
      <c r="F83" s="6">
        <f t="shared" ca="1" si="74"/>
        <v>33780489.006535977</v>
      </c>
      <c r="G83" s="6">
        <f t="shared" ca="1" si="74"/>
        <v>37179966.352531448</v>
      </c>
      <c r="H83" s="6">
        <f t="shared" ca="1" si="74"/>
        <v>40400951.344489351</v>
      </c>
      <c r="I83" s="6">
        <f t="shared" ca="1" si="74"/>
        <v>39925477.17567078</v>
      </c>
      <c r="J83" s="6">
        <f t="shared" ca="1" si="74"/>
        <v>44912658.443328127</v>
      </c>
      <c r="K83" s="6">
        <f t="shared" ca="1" si="74"/>
        <v>49126726.442091823</v>
      </c>
      <c r="L83" s="6">
        <f t="shared" ca="1" si="74"/>
        <v>52973114.627905607</v>
      </c>
      <c r="M83" s="6">
        <f t="shared" ca="1" si="74"/>
        <v>56186293.121953152</v>
      </c>
      <c r="N83" s="6">
        <f t="shared" ca="1" si="74"/>
        <v>57041654.738000765</v>
      </c>
      <c r="O83" s="6">
        <f t="shared" ca="1" si="74"/>
        <v>61979403.509544544</v>
      </c>
      <c r="P83" s="6">
        <f t="shared" ca="1" si="74"/>
        <v>66669627.308689982</v>
      </c>
      <c r="Q83" s="6">
        <f t="shared" ca="1" si="74"/>
        <v>67296816.8202672</v>
      </c>
      <c r="R83" s="6">
        <f t="shared" ca="1" si="74"/>
        <v>67795188.141544968</v>
      </c>
      <c r="S83" s="6">
        <f t="shared" ca="1" si="74"/>
        <v>72480635.035492152</v>
      </c>
      <c r="T83" s="6">
        <f t="shared" ca="1" si="74"/>
        <v>78437589.879743889</v>
      </c>
      <c r="U83" s="6">
        <f t="shared" ca="1" si="74"/>
        <v>84809391.359987319</v>
      </c>
      <c r="V83" s="6">
        <f t="shared" ca="1" si="74"/>
        <v>86923313.58992894</v>
      </c>
    </row>
    <row r="84" spans="1:22" x14ac:dyDescent="0.8">
      <c r="A84" t="s">
        <v>73</v>
      </c>
      <c r="B84">
        <f t="shared" si="66"/>
        <v>22561132</v>
      </c>
      <c r="C84" s="6">
        <f t="shared" ref="C84:V84" ca="1" si="75">B84+(B84*$E$3*$E$5+B84*$E$4*_xlfn.NORM.INV(RAND(),0,1)*SQRT($E$5))</f>
        <v>24791425.360630888</v>
      </c>
      <c r="D84" s="6">
        <f t="shared" ca="1" si="75"/>
        <v>28020548.136359092</v>
      </c>
      <c r="E84" s="6">
        <f t="shared" ca="1" si="75"/>
        <v>28730107.935232554</v>
      </c>
      <c r="F84" s="6">
        <f t="shared" ca="1" si="75"/>
        <v>33304382.032046866</v>
      </c>
      <c r="G84" s="6">
        <f t="shared" ca="1" si="75"/>
        <v>35825380.499279611</v>
      </c>
      <c r="H84" s="6">
        <f t="shared" ca="1" si="75"/>
        <v>37585580.004274085</v>
      </c>
      <c r="I84" s="6">
        <f t="shared" ca="1" si="75"/>
        <v>37594354.828843534</v>
      </c>
      <c r="J84" s="6">
        <f t="shared" ca="1" si="75"/>
        <v>38618761.415944032</v>
      </c>
      <c r="K84" s="6">
        <f t="shared" ca="1" si="75"/>
        <v>41158566.292441912</v>
      </c>
      <c r="L84" s="6">
        <f t="shared" ca="1" si="75"/>
        <v>44047649.234457463</v>
      </c>
      <c r="M84" s="6">
        <f t="shared" ca="1" si="75"/>
        <v>45446988.515838638</v>
      </c>
      <c r="N84" s="6">
        <f t="shared" ca="1" si="75"/>
        <v>43669924.994895808</v>
      </c>
      <c r="O84" s="6">
        <f t="shared" ca="1" si="75"/>
        <v>45670972.979052752</v>
      </c>
      <c r="P84" s="6">
        <f t="shared" ca="1" si="75"/>
        <v>48604681.157677099</v>
      </c>
      <c r="Q84" s="6">
        <f t="shared" ca="1" si="75"/>
        <v>52598364.843493134</v>
      </c>
      <c r="R84" s="6">
        <f t="shared" ca="1" si="75"/>
        <v>54484102.490358904</v>
      </c>
      <c r="S84" s="6">
        <f t="shared" ca="1" si="75"/>
        <v>52573567.622183293</v>
      </c>
      <c r="T84" s="6">
        <f t="shared" ca="1" si="75"/>
        <v>56387378.441900991</v>
      </c>
      <c r="U84" s="6">
        <f t="shared" ca="1" si="75"/>
        <v>61397736.446382716</v>
      </c>
      <c r="V84" s="6">
        <f t="shared" ca="1" si="75"/>
        <v>69513546.644969568</v>
      </c>
    </row>
    <row r="85" spans="1:22" x14ac:dyDescent="0.8">
      <c r="A85" t="s">
        <v>74</v>
      </c>
      <c r="B85">
        <f t="shared" si="66"/>
        <v>22561132</v>
      </c>
      <c r="C85" s="6">
        <f t="shared" ref="C85:V85" ca="1" si="76">B85+(B85*$E$3*$E$5+B85*$E$4*_xlfn.NORM.INV(RAND(),0,1)*SQRT($E$5))</f>
        <v>22470365.76238852</v>
      </c>
      <c r="D85" s="6">
        <f t="shared" ca="1" si="76"/>
        <v>22598356.669424504</v>
      </c>
      <c r="E85" s="6">
        <f t="shared" ca="1" si="76"/>
        <v>21286033.185454451</v>
      </c>
      <c r="F85" s="6">
        <f t="shared" ca="1" si="76"/>
        <v>21627434.899495181</v>
      </c>
      <c r="G85" s="6">
        <f t="shared" ca="1" si="76"/>
        <v>21521103.668225475</v>
      </c>
      <c r="H85" s="6">
        <f t="shared" ca="1" si="76"/>
        <v>24340836.121280827</v>
      </c>
      <c r="I85" s="6">
        <f t="shared" ca="1" si="76"/>
        <v>24436259.129716728</v>
      </c>
      <c r="J85" s="6">
        <f t="shared" ca="1" si="76"/>
        <v>27000259.509699568</v>
      </c>
      <c r="K85" s="6">
        <f t="shared" ca="1" si="76"/>
        <v>26149736.416752011</v>
      </c>
      <c r="L85" s="6">
        <f t="shared" ca="1" si="76"/>
        <v>26274880.838185728</v>
      </c>
      <c r="M85" s="6">
        <f t="shared" ca="1" si="76"/>
        <v>30264207.946585137</v>
      </c>
      <c r="N85" s="6">
        <f t="shared" ca="1" si="76"/>
        <v>32613741.461872891</v>
      </c>
      <c r="O85" s="6">
        <f t="shared" ca="1" si="76"/>
        <v>36544055.143413998</v>
      </c>
      <c r="P85" s="6">
        <f t="shared" ca="1" si="76"/>
        <v>38984120.993831828</v>
      </c>
      <c r="Q85" s="6">
        <f t="shared" ca="1" si="76"/>
        <v>39022390.901900932</v>
      </c>
      <c r="R85" s="6">
        <f t="shared" ca="1" si="76"/>
        <v>36101700.557771012</v>
      </c>
      <c r="S85" s="6">
        <f t="shared" ca="1" si="76"/>
        <v>36809561.663251832</v>
      </c>
      <c r="T85" s="6">
        <f t="shared" ca="1" si="76"/>
        <v>35606294.818606444</v>
      </c>
      <c r="U85" s="6">
        <f t="shared" ca="1" si="76"/>
        <v>34558442.540867738</v>
      </c>
      <c r="V85" s="6">
        <f t="shared" ca="1" si="76"/>
        <v>35723412.694933876</v>
      </c>
    </row>
    <row r="86" spans="1:22" x14ac:dyDescent="0.8">
      <c r="A86" t="s">
        <v>75</v>
      </c>
      <c r="B86">
        <f t="shared" si="66"/>
        <v>22561132</v>
      </c>
      <c r="C86" s="6">
        <f t="shared" ref="C86:V86" ca="1" si="77">B86+(B86*$E$3*$E$5+B86*$E$4*_xlfn.NORM.INV(RAND(),0,1)*SQRT($E$5))</f>
        <v>22302793.817857236</v>
      </c>
      <c r="D86" s="6">
        <f t="shared" ca="1" si="77"/>
        <v>23401715.780663256</v>
      </c>
      <c r="E86" s="6">
        <f t="shared" ca="1" si="77"/>
        <v>23159242.250384439</v>
      </c>
      <c r="F86" s="6">
        <f t="shared" ca="1" si="77"/>
        <v>23371406.112873852</v>
      </c>
      <c r="G86" s="6">
        <f t="shared" ca="1" si="77"/>
        <v>23797171.602235623</v>
      </c>
      <c r="H86" s="6">
        <f t="shared" ca="1" si="77"/>
        <v>26436359.469906259</v>
      </c>
      <c r="I86" s="6">
        <f t="shared" ca="1" si="77"/>
        <v>29469276.847764179</v>
      </c>
      <c r="J86" s="6">
        <f t="shared" ca="1" si="77"/>
        <v>29659130.665958054</v>
      </c>
      <c r="K86" s="6">
        <f t="shared" ca="1" si="77"/>
        <v>31343009.057382714</v>
      </c>
      <c r="L86" s="6">
        <f t="shared" ca="1" si="77"/>
        <v>29074106.562220968</v>
      </c>
      <c r="M86" s="6">
        <f t="shared" ca="1" si="77"/>
        <v>28937155.828734692</v>
      </c>
      <c r="N86" s="6">
        <f t="shared" ca="1" si="77"/>
        <v>32147886.030377131</v>
      </c>
      <c r="O86" s="6">
        <f t="shared" ca="1" si="77"/>
        <v>33763286.457770966</v>
      </c>
      <c r="P86" s="6">
        <f t="shared" ca="1" si="77"/>
        <v>36582296.362452641</v>
      </c>
      <c r="Q86" s="6">
        <f t="shared" ca="1" si="77"/>
        <v>38385698.830992036</v>
      </c>
      <c r="R86" s="6">
        <f t="shared" ca="1" si="77"/>
        <v>36584010.210919335</v>
      </c>
      <c r="S86" s="6">
        <f t="shared" ca="1" si="77"/>
        <v>38826319.995976016</v>
      </c>
      <c r="T86" s="6">
        <f t="shared" ca="1" si="77"/>
        <v>38330273.702507399</v>
      </c>
      <c r="U86" s="6">
        <f t="shared" ca="1" si="77"/>
        <v>39898155.505664825</v>
      </c>
      <c r="V86" s="6">
        <f t="shared" ca="1" si="77"/>
        <v>40351103.037817217</v>
      </c>
    </row>
    <row r="87" spans="1:22" x14ac:dyDescent="0.8">
      <c r="A87" t="s">
        <v>76</v>
      </c>
      <c r="B87">
        <f t="shared" si="66"/>
        <v>22561132</v>
      </c>
      <c r="C87" s="6">
        <f t="shared" ref="C87:V87" ca="1" si="78">B87+(B87*$E$3*$E$5+B87*$E$4*_xlfn.NORM.INV(RAND(),0,1)*SQRT($E$5))</f>
        <v>23286666.561914396</v>
      </c>
      <c r="D87" s="6">
        <f t="shared" ca="1" si="78"/>
        <v>25668203.107538294</v>
      </c>
      <c r="E87" s="6">
        <f t="shared" ca="1" si="78"/>
        <v>27389650.786345851</v>
      </c>
      <c r="F87" s="6">
        <f t="shared" ca="1" si="78"/>
        <v>30888863.950946126</v>
      </c>
      <c r="G87" s="6">
        <f t="shared" ca="1" si="78"/>
        <v>31133302.028178815</v>
      </c>
      <c r="H87" s="6">
        <f t="shared" ca="1" si="78"/>
        <v>32379470.063052613</v>
      </c>
      <c r="I87" s="6">
        <f t="shared" ca="1" si="78"/>
        <v>33502508.475686044</v>
      </c>
      <c r="J87" s="6">
        <f t="shared" ca="1" si="78"/>
        <v>32427729.068361457</v>
      </c>
      <c r="K87" s="6">
        <f t="shared" ca="1" si="78"/>
        <v>30669285.405635409</v>
      </c>
      <c r="L87" s="6">
        <f t="shared" ca="1" si="78"/>
        <v>31416916.501939457</v>
      </c>
      <c r="M87" s="6">
        <f t="shared" ca="1" si="78"/>
        <v>36295327.622089729</v>
      </c>
      <c r="N87" s="6">
        <f t="shared" ca="1" si="78"/>
        <v>35309590.567463025</v>
      </c>
      <c r="O87" s="6">
        <f t="shared" ca="1" si="78"/>
        <v>36113901.152747341</v>
      </c>
      <c r="P87" s="6">
        <f t="shared" ca="1" si="78"/>
        <v>37822765.286447473</v>
      </c>
      <c r="Q87" s="6">
        <f t="shared" ca="1" si="78"/>
        <v>36239176.711734295</v>
      </c>
      <c r="R87" s="6">
        <f t="shared" ca="1" si="78"/>
        <v>38679227.310307071</v>
      </c>
      <c r="S87" s="6">
        <f t="shared" ca="1" si="78"/>
        <v>43151862.615874581</v>
      </c>
      <c r="T87" s="6">
        <f t="shared" ca="1" si="78"/>
        <v>46725091.610826053</v>
      </c>
      <c r="U87" s="6">
        <f t="shared" ca="1" si="78"/>
        <v>44878293.390593633</v>
      </c>
      <c r="V87" s="6">
        <f t="shared" ca="1" si="78"/>
        <v>46323761.235673428</v>
      </c>
    </row>
    <row r="88" spans="1:22" x14ac:dyDescent="0.8">
      <c r="A88" t="s">
        <v>77</v>
      </c>
      <c r="B88">
        <f t="shared" si="66"/>
        <v>22561132</v>
      </c>
      <c r="C88" s="6">
        <f t="shared" ref="C88:V88" ca="1" si="79">B88+(B88*$E$3*$E$5+B88*$E$4*_xlfn.NORM.INV(RAND(),0,1)*SQRT($E$5))</f>
        <v>22636045.634780731</v>
      </c>
      <c r="D88" s="6">
        <f t="shared" ca="1" si="79"/>
        <v>23357100.630077813</v>
      </c>
      <c r="E88" s="6">
        <f t="shared" ca="1" si="79"/>
        <v>26609730.568005148</v>
      </c>
      <c r="F88" s="6">
        <f t="shared" ca="1" si="79"/>
        <v>28883899.528485358</v>
      </c>
      <c r="G88" s="6">
        <f t="shared" ca="1" si="79"/>
        <v>31977717.487519391</v>
      </c>
      <c r="H88" s="6">
        <f t="shared" ca="1" si="79"/>
        <v>36714537.461408488</v>
      </c>
      <c r="I88" s="6">
        <f t="shared" ca="1" si="79"/>
        <v>37996373.382096775</v>
      </c>
      <c r="J88" s="6">
        <f t="shared" ca="1" si="79"/>
        <v>37773443.805936493</v>
      </c>
      <c r="K88" s="6">
        <f t="shared" ca="1" si="79"/>
        <v>39430673.351828754</v>
      </c>
      <c r="L88" s="6">
        <f t="shared" ca="1" si="79"/>
        <v>40450909.201025307</v>
      </c>
      <c r="M88" s="6">
        <f t="shared" ca="1" si="79"/>
        <v>40614769.875519156</v>
      </c>
      <c r="N88" s="6">
        <f t="shared" ca="1" si="79"/>
        <v>42241527.618072428</v>
      </c>
      <c r="O88" s="6">
        <f t="shared" ca="1" si="79"/>
        <v>40363168.569670834</v>
      </c>
      <c r="P88" s="6">
        <f t="shared" ca="1" si="79"/>
        <v>43826025.093389876</v>
      </c>
      <c r="Q88" s="6">
        <f t="shared" ca="1" si="79"/>
        <v>47587470.47023917</v>
      </c>
      <c r="R88" s="6">
        <f t="shared" ca="1" si="79"/>
        <v>49783333.985843286</v>
      </c>
      <c r="S88" s="6">
        <f t="shared" ca="1" si="79"/>
        <v>50938938.502647065</v>
      </c>
      <c r="T88" s="6">
        <f t="shared" ca="1" si="79"/>
        <v>47108196.151894614</v>
      </c>
      <c r="U88" s="6">
        <f t="shared" ca="1" si="79"/>
        <v>47608224.285343111</v>
      </c>
      <c r="V88" s="6">
        <f t="shared" ca="1" si="79"/>
        <v>51372095.587280713</v>
      </c>
    </row>
    <row r="89" spans="1:22" x14ac:dyDescent="0.8">
      <c r="A89" t="s">
        <v>78</v>
      </c>
      <c r="B89">
        <f t="shared" si="66"/>
        <v>22561132</v>
      </c>
      <c r="C89" s="6">
        <f t="shared" ref="C89:V89" ca="1" si="80">B89+(B89*$E$3*$E$5+B89*$E$4*_xlfn.NORM.INV(RAND(),0,1)*SQRT($E$5))</f>
        <v>23506503.678171549</v>
      </c>
      <c r="D89" s="6">
        <f t="shared" ca="1" si="80"/>
        <v>24581627.324618518</v>
      </c>
      <c r="E89" s="6">
        <f t="shared" ca="1" si="80"/>
        <v>25886062.208840486</v>
      </c>
      <c r="F89" s="6">
        <f t="shared" ca="1" si="80"/>
        <v>27906769.665833618</v>
      </c>
      <c r="G89" s="6">
        <f t="shared" ca="1" si="80"/>
        <v>28202548.494036853</v>
      </c>
      <c r="H89" s="6">
        <f t="shared" ca="1" si="80"/>
        <v>31653562.436472584</v>
      </c>
      <c r="I89" s="6">
        <f t="shared" ca="1" si="80"/>
        <v>34966432.75603991</v>
      </c>
      <c r="J89" s="6">
        <f t="shared" ca="1" si="80"/>
        <v>35975524.990310431</v>
      </c>
      <c r="K89" s="6">
        <f t="shared" ca="1" si="80"/>
        <v>35910080.748774409</v>
      </c>
      <c r="L89" s="6">
        <f t="shared" ca="1" si="80"/>
        <v>37201011.250239983</v>
      </c>
      <c r="M89" s="6">
        <f t="shared" ca="1" si="80"/>
        <v>39606367.680703551</v>
      </c>
      <c r="N89" s="6">
        <f t="shared" ca="1" si="80"/>
        <v>40328903.699019395</v>
      </c>
      <c r="O89" s="6">
        <f t="shared" ca="1" si="80"/>
        <v>45747166.765966982</v>
      </c>
      <c r="P89" s="6">
        <f t="shared" ca="1" si="80"/>
        <v>42381622.762028173</v>
      </c>
      <c r="Q89" s="6">
        <f t="shared" ca="1" si="80"/>
        <v>47606703.52685006</v>
      </c>
      <c r="R89" s="6">
        <f t="shared" ca="1" si="80"/>
        <v>50073060.333110064</v>
      </c>
      <c r="S89" s="6">
        <f t="shared" ca="1" si="80"/>
        <v>50088705.594510838</v>
      </c>
      <c r="T89" s="6">
        <f t="shared" ca="1" si="80"/>
        <v>54785162.113156028</v>
      </c>
      <c r="U89" s="6">
        <f t="shared" ca="1" si="80"/>
        <v>57648616.997128762</v>
      </c>
      <c r="V89" s="6">
        <f t="shared" ca="1" si="80"/>
        <v>59807775.362077162</v>
      </c>
    </row>
    <row r="90" spans="1:22" x14ac:dyDescent="0.8">
      <c r="A90" t="s">
        <v>79</v>
      </c>
      <c r="B90">
        <f t="shared" si="66"/>
        <v>22561132</v>
      </c>
      <c r="C90" s="6">
        <f t="shared" ref="C90:V90" ca="1" si="81">B90+(B90*$E$3*$E$5+B90*$E$4*_xlfn.NORM.INV(RAND(),0,1)*SQRT($E$5))</f>
        <v>23432511.81491185</v>
      </c>
      <c r="D90" s="6">
        <f t="shared" ca="1" si="81"/>
        <v>26580556.109512996</v>
      </c>
      <c r="E90" s="6">
        <f t="shared" ca="1" si="81"/>
        <v>26810332.468400374</v>
      </c>
      <c r="F90" s="6">
        <f t="shared" ca="1" si="81"/>
        <v>27402566.956110597</v>
      </c>
      <c r="G90" s="6">
        <f t="shared" ca="1" si="81"/>
        <v>29011788.596968658</v>
      </c>
      <c r="H90" s="6">
        <f t="shared" ca="1" si="81"/>
        <v>29145970.80010809</v>
      </c>
      <c r="I90" s="6">
        <f t="shared" ca="1" si="81"/>
        <v>29431310.995594259</v>
      </c>
      <c r="J90" s="6">
        <f t="shared" ca="1" si="81"/>
        <v>32235135.454157837</v>
      </c>
      <c r="K90" s="6">
        <f t="shared" ca="1" si="81"/>
        <v>35716795.527528092</v>
      </c>
      <c r="L90" s="6">
        <f t="shared" ca="1" si="81"/>
        <v>35765500.885012642</v>
      </c>
      <c r="M90" s="6">
        <f t="shared" ca="1" si="81"/>
        <v>35778374.343813948</v>
      </c>
      <c r="N90" s="6">
        <f t="shared" ca="1" si="81"/>
        <v>38002326.867430724</v>
      </c>
      <c r="O90" s="6">
        <f t="shared" ca="1" si="81"/>
        <v>42035268.884641446</v>
      </c>
      <c r="P90" s="6">
        <f t="shared" ca="1" si="81"/>
        <v>41284496.798465773</v>
      </c>
      <c r="Q90" s="6">
        <f t="shared" ca="1" si="81"/>
        <v>43409560.216591053</v>
      </c>
      <c r="R90" s="6">
        <f t="shared" ca="1" si="81"/>
        <v>45235978.859042026</v>
      </c>
      <c r="S90" s="6">
        <f t="shared" ca="1" si="81"/>
        <v>45696089.651887827</v>
      </c>
      <c r="T90" s="6">
        <f t="shared" ca="1" si="81"/>
        <v>49948460.989645824</v>
      </c>
      <c r="U90" s="6">
        <f t="shared" ca="1" si="81"/>
        <v>53358276.976743221</v>
      </c>
      <c r="V90" s="6">
        <f t="shared" ca="1" si="81"/>
        <v>53018803.904655837</v>
      </c>
    </row>
    <row r="91" spans="1:22" x14ac:dyDescent="0.8">
      <c r="A91" t="s">
        <v>80</v>
      </c>
      <c r="B91">
        <f t="shared" si="66"/>
        <v>22561132</v>
      </c>
      <c r="C91" s="6">
        <f t="shared" ref="C91:V91" ca="1" si="82">B91+(B91*$E$3*$E$5+B91*$E$4*_xlfn.NORM.INV(RAND(),0,1)*SQRT($E$5))</f>
        <v>24926257.846928723</v>
      </c>
      <c r="D91" s="6">
        <f t="shared" ca="1" si="82"/>
        <v>26885690.91881109</v>
      </c>
      <c r="E91" s="6">
        <f t="shared" ca="1" si="82"/>
        <v>30183776.538761891</v>
      </c>
      <c r="F91" s="6">
        <f t="shared" ca="1" si="82"/>
        <v>29386817.090370096</v>
      </c>
      <c r="G91" s="6">
        <f t="shared" ca="1" si="82"/>
        <v>32729932.036910981</v>
      </c>
      <c r="H91" s="6">
        <f t="shared" ca="1" si="82"/>
        <v>31737461.112298079</v>
      </c>
      <c r="I91" s="6">
        <f t="shared" ca="1" si="82"/>
        <v>33020712.155231964</v>
      </c>
      <c r="J91" s="6">
        <f t="shared" ca="1" si="82"/>
        <v>32079164.71013644</v>
      </c>
      <c r="K91" s="6">
        <f t="shared" ca="1" si="82"/>
        <v>30930027.375628039</v>
      </c>
      <c r="L91" s="6">
        <f t="shared" ca="1" si="82"/>
        <v>33485362.387473818</v>
      </c>
      <c r="M91" s="6">
        <f t="shared" ca="1" si="82"/>
        <v>34189486.947570525</v>
      </c>
      <c r="N91" s="6">
        <f t="shared" ca="1" si="82"/>
        <v>37723451.258896522</v>
      </c>
      <c r="O91" s="6">
        <f t="shared" ca="1" si="82"/>
        <v>40641902.433431193</v>
      </c>
      <c r="P91" s="6">
        <f t="shared" ca="1" si="82"/>
        <v>43849627.104060493</v>
      </c>
      <c r="Q91" s="6">
        <f t="shared" ca="1" si="82"/>
        <v>50516460.249388948</v>
      </c>
      <c r="R91" s="6">
        <f t="shared" ca="1" si="82"/>
        <v>55959733.577572905</v>
      </c>
      <c r="S91" s="6">
        <f t="shared" ca="1" si="82"/>
        <v>60064351.478528589</v>
      </c>
      <c r="T91" s="6">
        <f t="shared" ca="1" si="82"/>
        <v>62921861.222920671</v>
      </c>
      <c r="U91" s="6">
        <f t="shared" ca="1" si="82"/>
        <v>67360274.218659401</v>
      </c>
      <c r="V91" s="6">
        <f t="shared" ca="1" si="82"/>
        <v>72500705.648491174</v>
      </c>
    </row>
    <row r="92" spans="1:22" x14ac:dyDescent="0.8">
      <c r="A92" t="s">
        <v>81</v>
      </c>
      <c r="B92">
        <f t="shared" si="66"/>
        <v>22561132</v>
      </c>
      <c r="C92" s="6">
        <f t="shared" ref="C92:V92" ca="1" si="83">B92+(B92*$E$3*$E$5+B92*$E$4*_xlfn.NORM.INV(RAND(),0,1)*SQRT($E$5))</f>
        <v>23096377.636118952</v>
      </c>
      <c r="D92" s="6">
        <f t="shared" ca="1" si="83"/>
        <v>23892028.110717207</v>
      </c>
      <c r="E92" s="6">
        <f t="shared" ca="1" si="83"/>
        <v>25112406.509208426</v>
      </c>
      <c r="F92" s="6">
        <f t="shared" ca="1" si="83"/>
        <v>27379418.525861006</v>
      </c>
      <c r="G92" s="6">
        <f t="shared" ca="1" si="83"/>
        <v>26683663.875711646</v>
      </c>
      <c r="H92" s="6">
        <f t="shared" ca="1" si="83"/>
        <v>25243650.884536982</v>
      </c>
      <c r="I92" s="6">
        <f t="shared" ca="1" si="83"/>
        <v>25529832.722459503</v>
      </c>
      <c r="J92" s="6">
        <f t="shared" ca="1" si="83"/>
        <v>26296307.285447989</v>
      </c>
      <c r="K92" s="6">
        <f t="shared" ca="1" si="83"/>
        <v>27972203.103907697</v>
      </c>
      <c r="L92" s="6">
        <f t="shared" ca="1" si="83"/>
        <v>26492669.478146087</v>
      </c>
      <c r="M92" s="6">
        <f t="shared" ca="1" si="83"/>
        <v>28363223.972627141</v>
      </c>
      <c r="N92" s="6">
        <f t="shared" ca="1" si="83"/>
        <v>29169708.505923979</v>
      </c>
      <c r="O92" s="6">
        <f t="shared" ca="1" si="83"/>
        <v>30356096.346535444</v>
      </c>
      <c r="P92" s="6">
        <f t="shared" ca="1" si="83"/>
        <v>33664259.700517975</v>
      </c>
      <c r="Q92" s="6">
        <f t="shared" ca="1" si="83"/>
        <v>37527963.111517698</v>
      </c>
      <c r="R92" s="6">
        <f t="shared" ca="1" si="83"/>
        <v>37979514.43687655</v>
      </c>
      <c r="S92" s="6">
        <f t="shared" ca="1" si="83"/>
        <v>39925652.896023363</v>
      </c>
      <c r="T92" s="6">
        <f t="shared" ca="1" si="83"/>
        <v>44199728.29062935</v>
      </c>
      <c r="U92" s="6">
        <f t="shared" ca="1" si="83"/>
        <v>43686568.642609954</v>
      </c>
      <c r="V92" s="6">
        <f t="shared" ca="1" si="83"/>
        <v>44694198.926598132</v>
      </c>
    </row>
    <row r="93" spans="1:22" x14ac:dyDescent="0.8">
      <c r="A93" t="s">
        <v>82</v>
      </c>
      <c r="B93">
        <f t="shared" si="66"/>
        <v>22561132</v>
      </c>
      <c r="C93" s="6">
        <f t="shared" ref="C93:V93" ca="1" si="84">B93+(B93*$E$3*$E$5+B93*$E$4*_xlfn.NORM.INV(RAND(),0,1)*SQRT($E$5))</f>
        <v>23342884.875859406</v>
      </c>
      <c r="D93" s="6">
        <f t="shared" ca="1" si="84"/>
        <v>24109041.937899802</v>
      </c>
      <c r="E93" s="6">
        <f t="shared" ca="1" si="84"/>
        <v>25528909.73281429</v>
      </c>
      <c r="F93" s="6">
        <f t="shared" ca="1" si="84"/>
        <v>26527168.146707922</v>
      </c>
      <c r="G93" s="6">
        <f t="shared" ca="1" si="84"/>
        <v>28089315.499040946</v>
      </c>
      <c r="H93" s="6">
        <f t="shared" ca="1" si="84"/>
        <v>30402103.884935021</v>
      </c>
      <c r="I93" s="6">
        <f t="shared" ca="1" si="84"/>
        <v>33317724.296882767</v>
      </c>
      <c r="J93" s="6">
        <f t="shared" ca="1" si="84"/>
        <v>32989791.83297183</v>
      </c>
      <c r="K93" s="6">
        <f t="shared" ca="1" si="84"/>
        <v>34615855.14336808</v>
      </c>
      <c r="L93" s="6">
        <f t="shared" ca="1" si="84"/>
        <v>37957871.317025505</v>
      </c>
      <c r="M93" s="6">
        <f t="shared" ca="1" si="84"/>
        <v>41332402.07465338</v>
      </c>
      <c r="N93" s="6">
        <f t="shared" ca="1" si="84"/>
        <v>41815872.834454514</v>
      </c>
      <c r="O93" s="6">
        <f t="shared" ca="1" si="84"/>
        <v>45916356.239800036</v>
      </c>
      <c r="P93" s="6">
        <f t="shared" ca="1" si="84"/>
        <v>47901553.631686278</v>
      </c>
      <c r="Q93" s="6">
        <f t="shared" ca="1" si="84"/>
        <v>49340689.009924255</v>
      </c>
      <c r="R93" s="6">
        <f t="shared" ca="1" si="84"/>
        <v>48388938.056955174</v>
      </c>
      <c r="S93" s="6">
        <f t="shared" ca="1" si="84"/>
        <v>48135326.178094722</v>
      </c>
      <c r="T93" s="6">
        <f t="shared" ca="1" si="84"/>
        <v>49837076.991220199</v>
      </c>
      <c r="U93" s="6">
        <f t="shared" ca="1" si="84"/>
        <v>50774024.345359504</v>
      </c>
      <c r="V93" s="6">
        <f t="shared" ca="1" si="84"/>
        <v>53811241.836608261</v>
      </c>
    </row>
    <row r="94" spans="1:22" x14ac:dyDescent="0.8">
      <c r="A94" t="s">
        <v>83</v>
      </c>
      <c r="B94">
        <f t="shared" si="66"/>
        <v>22561132</v>
      </c>
      <c r="C94" s="6">
        <f t="shared" ref="C94:V94" ca="1" si="85">B94+(B94*$E$3*$E$5+B94*$E$4*_xlfn.NORM.INV(RAND(),0,1)*SQRT($E$5))</f>
        <v>25689554.925449245</v>
      </c>
      <c r="D94" s="6">
        <f t="shared" ca="1" si="85"/>
        <v>25402379.683116715</v>
      </c>
      <c r="E94" s="6">
        <f t="shared" ca="1" si="85"/>
        <v>26421723.377667665</v>
      </c>
      <c r="F94" s="6">
        <f t="shared" ca="1" si="85"/>
        <v>28374606.966132652</v>
      </c>
      <c r="G94" s="6">
        <f t="shared" ca="1" si="85"/>
        <v>30930295.165286884</v>
      </c>
      <c r="H94" s="6">
        <f t="shared" ca="1" si="85"/>
        <v>28089923.687282279</v>
      </c>
      <c r="I94" s="6">
        <f t="shared" ca="1" si="85"/>
        <v>29400433.039219383</v>
      </c>
      <c r="J94" s="6">
        <f t="shared" ca="1" si="85"/>
        <v>30536719.227945641</v>
      </c>
      <c r="K94" s="6">
        <f t="shared" ca="1" si="85"/>
        <v>32093987.404598542</v>
      </c>
      <c r="L94" s="6">
        <f t="shared" ca="1" si="85"/>
        <v>35727133.784498997</v>
      </c>
      <c r="M94" s="6">
        <f t="shared" ca="1" si="85"/>
        <v>36999571.409904502</v>
      </c>
      <c r="N94" s="6">
        <f t="shared" ca="1" si="85"/>
        <v>40039046.4331953</v>
      </c>
      <c r="O94" s="6">
        <f t="shared" ca="1" si="85"/>
        <v>45725201.036721997</v>
      </c>
      <c r="P94" s="6">
        <f t="shared" ca="1" si="85"/>
        <v>48401981.613303937</v>
      </c>
      <c r="Q94" s="6">
        <f t="shared" ca="1" si="85"/>
        <v>48929475.296244241</v>
      </c>
      <c r="R94" s="6">
        <f t="shared" ca="1" si="85"/>
        <v>51210447.111531429</v>
      </c>
      <c r="S94" s="6">
        <f t="shared" ca="1" si="85"/>
        <v>46721634.954587847</v>
      </c>
      <c r="T94" s="6">
        <f t="shared" ca="1" si="85"/>
        <v>51422955.813843235</v>
      </c>
      <c r="U94" s="6">
        <f t="shared" ca="1" si="85"/>
        <v>51639090.353523254</v>
      </c>
      <c r="V94" s="6">
        <f t="shared" ca="1" si="85"/>
        <v>52767292.608726732</v>
      </c>
    </row>
    <row r="95" spans="1:22" x14ac:dyDescent="0.8">
      <c r="A95" t="s">
        <v>84</v>
      </c>
      <c r="B95">
        <f t="shared" si="66"/>
        <v>22561132</v>
      </c>
      <c r="C95" s="6">
        <f t="shared" ref="C95:V95" ca="1" si="86">B95+(B95*$E$3*$E$5+B95*$E$4*_xlfn.NORM.INV(RAND(),0,1)*SQRT($E$5))</f>
        <v>23656376.705530342</v>
      </c>
      <c r="D95" s="6">
        <f t="shared" ca="1" si="86"/>
        <v>23873021.080594309</v>
      </c>
      <c r="E95" s="6">
        <f t="shared" ca="1" si="86"/>
        <v>23731483.039636772</v>
      </c>
      <c r="F95" s="6">
        <f t="shared" ca="1" si="86"/>
        <v>22336533.774537887</v>
      </c>
      <c r="G95" s="6">
        <f t="shared" ca="1" si="86"/>
        <v>22631030.180643134</v>
      </c>
      <c r="H95" s="6">
        <f t="shared" ca="1" si="86"/>
        <v>25509289.403799396</v>
      </c>
      <c r="I95" s="6">
        <f t="shared" ca="1" si="86"/>
        <v>25290680.904585674</v>
      </c>
      <c r="J95" s="6">
        <f t="shared" ca="1" si="86"/>
        <v>27649612.039785422</v>
      </c>
      <c r="K95" s="6">
        <f t="shared" ca="1" si="86"/>
        <v>27653879.064510979</v>
      </c>
      <c r="L95" s="6">
        <f t="shared" ca="1" si="86"/>
        <v>30653769.564182855</v>
      </c>
      <c r="M95" s="6">
        <f t="shared" ca="1" si="86"/>
        <v>31409182.932807419</v>
      </c>
      <c r="N95" s="6">
        <f t="shared" ca="1" si="86"/>
        <v>31862717.264773078</v>
      </c>
      <c r="O95" s="6">
        <f t="shared" ca="1" si="86"/>
        <v>30328081.298180148</v>
      </c>
      <c r="P95" s="6">
        <f t="shared" ca="1" si="86"/>
        <v>32130688.778538696</v>
      </c>
      <c r="Q95" s="6">
        <f t="shared" ca="1" si="86"/>
        <v>34486791.824191801</v>
      </c>
      <c r="R95" s="6">
        <f t="shared" ca="1" si="86"/>
        <v>36857452.156584553</v>
      </c>
      <c r="S95" s="6">
        <f t="shared" ca="1" si="86"/>
        <v>35410955.358300865</v>
      </c>
      <c r="T95" s="6">
        <f t="shared" ca="1" si="86"/>
        <v>34485641.613940209</v>
      </c>
      <c r="U95" s="6">
        <f t="shared" ca="1" si="86"/>
        <v>36772861.040159449</v>
      </c>
      <c r="V95" s="6">
        <f t="shared" ca="1" si="86"/>
        <v>35062581.087709777</v>
      </c>
    </row>
    <row r="96" spans="1:22" x14ac:dyDescent="0.8">
      <c r="A96" t="s">
        <v>85</v>
      </c>
      <c r="B96">
        <f t="shared" si="66"/>
        <v>22561132</v>
      </c>
      <c r="C96" s="6">
        <f t="shared" ref="C96:V96" ca="1" si="87">B96+(B96*$E$3*$E$5+B96*$E$4*_xlfn.NORM.INV(RAND(),0,1)*SQRT($E$5))</f>
        <v>24959139.621158842</v>
      </c>
      <c r="D96" s="6">
        <f t="shared" ca="1" si="87"/>
        <v>28580375.470047589</v>
      </c>
      <c r="E96" s="6">
        <f t="shared" ca="1" si="87"/>
        <v>32825290.781194136</v>
      </c>
      <c r="F96" s="6">
        <f t="shared" ca="1" si="87"/>
        <v>35699175.596130781</v>
      </c>
      <c r="G96" s="6">
        <f t="shared" ca="1" si="87"/>
        <v>39516214.486602493</v>
      </c>
      <c r="H96" s="6">
        <f t="shared" ca="1" si="87"/>
        <v>42986963.488940999</v>
      </c>
      <c r="I96" s="6">
        <f t="shared" ca="1" si="87"/>
        <v>46627922.334185764</v>
      </c>
      <c r="J96" s="6">
        <f t="shared" ca="1" si="87"/>
        <v>50410457.937309809</v>
      </c>
      <c r="K96" s="6">
        <f t="shared" ca="1" si="87"/>
        <v>57320849.561756417</v>
      </c>
      <c r="L96" s="6">
        <f t="shared" ca="1" si="87"/>
        <v>59179962.807437584</v>
      </c>
      <c r="M96" s="6">
        <f t="shared" ca="1" si="87"/>
        <v>61570369.021935247</v>
      </c>
      <c r="N96" s="6">
        <f t="shared" ca="1" si="87"/>
        <v>64783877.411777757</v>
      </c>
      <c r="O96" s="6">
        <f t="shared" ca="1" si="87"/>
        <v>67627629.13499862</v>
      </c>
      <c r="P96" s="6">
        <f t="shared" ca="1" si="87"/>
        <v>76524538.101685047</v>
      </c>
      <c r="Q96" s="6">
        <f t="shared" ca="1" si="87"/>
        <v>82179707.675471455</v>
      </c>
      <c r="R96" s="6">
        <f t="shared" ca="1" si="87"/>
        <v>88525868.055164367</v>
      </c>
      <c r="S96" s="6">
        <f t="shared" ca="1" si="87"/>
        <v>93968708.331420124</v>
      </c>
      <c r="T96" s="6">
        <f t="shared" ca="1" si="87"/>
        <v>86191448.033249885</v>
      </c>
      <c r="U96" s="6">
        <f t="shared" ca="1" si="87"/>
        <v>77579300.728760019</v>
      </c>
      <c r="V96" s="6">
        <f t="shared" ca="1" si="87"/>
        <v>76186942.35400936</v>
      </c>
    </row>
    <row r="97" spans="1:22" x14ac:dyDescent="0.8">
      <c r="A97" t="s">
        <v>86</v>
      </c>
      <c r="B97">
        <f t="shared" si="66"/>
        <v>22561132</v>
      </c>
      <c r="C97" s="6">
        <f t="shared" ref="C97:V97" ca="1" si="88">B97+(B97*$E$3*$E$5+B97*$E$4*_xlfn.NORM.INV(RAND(),0,1)*SQRT($E$5))</f>
        <v>23405884.864054564</v>
      </c>
      <c r="D97" s="6">
        <f t="shared" ca="1" si="88"/>
        <v>25515246.238346733</v>
      </c>
      <c r="E97" s="6">
        <f t="shared" ca="1" si="88"/>
        <v>25815609.051918924</v>
      </c>
      <c r="F97" s="6">
        <f t="shared" ca="1" si="88"/>
        <v>25437628.554964509</v>
      </c>
      <c r="G97" s="6">
        <f t="shared" ca="1" si="88"/>
        <v>27828445.248872675</v>
      </c>
      <c r="H97" s="6">
        <f t="shared" ca="1" si="88"/>
        <v>28872465.508049566</v>
      </c>
      <c r="I97" s="6">
        <f t="shared" ca="1" si="88"/>
        <v>30060089.678665034</v>
      </c>
      <c r="J97" s="6">
        <f t="shared" ca="1" si="88"/>
        <v>30452482.695851773</v>
      </c>
      <c r="K97" s="6">
        <f t="shared" ca="1" si="88"/>
        <v>33197194.810541056</v>
      </c>
      <c r="L97" s="6">
        <f t="shared" ca="1" si="88"/>
        <v>31389731.677404553</v>
      </c>
      <c r="M97" s="6">
        <f t="shared" ca="1" si="88"/>
        <v>31049713.539830584</v>
      </c>
      <c r="N97" s="6">
        <f t="shared" ca="1" si="88"/>
        <v>29795352.82485573</v>
      </c>
      <c r="O97" s="6">
        <f t="shared" ca="1" si="88"/>
        <v>32864570.558300044</v>
      </c>
      <c r="P97" s="6">
        <f t="shared" ca="1" si="88"/>
        <v>37649779.232479289</v>
      </c>
      <c r="Q97" s="6">
        <f t="shared" ca="1" si="88"/>
        <v>39392706.124164797</v>
      </c>
      <c r="R97" s="6">
        <f t="shared" ca="1" si="88"/>
        <v>40301735.396138884</v>
      </c>
      <c r="S97" s="6">
        <f t="shared" ca="1" si="88"/>
        <v>40561408.958073609</v>
      </c>
      <c r="T97" s="6">
        <f t="shared" ca="1" si="88"/>
        <v>45354156.011411265</v>
      </c>
      <c r="U97" s="6">
        <f t="shared" ca="1" si="88"/>
        <v>44681430.520664372</v>
      </c>
      <c r="V97" s="6">
        <f t="shared" ca="1" si="88"/>
        <v>46770160.960856155</v>
      </c>
    </row>
    <row r="98" spans="1:22" x14ac:dyDescent="0.8">
      <c r="A98" t="s">
        <v>87</v>
      </c>
      <c r="B98">
        <f t="shared" si="66"/>
        <v>22561132</v>
      </c>
      <c r="C98" s="6">
        <f t="shared" ref="C98:V98" ca="1" si="89">B98+(B98*$E$3*$E$5+B98*$E$4*_xlfn.NORM.INV(RAND(),0,1)*SQRT($E$5))</f>
        <v>22229090.469353851</v>
      </c>
      <c r="D98" s="6">
        <f t="shared" ca="1" si="89"/>
        <v>24864069.660757717</v>
      </c>
      <c r="E98" s="6">
        <f t="shared" ca="1" si="89"/>
        <v>25752838.770787541</v>
      </c>
      <c r="F98" s="6">
        <f t="shared" ca="1" si="89"/>
        <v>29933705.240314595</v>
      </c>
      <c r="G98" s="6">
        <f t="shared" ca="1" si="89"/>
        <v>32936246.068410646</v>
      </c>
      <c r="H98" s="6">
        <f t="shared" ca="1" si="89"/>
        <v>33925565.511046059</v>
      </c>
      <c r="I98" s="6">
        <f t="shared" ca="1" si="89"/>
        <v>36458956.613650575</v>
      </c>
      <c r="J98" s="6">
        <f t="shared" ca="1" si="89"/>
        <v>39063833.91676268</v>
      </c>
      <c r="K98" s="6">
        <f t="shared" ca="1" si="89"/>
        <v>42765931.954958141</v>
      </c>
      <c r="L98" s="6">
        <f t="shared" ca="1" si="89"/>
        <v>45026021.589850597</v>
      </c>
      <c r="M98" s="6">
        <f t="shared" ca="1" si="89"/>
        <v>44893706.537092522</v>
      </c>
      <c r="N98" s="6">
        <f t="shared" ca="1" si="89"/>
        <v>46683093.668933474</v>
      </c>
      <c r="O98" s="6">
        <f t="shared" ca="1" si="89"/>
        <v>53919295.22433944</v>
      </c>
      <c r="P98" s="6">
        <f t="shared" ca="1" si="89"/>
        <v>57201778.792280667</v>
      </c>
      <c r="Q98" s="6">
        <f t="shared" ca="1" si="89"/>
        <v>60627461.347347267</v>
      </c>
      <c r="R98" s="6">
        <f t="shared" ca="1" si="89"/>
        <v>61004901.424586713</v>
      </c>
      <c r="S98" s="6">
        <f t="shared" ca="1" si="89"/>
        <v>55976621.321453065</v>
      </c>
      <c r="T98" s="6">
        <f t="shared" ca="1" si="89"/>
        <v>60423317.642339207</v>
      </c>
      <c r="U98" s="6">
        <f t="shared" ca="1" si="89"/>
        <v>60799070.829757184</v>
      </c>
      <c r="V98" s="6">
        <f t="shared" ca="1" si="89"/>
        <v>66323258.540072784</v>
      </c>
    </row>
    <row r="99" spans="1:22" x14ac:dyDescent="0.8">
      <c r="A99" t="s">
        <v>88</v>
      </c>
      <c r="B99">
        <f t="shared" si="66"/>
        <v>22561132</v>
      </c>
      <c r="C99" s="6">
        <f t="shared" ref="C99:V99" ca="1" si="90">B99+(B99*$E$3*$E$5+B99*$E$4*_xlfn.NORM.INV(RAND(),0,1)*SQRT($E$5))</f>
        <v>24505757.143392418</v>
      </c>
      <c r="D99" s="6">
        <f t="shared" ca="1" si="90"/>
        <v>27274827.41541468</v>
      </c>
      <c r="E99" s="6">
        <f t="shared" ca="1" si="90"/>
        <v>28068148.339158006</v>
      </c>
      <c r="F99" s="6">
        <f t="shared" ca="1" si="90"/>
        <v>28854785.354172338</v>
      </c>
      <c r="G99" s="6">
        <f t="shared" ca="1" si="90"/>
        <v>26330866.014478903</v>
      </c>
      <c r="H99" s="6">
        <f t="shared" ca="1" si="90"/>
        <v>25876275.127400864</v>
      </c>
      <c r="I99" s="6">
        <f t="shared" ca="1" si="90"/>
        <v>25264250.521464504</v>
      </c>
      <c r="J99" s="6">
        <f t="shared" ca="1" si="90"/>
        <v>27337868.638773214</v>
      </c>
      <c r="K99" s="6">
        <f t="shared" ca="1" si="90"/>
        <v>29202152.200482767</v>
      </c>
      <c r="L99" s="6">
        <f t="shared" ca="1" si="90"/>
        <v>29102640.822405644</v>
      </c>
      <c r="M99" s="6">
        <f t="shared" ca="1" si="90"/>
        <v>32890006.27717863</v>
      </c>
      <c r="N99" s="6">
        <f t="shared" ca="1" si="90"/>
        <v>32392215.120030124</v>
      </c>
      <c r="O99" s="6">
        <f t="shared" ca="1" si="90"/>
        <v>32623489.08428349</v>
      </c>
      <c r="P99" s="6">
        <f t="shared" ca="1" si="90"/>
        <v>33706885.220116012</v>
      </c>
      <c r="Q99" s="6">
        <f t="shared" ca="1" si="90"/>
        <v>34157259.873547539</v>
      </c>
      <c r="R99" s="6">
        <f t="shared" ca="1" si="90"/>
        <v>37080473.833332367</v>
      </c>
      <c r="S99" s="6">
        <f t="shared" ca="1" si="90"/>
        <v>38051578.540499821</v>
      </c>
      <c r="T99" s="6">
        <f t="shared" ca="1" si="90"/>
        <v>40112285.600215815</v>
      </c>
      <c r="U99" s="6">
        <f t="shared" ca="1" si="90"/>
        <v>40245909.220102295</v>
      </c>
      <c r="V99" s="6">
        <f t="shared" ca="1" si="90"/>
        <v>39876591.035563126</v>
      </c>
    </row>
    <row r="100" spans="1:22" x14ac:dyDescent="0.8">
      <c r="A100" t="s">
        <v>89</v>
      </c>
      <c r="B100">
        <f t="shared" si="66"/>
        <v>22561132</v>
      </c>
      <c r="C100" s="6">
        <f t="shared" ref="C100:V100" ca="1" si="91">B100+(B100*$E$3*$E$5+B100*$E$4*_xlfn.NORM.INV(RAND(),0,1)*SQRT($E$5))</f>
        <v>24226777.00160522</v>
      </c>
      <c r="D100" s="6">
        <f t="shared" ca="1" si="91"/>
        <v>21187833.203267552</v>
      </c>
      <c r="E100" s="6">
        <f t="shared" ca="1" si="91"/>
        <v>21781261.735021718</v>
      </c>
      <c r="F100" s="6">
        <f t="shared" ca="1" si="91"/>
        <v>23648226.790430889</v>
      </c>
      <c r="G100" s="6">
        <f t="shared" ca="1" si="91"/>
        <v>24316565.229568888</v>
      </c>
      <c r="H100" s="6">
        <f t="shared" ca="1" si="91"/>
        <v>23272025.233650006</v>
      </c>
      <c r="I100" s="6">
        <f t="shared" ca="1" si="91"/>
        <v>21915665.037604805</v>
      </c>
      <c r="J100" s="6">
        <f t="shared" ca="1" si="91"/>
        <v>26225085.174431946</v>
      </c>
      <c r="K100" s="6">
        <f t="shared" ca="1" si="91"/>
        <v>27254864.793822922</v>
      </c>
      <c r="L100" s="6">
        <f t="shared" ca="1" si="91"/>
        <v>29036752.674668569</v>
      </c>
      <c r="M100" s="6">
        <f t="shared" ca="1" si="91"/>
        <v>31165002.038924057</v>
      </c>
      <c r="N100" s="6">
        <f t="shared" ca="1" si="91"/>
        <v>31803872.405973464</v>
      </c>
      <c r="O100" s="6">
        <f t="shared" ca="1" si="91"/>
        <v>34336420.072709329</v>
      </c>
      <c r="P100" s="6">
        <f t="shared" ca="1" si="91"/>
        <v>31269234.526806515</v>
      </c>
      <c r="Q100" s="6">
        <f t="shared" ca="1" si="91"/>
        <v>33273319.382738434</v>
      </c>
      <c r="R100" s="6">
        <f t="shared" ca="1" si="91"/>
        <v>37455260.7089926</v>
      </c>
      <c r="S100" s="6">
        <f t="shared" ca="1" si="91"/>
        <v>40432294.106050253</v>
      </c>
      <c r="T100" s="6">
        <f t="shared" ca="1" si="91"/>
        <v>41441430.188031487</v>
      </c>
      <c r="U100" s="6">
        <f t="shared" ca="1" si="91"/>
        <v>45124796.428393319</v>
      </c>
      <c r="V100" s="6">
        <f t="shared" ca="1" si="91"/>
        <v>46083329.663000226</v>
      </c>
    </row>
    <row r="101" spans="1:22" x14ac:dyDescent="0.8">
      <c r="A101" t="s">
        <v>90</v>
      </c>
      <c r="B101">
        <f t="shared" si="66"/>
        <v>22561132</v>
      </c>
      <c r="C101" s="6">
        <f t="shared" ref="C101:V101" ca="1" si="92">B101+(B101*$E$3*$E$5+B101*$E$4*_xlfn.NORM.INV(RAND(),0,1)*SQRT($E$5))</f>
        <v>26729771.525891386</v>
      </c>
      <c r="D101" s="6">
        <f t="shared" ca="1" si="92"/>
        <v>25568112.134788036</v>
      </c>
      <c r="E101" s="6">
        <f t="shared" ca="1" si="92"/>
        <v>28345721.418485299</v>
      </c>
      <c r="F101" s="6">
        <f t="shared" ca="1" si="92"/>
        <v>31438746.99594469</v>
      </c>
      <c r="G101" s="6">
        <f t="shared" ca="1" si="92"/>
        <v>32145264.778715089</v>
      </c>
      <c r="H101" s="6">
        <f t="shared" ca="1" si="92"/>
        <v>33957839.199445553</v>
      </c>
      <c r="I101" s="6">
        <f t="shared" ca="1" si="92"/>
        <v>36318451.981797546</v>
      </c>
      <c r="J101" s="6">
        <f t="shared" ca="1" si="92"/>
        <v>34599961.756001003</v>
      </c>
      <c r="K101" s="6">
        <f t="shared" ca="1" si="92"/>
        <v>38398163.603470616</v>
      </c>
      <c r="L101" s="6">
        <f t="shared" ca="1" si="92"/>
        <v>40438220.308190018</v>
      </c>
      <c r="M101" s="6">
        <f t="shared" ca="1" si="92"/>
        <v>39890420.958319776</v>
      </c>
      <c r="N101" s="6">
        <f t="shared" ca="1" si="92"/>
        <v>40984545.804768875</v>
      </c>
      <c r="O101" s="6">
        <f t="shared" ca="1" si="92"/>
        <v>44718365.986556381</v>
      </c>
      <c r="P101" s="6">
        <f t="shared" ca="1" si="92"/>
        <v>40416019.80689998</v>
      </c>
      <c r="Q101" s="6">
        <f t="shared" ca="1" si="92"/>
        <v>44641602.858026959</v>
      </c>
      <c r="R101" s="6">
        <f t="shared" ca="1" si="92"/>
        <v>46272012.851054274</v>
      </c>
      <c r="S101" s="6">
        <f t="shared" ca="1" si="92"/>
        <v>46574466.439418428</v>
      </c>
      <c r="T101" s="6">
        <f t="shared" ca="1" si="92"/>
        <v>48008345.238361113</v>
      </c>
      <c r="U101" s="6">
        <f t="shared" ca="1" si="92"/>
        <v>48159369.007275097</v>
      </c>
      <c r="V101" s="6">
        <f t="shared" ca="1" si="92"/>
        <v>51046277.645965084</v>
      </c>
    </row>
    <row r="102" spans="1:22" x14ac:dyDescent="0.8">
      <c r="A102" t="s">
        <v>91</v>
      </c>
      <c r="B102">
        <f t="shared" si="66"/>
        <v>22561132</v>
      </c>
      <c r="C102" s="6">
        <f t="shared" ref="C102:V102" ca="1" si="93">B102+(B102*$E$3*$E$5+B102*$E$4*_xlfn.NORM.INV(RAND(),0,1)*SQRT($E$5))</f>
        <v>21622181.565910004</v>
      </c>
      <c r="D102" s="6">
        <f t="shared" ca="1" si="93"/>
        <v>19832006.865727916</v>
      </c>
      <c r="E102" s="6">
        <f t="shared" ca="1" si="93"/>
        <v>19305201.079322256</v>
      </c>
      <c r="F102" s="6">
        <f t="shared" ca="1" si="93"/>
        <v>19242721.946471408</v>
      </c>
      <c r="G102" s="6">
        <f t="shared" ca="1" si="93"/>
        <v>19977119.631750163</v>
      </c>
      <c r="H102" s="6">
        <f t="shared" ca="1" si="93"/>
        <v>17639026.245645277</v>
      </c>
      <c r="I102" s="6">
        <f t="shared" ca="1" si="93"/>
        <v>17425871.347668216</v>
      </c>
      <c r="J102" s="6">
        <f t="shared" ca="1" si="93"/>
        <v>17862367.927281253</v>
      </c>
      <c r="K102" s="6">
        <f t="shared" ca="1" si="93"/>
        <v>18422626.753799487</v>
      </c>
      <c r="L102" s="6">
        <f t="shared" ca="1" si="93"/>
        <v>19830447.021871351</v>
      </c>
      <c r="M102" s="6">
        <f t="shared" ca="1" si="93"/>
        <v>21436159.956582863</v>
      </c>
      <c r="N102" s="6">
        <f t="shared" ca="1" si="93"/>
        <v>24962501.75592085</v>
      </c>
      <c r="O102" s="6">
        <f t="shared" ca="1" si="93"/>
        <v>24494443.630783908</v>
      </c>
      <c r="P102" s="6">
        <f t="shared" ca="1" si="93"/>
        <v>25030787.492614742</v>
      </c>
      <c r="Q102" s="6">
        <f t="shared" ca="1" si="93"/>
        <v>26697421.94462949</v>
      </c>
      <c r="R102" s="6">
        <f t="shared" ca="1" si="93"/>
        <v>28222170.309823278</v>
      </c>
      <c r="S102" s="6">
        <f t="shared" ca="1" si="93"/>
        <v>27992023.382266875</v>
      </c>
      <c r="T102" s="6">
        <f t="shared" ca="1" si="93"/>
        <v>28643570.605199449</v>
      </c>
      <c r="U102" s="6">
        <f t="shared" ca="1" si="93"/>
        <v>27569954.361721959</v>
      </c>
      <c r="V102" s="6">
        <f t="shared" ca="1" si="93"/>
        <v>28851998.962400798</v>
      </c>
    </row>
    <row r="103" spans="1:22" x14ac:dyDescent="0.8">
      <c r="A103" t="s">
        <v>92</v>
      </c>
      <c r="B103">
        <f t="shared" si="66"/>
        <v>22561132</v>
      </c>
      <c r="C103" s="6">
        <f t="shared" ref="C103:V103" ca="1" si="94">B103+(B103*$E$3*$E$5+B103*$E$4*_xlfn.NORM.INV(RAND(),0,1)*SQRT($E$5))</f>
        <v>22083220.467045765</v>
      </c>
      <c r="D103" s="6">
        <f t="shared" ca="1" si="94"/>
        <v>23819828.548187215</v>
      </c>
      <c r="E103" s="6">
        <f t="shared" ca="1" si="94"/>
        <v>25062184.015867624</v>
      </c>
      <c r="F103" s="6">
        <f t="shared" ca="1" si="94"/>
        <v>27331864.583117727</v>
      </c>
      <c r="G103" s="6">
        <f t="shared" ca="1" si="94"/>
        <v>27742739.382332064</v>
      </c>
      <c r="H103" s="6">
        <f t="shared" ca="1" si="94"/>
        <v>27646577.221859794</v>
      </c>
      <c r="I103" s="6">
        <f t="shared" ca="1" si="94"/>
        <v>28155204.455224786</v>
      </c>
      <c r="J103" s="6">
        <f t="shared" ca="1" si="94"/>
        <v>26975528.108735748</v>
      </c>
      <c r="K103" s="6">
        <f t="shared" ca="1" si="94"/>
        <v>28533907.43599733</v>
      </c>
      <c r="L103" s="6">
        <f t="shared" ca="1" si="94"/>
        <v>31073657.288639955</v>
      </c>
      <c r="M103" s="6">
        <f t="shared" ca="1" si="94"/>
        <v>30824083.912817996</v>
      </c>
      <c r="N103" s="6">
        <f t="shared" ca="1" si="94"/>
        <v>34499514.55159387</v>
      </c>
      <c r="O103" s="6">
        <f t="shared" ca="1" si="94"/>
        <v>36615877.588447846</v>
      </c>
      <c r="P103" s="6">
        <f t="shared" ca="1" si="94"/>
        <v>38138716.017371662</v>
      </c>
      <c r="Q103" s="6">
        <f t="shared" ca="1" si="94"/>
        <v>42635630.772291034</v>
      </c>
      <c r="R103" s="6">
        <f t="shared" ca="1" si="94"/>
        <v>44161956.242805906</v>
      </c>
      <c r="S103" s="6">
        <f t="shared" ca="1" si="94"/>
        <v>48324404.43694666</v>
      </c>
      <c r="T103" s="6">
        <f t="shared" ca="1" si="94"/>
        <v>49966287.100572176</v>
      </c>
      <c r="U103" s="6">
        <f t="shared" ca="1" si="94"/>
        <v>49768777.926035255</v>
      </c>
      <c r="V103" s="6">
        <f t="shared" ca="1" si="94"/>
        <v>55413725.860375725</v>
      </c>
    </row>
    <row r="104" spans="1:22" x14ac:dyDescent="0.8">
      <c r="A104" t="s">
        <v>93</v>
      </c>
      <c r="B104">
        <f t="shared" si="66"/>
        <v>22561132</v>
      </c>
      <c r="C104" s="6">
        <f t="shared" ref="C104:V104" ca="1" si="95">B104+(B104*$E$3*$E$5+B104*$E$4*_xlfn.NORM.INV(RAND(),0,1)*SQRT($E$5))</f>
        <v>20995268.944971152</v>
      </c>
      <c r="D104" s="6">
        <f t="shared" ca="1" si="95"/>
        <v>22689318.930767924</v>
      </c>
      <c r="E104" s="6">
        <f t="shared" ca="1" si="95"/>
        <v>23986830.782432001</v>
      </c>
      <c r="F104" s="6">
        <f t="shared" ca="1" si="95"/>
        <v>27625939.935241714</v>
      </c>
      <c r="G104" s="6">
        <f t="shared" ca="1" si="95"/>
        <v>30513907.122159265</v>
      </c>
      <c r="H104" s="6">
        <f t="shared" ca="1" si="95"/>
        <v>32746584.506660894</v>
      </c>
      <c r="I104" s="6">
        <f t="shared" ca="1" si="95"/>
        <v>35412947.367709391</v>
      </c>
      <c r="J104" s="6">
        <f t="shared" ca="1" si="95"/>
        <v>37655257.532535657</v>
      </c>
      <c r="K104" s="6">
        <f t="shared" ca="1" si="95"/>
        <v>42930549.964892969</v>
      </c>
      <c r="L104" s="6">
        <f t="shared" ca="1" si="95"/>
        <v>48205765.647032671</v>
      </c>
      <c r="M104" s="6">
        <f t="shared" ca="1" si="95"/>
        <v>48599983.25857763</v>
      </c>
      <c r="N104" s="6">
        <f t="shared" ca="1" si="95"/>
        <v>49787155.894016594</v>
      </c>
      <c r="O104" s="6">
        <f t="shared" ca="1" si="95"/>
        <v>48654368.194397934</v>
      </c>
      <c r="P104" s="6">
        <f t="shared" ca="1" si="95"/>
        <v>55725322.446184263</v>
      </c>
      <c r="Q104" s="6">
        <f t="shared" ca="1" si="95"/>
        <v>56823606.184343681</v>
      </c>
      <c r="R104" s="6">
        <f t="shared" ca="1" si="95"/>
        <v>57477900.88918189</v>
      </c>
      <c r="S104" s="6">
        <f t="shared" ca="1" si="95"/>
        <v>61003270.694268964</v>
      </c>
      <c r="T104" s="6">
        <f t="shared" ca="1" si="95"/>
        <v>64913423.437124178</v>
      </c>
      <c r="U104" s="6">
        <f t="shared" ca="1" si="95"/>
        <v>69243786.235463306</v>
      </c>
      <c r="V104" s="6">
        <f t="shared" ca="1" si="95"/>
        <v>79074651.671015233</v>
      </c>
    </row>
    <row r="105" spans="1:22" x14ac:dyDescent="0.8">
      <c r="A105" t="s">
        <v>94</v>
      </c>
      <c r="B105">
        <f t="shared" si="66"/>
        <v>22561132</v>
      </c>
      <c r="C105" s="6">
        <f t="shared" ref="C105:V105" ca="1" si="96">B105+(B105*$E$3*$E$5+B105*$E$4*_xlfn.NORM.INV(RAND(),0,1)*SQRT($E$5))</f>
        <v>24972370.080122966</v>
      </c>
      <c r="D105" s="6">
        <f t="shared" ca="1" si="96"/>
        <v>26741339.680004068</v>
      </c>
      <c r="E105" s="6">
        <f t="shared" ca="1" si="96"/>
        <v>25981360.343570288</v>
      </c>
      <c r="F105" s="6">
        <f t="shared" ca="1" si="96"/>
        <v>25195093.319941748</v>
      </c>
      <c r="G105" s="6">
        <f t="shared" ca="1" si="96"/>
        <v>23987503.469841838</v>
      </c>
      <c r="H105" s="6">
        <f t="shared" ca="1" si="96"/>
        <v>24811775.895922262</v>
      </c>
      <c r="I105" s="6">
        <f t="shared" ca="1" si="96"/>
        <v>24877432.920719974</v>
      </c>
      <c r="J105" s="6">
        <f t="shared" ca="1" si="96"/>
        <v>25319869.382795826</v>
      </c>
      <c r="K105" s="6">
        <f t="shared" ca="1" si="96"/>
        <v>28407077.137347385</v>
      </c>
      <c r="L105" s="6">
        <f t="shared" ca="1" si="96"/>
        <v>30230850.642311782</v>
      </c>
      <c r="M105" s="6">
        <f t="shared" ca="1" si="96"/>
        <v>34322023.895430841</v>
      </c>
      <c r="N105" s="6">
        <f t="shared" ca="1" si="96"/>
        <v>39013801.366178975</v>
      </c>
      <c r="O105" s="6">
        <f t="shared" ca="1" si="96"/>
        <v>43305868.946061715</v>
      </c>
      <c r="P105" s="6">
        <f t="shared" ca="1" si="96"/>
        <v>41433846.955981605</v>
      </c>
      <c r="Q105" s="6">
        <f t="shared" ca="1" si="96"/>
        <v>45623652.396028973</v>
      </c>
      <c r="R105" s="6">
        <f t="shared" ca="1" si="96"/>
        <v>47842795.134502918</v>
      </c>
      <c r="S105" s="6">
        <f t="shared" ca="1" si="96"/>
        <v>47484370.586625434</v>
      </c>
      <c r="T105" s="6">
        <f t="shared" ca="1" si="96"/>
        <v>51139760.183137245</v>
      </c>
      <c r="U105" s="6">
        <f t="shared" ca="1" si="96"/>
        <v>56744480.789096557</v>
      </c>
      <c r="V105" s="6">
        <f t="shared" ca="1" si="96"/>
        <v>58158706.902460724</v>
      </c>
    </row>
    <row r="106" spans="1:22" x14ac:dyDescent="0.8">
      <c r="A106" t="s">
        <v>95</v>
      </c>
      <c r="B106">
        <f t="shared" si="66"/>
        <v>22561132</v>
      </c>
      <c r="C106" s="6">
        <f t="shared" ref="C106:V106" ca="1" si="97">B106+(B106*$E$3*$E$5+B106*$E$4*_xlfn.NORM.INV(RAND(),0,1)*SQRT($E$5))</f>
        <v>23281889.088669956</v>
      </c>
      <c r="D106" s="6">
        <f t="shared" ca="1" si="97"/>
        <v>24062906.256260145</v>
      </c>
      <c r="E106" s="6">
        <f t="shared" ca="1" si="97"/>
        <v>24536705.272551827</v>
      </c>
      <c r="F106" s="6">
        <f t="shared" ca="1" si="97"/>
        <v>23890660.760828003</v>
      </c>
      <c r="G106" s="6">
        <f t="shared" ca="1" si="97"/>
        <v>24103692.803831182</v>
      </c>
      <c r="H106" s="6">
        <f t="shared" ca="1" si="97"/>
        <v>24264699.744015452</v>
      </c>
      <c r="I106" s="6">
        <f t="shared" ca="1" si="97"/>
        <v>26996662.282695748</v>
      </c>
      <c r="J106" s="6">
        <f t="shared" ca="1" si="97"/>
        <v>30167930.648519568</v>
      </c>
      <c r="K106" s="6">
        <f t="shared" ca="1" si="97"/>
        <v>28693053.823373426</v>
      </c>
      <c r="L106" s="6">
        <f t="shared" ca="1" si="97"/>
        <v>27878453.03802231</v>
      </c>
      <c r="M106" s="6">
        <f t="shared" ca="1" si="97"/>
        <v>29642856.530999552</v>
      </c>
      <c r="N106" s="6">
        <f t="shared" ca="1" si="97"/>
        <v>32045483.886847232</v>
      </c>
      <c r="O106" s="6">
        <f t="shared" ca="1" si="97"/>
        <v>35994728.524788782</v>
      </c>
      <c r="P106" s="6">
        <f t="shared" ca="1" si="97"/>
        <v>37384239.326369628</v>
      </c>
      <c r="Q106" s="6">
        <f t="shared" ca="1" si="97"/>
        <v>36181030.085289553</v>
      </c>
      <c r="R106" s="6">
        <f t="shared" ca="1" si="97"/>
        <v>35881231.253299497</v>
      </c>
      <c r="S106" s="6">
        <f t="shared" ca="1" si="97"/>
        <v>37784148.443442024</v>
      </c>
      <c r="T106" s="6">
        <f t="shared" ca="1" si="97"/>
        <v>39496873.589773789</v>
      </c>
      <c r="U106" s="6">
        <f t="shared" ca="1" si="97"/>
        <v>42405929.072227202</v>
      </c>
      <c r="V106" s="6">
        <f t="shared" ca="1" si="97"/>
        <v>43019703.219277114</v>
      </c>
    </row>
    <row r="107" spans="1:22" x14ac:dyDescent="0.8">
      <c r="A107" t="s">
        <v>96</v>
      </c>
      <c r="B107">
        <f t="shared" si="66"/>
        <v>22561132</v>
      </c>
      <c r="C107" s="6">
        <f t="shared" ref="C107:V107" ca="1" si="98">B107+(B107*$E$3*$E$5+B107*$E$4*_xlfn.NORM.INV(RAND(),0,1)*SQRT($E$5))</f>
        <v>22191289.083347913</v>
      </c>
      <c r="D107" s="6">
        <f t="shared" ca="1" si="98"/>
        <v>21338462.213602629</v>
      </c>
      <c r="E107" s="6">
        <f t="shared" ca="1" si="98"/>
        <v>21975694.699729033</v>
      </c>
      <c r="F107" s="6">
        <f t="shared" ca="1" si="98"/>
        <v>22582009.99706284</v>
      </c>
      <c r="G107" s="6">
        <f t="shared" ca="1" si="98"/>
        <v>24323087.849475581</v>
      </c>
      <c r="H107" s="6">
        <f t="shared" ca="1" si="98"/>
        <v>26713498.558593333</v>
      </c>
      <c r="I107" s="6">
        <f t="shared" ca="1" si="98"/>
        <v>25542667.566031918</v>
      </c>
      <c r="J107" s="6">
        <f t="shared" ca="1" si="98"/>
        <v>27677347.702912852</v>
      </c>
      <c r="K107" s="6">
        <f t="shared" ca="1" si="98"/>
        <v>26656594.607544307</v>
      </c>
      <c r="L107" s="6">
        <f t="shared" ca="1" si="98"/>
        <v>28797720.221978586</v>
      </c>
      <c r="M107" s="6">
        <f t="shared" ca="1" si="98"/>
        <v>29034587.039483145</v>
      </c>
      <c r="N107" s="6">
        <f t="shared" ca="1" si="98"/>
        <v>28520362.650369119</v>
      </c>
      <c r="O107" s="6">
        <f t="shared" ca="1" si="98"/>
        <v>31269339.740292404</v>
      </c>
      <c r="P107" s="6">
        <f t="shared" ca="1" si="98"/>
        <v>34098075.663835295</v>
      </c>
      <c r="Q107" s="6">
        <f t="shared" ca="1" si="98"/>
        <v>37638471.859706551</v>
      </c>
      <c r="R107" s="6">
        <f t="shared" ca="1" si="98"/>
        <v>38350357.267333597</v>
      </c>
      <c r="S107" s="6">
        <f t="shared" ca="1" si="98"/>
        <v>41040949.516918525</v>
      </c>
      <c r="T107" s="6">
        <f t="shared" ca="1" si="98"/>
        <v>41414252.017538063</v>
      </c>
      <c r="U107" s="6">
        <f t="shared" ca="1" si="98"/>
        <v>43097014.404767163</v>
      </c>
      <c r="V107" s="6">
        <f t="shared" ca="1" si="98"/>
        <v>42462023.189281665</v>
      </c>
    </row>
    <row r="108" spans="1:22" x14ac:dyDescent="0.8">
      <c r="A108" t="s">
        <v>97</v>
      </c>
      <c r="B108">
        <f t="shared" si="66"/>
        <v>22561132</v>
      </c>
      <c r="C108" s="6">
        <f t="shared" ref="C108:V108" ca="1" si="99">B108+(B108*$E$3*$E$5+B108*$E$4*_xlfn.NORM.INV(RAND(),0,1)*SQRT($E$5))</f>
        <v>22995103.586019311</v>
      </c>
      <c r="D108" s="6">
        <f t="shared" ca="1" si="99"/>
        <v>24866327.674654678</v>
      </c>
      <c r="E108" s="6">
        <f t="shared" ca="1" si="99"/>
        <v>25551249.578277055</v>
      </c>
      <c r="F108" s="6">
        <f t="shared" ca="1" si="99"/>
        <v>26449434.601012457</v>
      </c>
      <c r="G108" s="6">
        <f t="shared" ca="1" si="99"/>
        <v>26758308.956803564</v>
      </c>
      <c r="H108" s="6">
        <f t="shared" ca="1" si="99"/>
        <v>26332264.596135411</v>
      </c>
      <c r="I108" s="6">
        <f t="shared" ca="1" si="99"/>
        <v>30981763.723314226</v>
      </c>
      <c r="J108" s="6">
        <f t="shared" ca="1" si="99"/>
        <v>33714183.335337184</v>
      </c>
      <c r="K108" s="6">
        <f t="shared" ca="1" si="99"/>
        <v>33177495.28588663</v>
      </c>
      <c r="L108" s="6">
        <f t="shared" ca="1" si="99"/>
        <v>36618854.277848758</v>
      </c>
      <c r="M108" s="6">
        <f t="shared" ca="1" si="99"/>
        <v>37935973.746244892</v>
      </c>
      <c r="N108" s="6">
        <f t="shared" ca="1" si="99"/>
        <v>38999751.360331342</v>
      </c>
      <c r="O108" s="6">
        <f t="shared" ca="1" si="99"/>
        <v>40703225.709516846</v>
      </c>
      <c r="P108" s="6">
        <f t="shared" ca="1" si="99"/>
        <v>46496891.6711092</v>
      </c>
      <c r="Q108" s="6">
        <f t="shared" ca="1" si="99"/>
        <v>46267620.809231408</v>
      </c>
      <c r="R108" s="6">
        <f t="shared" ca="1" si="99"/>
        <v>48854751.998652101</v>
      </c>
      <c r="S108" s="6">
        <f t="shared" ca="1" si="99"/>
        <v>49650491.873486221</v>
      </c>
      <c r="T108" s="6">
        <f t="shared" ca="1" si="99"/>
        <v>44118710.985259496</v>
      </c>
      <c r="U108" s="6">
        <f t="shared" ca="1" si="99"/>
        <v>41943061.225415528</v>
      </c>
      <c r="V108" s="6">
        <f t="shared" ca="1" si="99"/>
        <v>49305257.148250885</v>
      </c>
    </row>
    <row r="109" spans="1:22" x14ac:dyDescent="0.8">
      <c r="A109" t="s">
        <v>98</v>
      </c>
      <c r="B109">
        <f t="shared" si="66"/>
        <v>22561132</v>
      </c>
      <c r="C109" s="6">
        <f t="shared" ref="C109:V109" ca="1" si="100">B109+(B109*$E$3*$E$5+B109*$E$4*_xlfn.NORM.INV(RAND(),0,1)*SQRT($E$5))</f>
        <v>24643641.326842256</v>
      </c>
      <c r="D109" s="6">
        <f t="shared" ca="1" si="100"/>
        <v>24995761.369190641</v>
      </c>
      <c r="E109" s="6">
        <f t="shared" ca="1" si="100"/>
        <v>27196051.407104772</v>
      </c>
      <c r="F109" s="6">
        <f t="shared" ca="1" si="100"/>
        <v>25202470.835895482</v>
      </c>
      <c r="G109" s="6">
        <f t="shared" ca="1" si="100"/>
        <v>25372464.188694637</v>
      </c>
      <c r="H109" s="6">
        <f t="shared" ca="1" si="100"/>
        <v>29087660.543317579</v>
      </c>
      <c r="I109" s="6">
        <f t="shared" ca="1" si="100"/>
        <v>31029505.396636188</v>
      </c>
      <c r="J109" s="6">
        <f t="shared" ca="1" si="100"/>
        <v>33935401.141340427</v>
      </c>
      <c r="K109" s="6">
        <f t="shared" ca="1" si="100"/>
        <v>33783992.877283625</v>
      </c>
      <c r="L109" s="6">
        <f t="shared" ca="1" si="100"/>
        <v>36326867.952984825</v>
      </c>
      <c r="M109" s="6">
        <f t="shared" ca="1" si="100"/>
        <v>41298720.714318916</v>
      </c>
      <c r="N109" s="6">
        <f t="shared" ca="1" si="100"/>
        <v>40046157.378681317</v>
      </c>
      <c r="O109" s="6">
        <f t="shared" ca="1" si="100"/>
        <v>38807755.200911395</v>
      </c>
      <c r="P109" s="6">
        <f t="shared" ca="1" si="100"/>
        <v>42226361.471893847</v>
      </c>
      <c r="Q109" s="6">
        <f t="shared" ca="1" si="100"/>
        <v>41793953.462746881</v>
      </c>
      <c r="R109" s="6">
        <f t="shared" ca="1" si="100"/>
        <v>44598477.382358938</v>
      </c>
      <c r="S109" s="6">
        <f t="shared" ca="1" si="100"/>
        <v>48391658.973194212</v>
      </c>
      <c r="T109" s="6">
        <f t="shared" ca="1" si="100"/>
        <v>55191882.84582983</v>
      </c>
      <c r="U109" s="6">
        <f t="shared" ca="1" si="100"/>
        <v>52818802.695980556</v>
      </c>
      <c r="V109" s="6">
        <f t="shared" ca="1" si="100"/>
        <v>54081057.397940837</v>
      </c>
    </row>
    <row r="110" spans="1:22" x14ac:dyDescent="0.8">
      <c r="A110" t="s">
        <v>99</v>
      </c>
      <c r="B110">
        <f t="shared" si="66"/>
        <v>22561132</v>
      </c>
      <c r="C110" s="6">
        <f t="shared" ref="C110:V110" ca="1" si="101">B110+(B110*$E$3*$E$5+B110*$E$4*_xlfn.NORM.INV(RAND(),0,1)*SQRT($E$5))</f>
        <v>24216322.629323777</v>
      </c>
      <c r="D110" s="6">
        <f t="shared" ca="1" si="101"/>
        <v>25035157.310408022</v>
      </c>
      <c r="E110" s="6">
        <f t="shared" ca="1" si="101"/>
        <v>25069891.142823424</v>
      </c>
      <c r="F110" s="6">
        <f t="shared" ca="1" si="101"/>
        <v>26508743.01861022</v>
      </c>
      <c r="G110" s="6">
        <f t="shared" ca="1" si="101"/>
        <v>27217383.645200189</v>
      </c>
      <c r="H110" s="6">
        <f t="shared" ca="1" si="101"/>
        <v>30695465.274832532</v>
      </c>
      <c r="I110" s="6">
        <f t="shared" ca="1" si="101"/>
        <v>31887159.566825509</v>
      </c>
      <c r="J110" s="6">
        <f t="shared" ca="1" si="101"/>
        <v>32956820.228149507</v>
      </c>
      <c r="K110" s="6">
        <f t="shared" ca="1" si="101"/>
        <v>33408013.714629628</v>
      </c>
      <c r="L110" s="6">
        <f t="shared" ca="1" si="101"/>
        <v>32985919.517430399</v>
      </c>
      <c r="M110" s="6">
        <f t="shared" ca="1" si="101"/>
        <v>39690940.553446561</v>
      </c>
      <c r="N110" s="6">
        <f t="shared" ca="1" si="101"/>
        <v>39885539.024771318</v>
      </c>
      <c r="O110" s="6">
        <f t="shared" ca="1" si="101"/>
        <v>38355951.364314385</v>
      </c>
      <c r="P110" s="6">
        <f t="shared" ca="1" si="101"/>
        <v>35433037.651291057</v>
      </c>
      <c r="Q110" s="6">
        <f t="shared" ca="1" si="101"/>
        <v>35839603.430841051</v>
      </c>
      <c r="R110" s="6">
        <f t="shared" ca="1" si="101"/>
        <v>36739294.770893931</v>
      </c>
      <c r="S110" s="6">
        <f t="shared" ca="1" si="101"/>
        <v>33338950.500152849</v>
      </c>
      <c r="T110" s="6">
        <f t="shared" ca="1" si="101"/>
        <v>34576369.716105379</v>
      </c>
      <c r="U110" s="6">
        <f t="shared" ca="1" si="101"/>
        <v>40576292.295473047</v>
      </c>
      <c r="V110" s="6">
        <f t="shared" ca="1" si="101"/>
        <v>43078175.307081833</v>
      </c>
    </row>
    <row r="111" spans="1:22" x14ac:dyDescent="0.8">
      <c r="A111" t="s">
        <v>100</v>
      </c>
      <c r="B111">
        <f t="shared" si="66"/>
        <v>22561132</v>
      </c>
      <c r="C111" s="6">
        <f t="shared" ref="C111:V111" ca="1" si="102">B111+(B111*$E$3*$E$5+B111*$E$4*_xlfn.NORM.INV(RAND(),0,1)*SQRT($E$5))</f>
        <v>22364810.326009344</v>
      </c>
      <c r="D111" s="6">
        <f t="shared" ca="1" si="102"/>
        <v>23186809.357385833</v>
      </c>
      <c r="E111" s="6">
        <f t="shared" ca="1" si="102"/>
        <v>25233545.151392482</v>
      </c>
      <c r="F111" s="6">
        <f t="shared" ca="1" si="102"/>
        <v>26837879.762814973</v>
      </c>
      <c r="G111" s="6">
        <f t="shared" ca="1" si="102"/>
        <v>28903121.069045998</v>
      </c>
      <c r="H111" s="6">
        <f t="shared" ca="1" si="102"/>
        <v>29707790.856508866</v>
      </c>
      <c r="I111" s="6">
        <f t="shared" ca="1" si="102"/>
        <v>30327359.875260361</v>
      </c>
      <c r="J111" s="6">
        <f t="shared" ca="1" si="102"/>
        <v>30852357.385473534</v>
      </c>
      <c r="K111" s="6">
        <f t="shared" ca="1" si="102"/>
        <v>32191107.373594634</v>
      </c>
      <c r="L111" s="6">
        <f t="shared" ca="1" si="102"/>
        <v>35906980.569334157</v>
      </c>
      <c r="M111" s="6">
        <f t="shared" ca="1" si="102"/>
        <v>35074643.438898906</v>
      </c>
      <c r="N111" s="6">
        <f t="shared" ca="1" si="102"/>
        <v>37136069.402414121</v>
      </c>
      <c r="O111" s="6">
        <f t="shared" ca="1" si="102"/>
        <v>41901887.548047394</v>
      </c>
      <c r="P111" s="6">
        <f t="shared" ca="1" si="102"/>
        <v>43551433.924146965</v>
      </c>
      <c r="Q111" s="6">
        <f t="shared" ca="1" si="102"/>
        <v>45498256.29629077</v>
      </c>
      <c r="R111" s="6">
        <f t="shared" ca="1" si="102"/>
        <v>50136738.254846632</v>
      </c>
      <c r="S111" s="6">
        <f t="shared" ca="1" si="102"/>
        <v>52774605.478670336</v>
      </c>
      <c r="T111" s="6">
        <f t="shared" ca="1" si="102"/>
        <v>57405483.607174024</v>
      </c>
      <c r="U111" s="6">
        <f t="shared" ca="1" si="102"/>
        <v>62100404.664157428</v>
      </c>
      <c r="V111" s="6">
        <f t="shared" ca="1" si="102"/>
        <v>67803456.842532948</v>
      </c>
    </row>
  </sheetData>
  <mergeCells count="1">
    <mergeCell ref="B10:V10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AF7E3-5C3D-F141-AC39-69C06CD5361B}">
  <dimension ref="A1:V104"/>
  <sheetViews>
    <sheetView zoomScale="59" workbookViewId="0">
      <selection activeCell="B5" sqref="B5"/>
    </sheetView>
  </sheetViews>
  <sheetFormatPr defaultColWidth="10.6640625" defaultRowHeight="16" x14ac:dyDescent="0.8"/>
  <sheetData>
    <row r="1" spans="1:22" x14ac:dyDescent="0.8">
      <c r="A1" t="s">
        <v>159</v>
      </c>
    </row>
    <row r="3" spans="1:22" x14ac:dyDescent="0.8">
      <c r="A3" s="1" t="s">
        <v>101</v>
      </c>
      <c r="B3" s="11" t="s">
        <v>129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x14ac:dyDescent="0.8">
      <c r="A4" t="s">
        <v>130</v>
      </c>
      <c r="B4" s="4">
        <v>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4">
        <v>11</v>
      </c>
      <c r="N4" s="4">
        <v>12</v>
      </c>
      <c r="O4" s="4">
        <v>13</v>
      </c>
      <c r="P4" s="4">
        <v>14</v>
      </c>
      <c r="Q4" s="4">
        <v>15</v>
      </c>
      <c r="R4" s="4">
        <v>16</v>
      </c>
      <c r="S4" s="4">
        <v>17</v>
      </c>
      <c r="T4" s="4">
        <v>18</v>
      </c>
      <c r="U4" s="4">
        <v>19</v>
      </c>
      <c r="V4" s="4">
        <v>20</v>
      </c>
    </row>
    <row r="5" spans="1:22" x14ac:dyDescent="0.8">
      <c r="A5" t="s">
        <v>1</v>
      </c>
      <c r="B5" s="6">
        <v>22561132</v>
      </c>
      <c r="C5" s="6">
        <v>24196853.674744472</v>
      </c>
      <c r="D5" s="6">
        <v>23968475.492305066</v>
      </c>
      <c r="E5" s="6">
        <v>25881218.973133609</v>
      </c>
      <c r="F5" s="6">
        <v>28735539.000210814</v>
      </c>
      <c r="G5" s="6">
        <v>30117586.833203934</v>
      </c>
      <c r="H5" s="6">
        <v>31611702.893992595</v>
      </c>
      <c r="I5" s="6">
        <v>29378766.973859522</v>
      </c>
      <c r="J5" s="6">
        <v>27329541.712467808</v>
      </c>
      <c r="K5" s="6">
        <v>30312644.795014802</v>
      </c>
      <c r="L5" s="6">
        <v>27519354.932143845</v>
      </c>
      <c r="M5" s="6">
        <v>30220101.822824962</v>
      </c>
      <c r="N5" s="6">
        <v>32157502.942453854</v>
      </c>
      <c r="O5" s="6">
        <v>35490565.618378922</v>
      </c>
      <c r="P5" s="6">
        <v>39374244.323711909</v>
      </c>
      <c r="Q5" s="6">
        <v>40610381.605265722</v>
      </c>
      <c r="R5" s="6">
        <v>40449214.371869944</v>
      </c>
      <c r="S5" s="6">
        <v>39427225.762281023</v>
      </c>
      <c r="T5" s="6">
        <v>45849530.377119482</v>
      </c>
      <c r="U5" s="6">
        <v>52397049.220122851</v>
      </c>
      <c r="V5" s="6">
        <v>54284761.966533549</v>
      </c>
    </row>
    <row r="6" spans="1:22" x14ac:dyDescent="0.8">
      <c r="A6" t="s">
        <v>2</v>
      </c>
      <c r="B6" s="6">
        <v>22561132</v>
      </c>
      <c r="C6" s="6">
        <v>23687011.715064645</v>
      </c>
      <c r="D6" s="6">
        <v>26375068.812902942</v>
      </c>
      <c r="E6" s="6">
        <v>24269882.837947458</v>
      </c>
      <c r="F6" s="6">
        <v>24547880.867371082</v>
      </c>
      <c r="G6" s="6">
        <v>27314730.090924487</v>
      </c>
      <c r="H6" s="6">
        <v>32382043.581431612</v>
      </c>
      <c r="I6" s="6">
        <v>33914355.277316771</v>
      </c>
      <c r="J6" s="6">
        <v>33112781.873282906</v>
      </c>
      <c r="K6" s="6">
        <v>34803601.483597971</v>
      </c>
      <c r="L6" s="6">
        <v>36421201.020029619</v>
      </c>
      <c r="M6" s="6">
        <v>37361100.904327311</v>
      </c>
      <c r="N6" s="6">
        <v>38336497.515686005</v>
      </c>
      <c r="O6" s="6">
        <v>38516438.333502166</v>
      </c>
      <c r="P6" s="6">
        <v>41264130.986413799</v>
      </c>
      <c r="Q6" s="6">
        <v>40782921.744620204</v>
      </c>
      <c r="R6" s="6">
        <v>47648703.933653206</v>
      </c>
      <c r="S6" s="6">
        <v>52298182.793651059</v>
      </c>
      <c r="T6" s="6">
        <v>54309727.682345308</v>
      </c>
      <c r="U6" s="6">
        <v>54828811.055097304</v>
      </c>
      <c r="V6" s="6">
        <v>59407434.350100212</v>
      </c>
    </row>
    <row r="7" spans="1:22" x14ac:dyDescent="0.8">
      <c r="A7" t="s">
        <v>3</v>
      </c>
      <c r="B7" s="6">
        <v>22561132</v>
      </c>
      <c r="C7" s="6">
        <v>21336065.481627341</v>
      </c>
      <c r="D7" s="6">
        <v>22602676.547080003</v>
      </c>
      <c r="E7" s="6">
        <v>24018196.98917082</v>
      </c>
      <c r="F7" s="6">
        <v>27010381.862859797</v>
      </c>
      <c r="G7" s="6">
        <v>29510020.313145008</v>
      </c>
      <c r="H7" s="6">
        <v>29960797.839471333</v>
      </c>
      <c r="I7" s="6">
        <v>28295242.316741716</v>
      </c>
      <c r="J7" s="6">
        <v>29620905.176762186</v>
      </c>
      <c r="K7" s="6">
        <v>29610991.949676886</v>
      </c>
      <c r="L7" s="6">
        <v>27862925.271296944</v>
      </c>
      <c r="M7" s="6">
        <v>30997358.250245702</v>
      </c>
      <c r="N7" s="6">
        <v>33546006.426463321</v>
      </c>
      <c r="O7" s="6">
        <v>35006063.551538959</v>
      </c>
      <c r="P7" s="6">
        <v>34918141.286292598</v>
      </c>
      <c r="Q7" s="6">
        <v>37219801.499518909</v>
      </c>
      <c r="R7" s="6">
        <v>41218792.716310143</v>
      </c>
      <c r="S7" s="6">
        <v>42935568.217101425</v>
      </c>
      <c r="T7" s="6">
        <v>42624179.572215699</v>
      </c>
      <c r="U7" s="6">
        <v>43830430.824606553</v>
      </c>
      <c r="V7" s="6">
        <v>43238066.477697603</v>
      </c>
    </row>
    <row r="8" spans="1:22" x14ac:dyDescent="0.8">
      <c r="A8" t="s">
        <v>4</v>
      </c>
      <c r="B8" s="6">
        <v>22561132</v>
      </c>
      <c r="C8" s="6">
        <v>21632577.127313145</v>
      </c>
      <c r="D8" s="6">
        <v>23709724.40819101</v>
      </c>
      <c r="E8" s="6">
        <v>23512661.760062575</v>
      </c>
      <c r="F8" s="6">
        <v>24425789.976616502</v>
      </c>
      <c r="G8" s="6">
        <v>26199543.166316155</v>
      </c>
      <c r="H8" s="6">
        <v>26032748.838649295</v>
      </c>
      <c r="I8" s="6">
        <v>27293006.415569462</v>
      </c>
      <c r="J8" s="6">
        <v>27843534.278828386</v>
      </c>
      <c r="K8" s="6">
        <v>32970311.029929761</v>
      </c>
      <c r="L8" s="6">
        <v>35422686.939840108</v>
      </c>
      <c r="M8" s="6">
        <v>38452721.700089872</v>
      </c>
      <c r="N8" s="6">
        <v>43398761.355255947</v>
      </c>
      <c r="O8" s="6">
        <v>43019949.339247599</v>
      </c>
      <c r="P8" s="6">
        <v>44919134.340329431</v>
      </c>
      <c r="Q8" s="6">
        <v>48326344.739077769</v>
      </c>
      <c r="R8" s="6">
        <v>45250826.889012314</v>
      </c>
      <c r="S8" s="6">
        <v>45826091.341693491</v>
      </c>
      <c r="T8" s="6">
        <v>45790581.456964403</v>
      </c>
      <c r="U8" s="6">
        <v>45949666.838857166</v>
      </c>
      <c r="V8" s="6">
        <v>45305552.852810889</v>
      </c>
    </row>
    <row r="9" spans="1:22" x14ac:dyDescent="0.8">
      <c r="A9" t="s">
        <v>5</v>
      </c>
      <c r="B9" s="6">
        <v>22561132</v>
      </c>
      <c r="C9" s="6">
        <v>24236351.270327657</v>
      </c>
      <c r="D9" s="6">
        <v>23988361.0057052</v>
      </c>
      <c r="E9" s="6">
        <v>26705148.254370078</v>
      </c>
      <c r="F9" s="6">
        <v>25478270.014687564</v>
      </c>
      <c r="G9" s="6">
        <v>25075748.8315407</v>
      </c>
      <c r="H9" s="6">
        <v>26700194.918469746</v>
      </c>
      <c r="I9" s="6">
        <v>29078509.791718341</v>
      </c>
      <c r="J9" s="6">
        <v>30192522.702371225</v>
      </c>
      <c r="K9" s="6">
        <v>31859368.986046959</v>
      </c>
      <c r="L9" s="6">
        <v>33014691.709690955</v>
      </c>
      <c r="M9" s="6">
        <v>34630807.085521586</v>
      </c>
      <c r="N9" s="6">
        <v>36799474.072591372</v>
      </c>
      <c r="O9" s="6">
        <v>40192770.133875474</v>
      </c>
      <c r="P9" s="6">
        <v>44423899.880811222</v>
      </c>
      <c r="Q9" s="6">
        <v>42031882.275858894</v>
      </c>
      <c r="R9" s="6">
        <v>46608119.158273011</v>
      </c>
      <c r="S9" s="6">
        <v>53247254.429407001</v>
      </c>
      <c r="T9" s="6">
        <v>52689619.930633128</v>
      </c>
      <c r="U9" s="6">
        <v>51473053.725297302</v>
      </c>
      <c r="V9" s="6">
        <v>49836790.261064872</v>
      </c>
    </row>
    <row r="10" spans="1:22" x14ac:dyDescent="0.8">
      <c r="A10" t="s">
        <v>6</v>
      </c>
      <c r="B10" s="6">
        <v>22561132</v>
      </c>
      <c r="C10" s="6">
        <v>23914623.034670964</v>
      </c>
      <c r="D10" s="6">
        <v>24517678.928915609</v>
      </c>
      <c r="E10" s="6">
        <v>25359345.256090112</v>
      </c>
      <c r="F10" s="6">
        <v>28680503.676644061</v>
      </c>
      <c r="G10" s="6">
        <v>29456479.403598681</v>
      </c>
      <c r="H10" s="6">
        <v>29170820.529329076</v>
      </c>
      <c r="I10" s="6">
        <v>30079172.472799107</v>
      </c>
      <c r="J10" s="6">
        <v>33569617.600026183</v>
      </c>
      <c r="K10" s="6">
        <v>40890754.434210949</v>
      </c>
      <c r="L10" s="6">
        <v>39527392.713534072</v>
      </c>
      <c r="M10" s="6">
        <v>43995081.808015436</v>
      </c>
      <c r="N10" s="6">
        <v>49301032.245433167</v>
      </c>
      <c r="O10" s="6">
        <v>48327336.976587258</v>
      </c>
      <c r="P10" s="6">
        <v>48640541.86830201</v>
      </c>
      <c r="Q10" s="6">
        <v>51083461.740113221</v>
      </c>
      <c r="R10" s="6">
        <v>51999089.152324647</v>
      </c>
      <c r="S10" s="6">
        <v>54340653.959827699</v>
      </c>
      <c r="T10" s="6">
        <v>62905322.105609149</v>
      </c>
      <c r="U10" s="6">
        <v>63301659.071619213</v>
      </c>
      <c r="V10" s="6">
        <v>68355801.894058391</v>
      </c>
    </row>
    <row r="11" spans="1:22" x14ac:dyDescent="0.8">
      <c r="A11" t="s">
        <v>7</v>
      </c>
      <c r="B11" s="6">
        <v>22561132</v>
      </c>
      <c r="C11" s="6">
        <v>25428062.470394984</v>
      </c>
      <c r="D11" s="6">
        <v>27045238.758855097</v>
      </c>
      <c r="E11" s="6">
        <v>26444000.232762747</v>
      </c>
      <c r="F11" s="6">
        <v>28174191.490958236</v>
      </c>
      <c r="G11" s="6">
        <v>27042448.233560219</v>
      </c>
      <c r="H11" s="6">
        <v>27296271.003530122</v>
      </c>
      <c r="I11" s="6">
        <v>23949331.125694409</v>
      </c>
      <c r="J11" s="6">
        <v>25283569.445095122</v>
      </c>
      <c r="K11" s="6">
        <v>27600078.484154135</v>
      </c>
      <c r="L11" s="6">
        <v>30801818.39311533</v>
      </c>
      <c r="M11" s="6">
        <v>29291706.083384063</v>
      </c>
      <c r="N11" s="6">
        <v>28695984.534454875</v>
      </c>
      <c r="O11" s="6">
        <v>30988085.091798063</v>
      </c>
      <c r="P11" s="6">
        <v>31762659.415754683</v>
      </c>
      <c r="Q11" s="6">
        <v>34939831.921187796</v>
      </c>
      <c r="R11" s="6">
        <v>36163705.900195822</v>
      </c>
      <c r="S11" s="6">
        <v>35731435.722323194</v>
      </c>
      <c r="T11" s="6">
        <v>36236237.347010575</v>
      </c>
      <c r="U11" s="6">
        <v>37880042.660417728</v>
      </c>
      <c r="V11" s="6">
        <v>41138750.052495196</v>
      </c>
    </row>
    <row r="12" spans="1:22" x14ac:dyDescent="0.8">
      <c r="A12" t="s">
        <v>8</v>
      </c>
      <c r="B12" s="6">
        <v>22561132</v>
      </c>
      <c r="C12" s="6">
        <v>22830526.326820798</v>
      </c>
      <c r="D12" s="6">
        <v>25932882.573993064</v>
      </c>
      <c r="E12" s="6">
        <v>29225208.573545754</v>
      </c>
      <c r="F12" s="6">
        <v>30686596.613528788</v>
      </c>
      <c r="G12" s="6">
        <v>31507438.005274422</v>
      </c>
      <c r="H12" s="6">
        <v>31735532.515797935</v>
      </c>
      <c r="I12" s="6">
        <v>32513999.418322969</v>
      </c>
      <c r="J12" s="6">
        <v>33916178.412071794</v>
      </c>
      <c r="K12" s="6">
        <v>32113399.522678364</v>
      </c>
      <c r="L12" s="6">
        <v>31912736.652011734</v>
      </c>
      <c r="M12" s="6">
        <v>34213482.714573063</v>
      </c>
      <c r="N12" s="6">
        <v>35933654.122302465</v>
      </c>
      <c r="O12" s="6">
        <v>35342166.601636738</v>
      </c>
      <c r="P12" s="6">
        <v>35162097.650965393</v>
      </c>
      <c r="Q12" s="6">
        <v>35305402.489405818</v>
      </c>
      <c r="R12" s="6">
        <v>38384076.956340656</v>
      </c>
      <c r="S12" s="6">
        <v>40147398.477973945</v>
      </c>
      <c r="T12" s="6">
        <v>43579665.962054983</v>
      </c>
      <c r="U12" s="6">
        <v>43036393.190368637</v>
      </c>
      <c r="V12" s="6">
        <v>47299528.73059389</v>
      </c>
    </row>
    <row r="13" spans="1:22" x14ac:dyDescent="0.8">
      <c r="A13" t="s">
        <v>9</v>
      </c>
      <c r="B13" s="6">
        <v>22561132</v>
      </c>
      <c r="C13" s="6">
        <v>22600083.311033636</v>
      </c>
      <c r="D13" s="6">
        <v>21514440.861072615</v>
      </c>
      <c r="E13" s="6">
        <v>21455241.607664768</v>
      </c>
      <c r="F13" s="6">
        <v>21628131.802981388</v>
      </c>
      <c r="G13" s="6">
        <v>22635683.73263713</v>
      </c>
      <c r="H13" s="6">
        <v>21547507.948166713</v>
      </c>
      <c r="I13" s="6">
        <v>21717723.692287758</v>
      </c>
      <c r="J13" s="6">
        <v>22742623.520130247</v>
      </c>
      <c r="K13" s="6">
        <v>23747960.707842827</v>
      </c>
      <c r="L13" s="6">
        <v>26432579.28589832</v>
      </c>
      <c r="M13" s="6">
        <v>26983391.657954983</v>
      </c>
      <c r="N13" s="6">
        <v>28245896.24073958</v>
      </c>
      <c r="O13" s="6">
        <v>29342829.352854881</v>
      </c>
      <c r="P13" s="6">
        <v>32228326.609517608</v>
      </c>
      <c r="Q13" s="6">
        <v>34924868.342390127</v>
      </c>
      <c r="R13" s="6">
        <v>36467610.484921299</v>
      </c>
      <c r="S13" s="6">
        <v>39419573.556238055</v>
      </c>
      <c r="T13" s="6">
        <v>39797021.093031339</v>
      </c>
      <c r="U13" s="6">
        <v>40619368.775983624</v>
      </c>
      <c r="V13" s="6">
        <v>41631210.359291039</v>
      </c>
    </row>
    <row r="14" spans="1:22" x14ac:dyDescent="0.8">
      <c r="A14" t="s">
        <v>10</v>
      </c>
      <c r="B14" s="6">
        <v>22561132</v>
      </c>
      <c r="C14" s="6">
        <v>22258569.158847779</v>
      </c>
      <c r="D14" s="6">
        <v>24264232.01899229</v>
      </c>
      <c r="E14" s="6">
        <v>26737135.903024085</v>
      </c>
      <c r="F14" s="6">
        <v>28288471.550656721</v>
      </c>
      <c r="G14" s="6">
        <v>29302550.280029651</v>
      </c>
      <c r="H14" s="6">
        <v>30743447.005876508</v>
      </c>
      <c r="I14" s="6">
        <v>32644806.784583744</v>
      </c>
      <c r="J14" s="6">
        <v>35375215.771506891</v>
      </c>
      <c r="K14" s="6">
        <v>34876387.383275874</v>
      </c>
      <c r="L14" s="6">
        <v>37407102.162041187</v>
      </c>
      <c r="M14" s="6">
        <v>36513213.65290615</v>
      </c>
      <c r="N14" s="6">
        <v>38618948.591806456</v>
      </c>
      <c r="O14" s="6">
        <v>40141300.993411332</v>
      </c>
      <c r="P14" s="6">
        <v>41067229.429932356</v>
      </c>
      <c r="Q14" s="6">
        <v>42596362.404892072</v>
      </c>
      <c r="R14" s="6">
        <v>44087841.702309228</v>
      </c>
      <c r="S14" s="6">
        <v>49043047.798708759</v>
      </c>
      <c r="T14" s="6">
        <v>48143545.822319537</v>
      </c>
      <c r="U14" s="6">
        <v>49897438.895860434</v>
      </c>
      <c r="V14" s="6">
        <v>50818596.195388801</v>
      </c>
    </row>
    <row r="15" spans="1:22" x14ac:dyDescent="0.8">
      <c r="A15" t="s">
        <v>11</v>
      </c>
      <c r="B15" s="6">
        <v>22561132</v>
      </c>
      <c r="C15" s="6">
        <v>21995617.378027257</v>
      </c>
      <c r="D15" s="6">
        <v>21711800.648504451</v>
      </c>
      <c r="E15" s="6">
        <v>25114557.070182379</v>
      </c>
      <c r="F15" s="6">
        <v>27389671.523277473</v>
      </c>
      <c r="G15" s="6">
        <v>28593884.226238318</v>
      </c>
      <c r="H15" s="6">
        <v>29408228.464018889</v>
      </c>
      <c r="I15" s="6">
        <v>31467479.114828326</v>
      </c>
      <c r="J15" s="6">
        <v>32358409.57019002</v>
      </c>
      <c r="K15" s="6">
        <v>32902423.957598913</v>
      </c>
      <c r="L15" s="6">
        <v>34500611.789271027</v>
      </c>
      <c r="M15" s="6">
        <v>38959561.437557742</v>
      </c>
      <c r="N15" s="6">
        <v>38121546.510640465</v>
      </c>
      <c r="O15" s="6">
        <v>39485762.125201635</v>
      </c>
      <c r="P15" s="6">
        <v>39910194.277476415</v>
      </c>
      <c r="Q15" s="6">
        <v>42342335.673033953</v>
      </c>
      <c r="R15" s="6">
        <v>48282932.511027098</v>
      </c>
      <c r="S15" s="6">
        <v>49248380.615671389</v>
      </c>
      <c r="T15" s="6">
        <v>56411285.171690553</v>
      </c>
      <c r="U15" s="6">
        <v>60314862.465645738</v>
      </c>
      <c r="V15" s="6">
        <v>57089794.087835461</v>
      </c>
    </row>
    <row r="16" spans="1:22" x14ac:dyDescent="0.8">
      <c r="A16" t="s">
        <v>12</v>
      </c>
      <c r="B16" s="6">
        <v>22561132</v>
      </c>
      <c r="C16" s="6">
        <v>22374158.940139409</v>
      </c>
      <c r="D16" s="6">
        <v>23669504.897380188</v>
      </c>
      <c r="E16" s="6">
        <v>22773177.611923929</v>
      </c>
      <c r="F16" s="6">
        <v>23982344.489765491</v>
      </c>
      <c r="G16" s="6">
        <v>27130232.744465046</v>
      </c>
      <c r="H16" s="6">
        <v>27724907.443916921</v>
      </c>
      <c r="I16" s="6">
        <v>28953693.381074626</v>
      </c>
      <c r="J16" s="6">
        <v>27215155.734093402</v>
      </c>
      <c r="K16" s="6">
        <v>28433651.823842477</v>
      </c>
      <c r="L16" s="6">
        <v>31363229.43795123</v>
      </c>
      <c r="M16" s="6">
        <v>35689877.627204284</v>
      </c>
      <c r="N16" s="6">
        <v>32226013.526185267</v>
      </c>
      <c r="O16" s="6">
        <v>34470034.137056723</v>
      </c>
      <c r="P16" s="6">
        <v>36909011.815432958</v>
      </c>
      <c r="Q16" s="6">
        <v>39335430.492750399</v>
      </c>
      <c r="R16" s="6">
        <v>38329103.200497031</v>
      </c>
      <c r="S16" s="6">
        <v>36991691.663380399</v>
      </c>
      <c r="T16" s="6">
        <v>39574643.34414725</v>
      </c>
      <c r="U16" s="6">
        <v>44450246.92225647</v>
      </c>
      <c r="V16" s="6">
        <v>46653225.258549117</v>
      </c>
    </row>
    <row r="17" spans="1:22" x14ac:dyDescent="0.8">
      <c r="A17" t="s">
        <v>13</v>
      </c>
      <c r="B17" s="6">
        <v>22561132</v>
      </c>
      <c r="C17" s="6">
        <v>25415329.909467436</v>
      </c>
      <c r="D17" s="6">
        <v>28183113.88638629</v>
      </c>
      <c r="E17" s="6">
        <v>29341096.629416969</v>
      </c>
      <c r="F17" s="6">
        <v>29872714.730405826</v>
      </c>
      <c r="G17" s="6">
        <v>28900394.808709856</v>
      </c>
      <c r="H17" s="6">
        <v>32978185.059384085</v>
      </c>
      <c r="I17" s="6">
        <v>34015896.846751601</v>
      </c>
      <c r="J17" s="6">
        <v>37221481.376556553</v>
      </c>
      <c r="K17" s="6">
        <v>37023985.35887032</v>
      </c>
      <c r="L17" s="6">
        <v>39013799.331576534</v>
      </c>
      <c r="M17" s="6">
        <v>39244050.471580207</v>
      </c>
      <c r="N17" s="6">
        <v>44216023.553248122</v>
      </c>
      <c r="O17" s="6">
        <v>45790821.94964242</v>
      </c>
      <c r="P17" s="6">
        <v>49143491.987169713</v>
      </c>
      <c r="Q17" s="6">
        <v>49442658.321821861</v>
      </c>
      <c r="R17" s="6">
        <v>54563775.736185849</v>
      </c>
      <c r="S17" s="6">
        <v>65335655.981900677</v>
      </c>
      <c r="T17" s="6">
        <v>67829551.737053096</v>
      </c>
      <c r="U17" s="6">
        <v>72294133.926053196</v>
      </c>
      <c r="V17" s="6">
        <v>77961975.699616268</v>
      </c>
    </row>
    <row r="18" spans="1:22" x14ac:dyDescent="0.8">
      <c r="A18" t="s">
        <v>14</v>
      </c>
      <c r="B18" s="6">
        <v>22561132</v>
      </c>
      <c r="C18" s="6">
        <v>24395944.971749514</v>
      </c>
      <c r="D18" s="6">
        <v>23996065.119305026</v>
      </c>
      <c r="E18" s="6">
        <v>26576481.73562954</v>
      </c>
      <c r="F18" s="6">
        <v>27754833.894465238</v>
      </c>
      <c r="G18" s="6">
        <v>29120417.421751108</v>
      </c>
      <c r="H18" s="6">
        <v>31089493.099735666</v>
      </c>
      <c r="I18" s="6">
        <v>33037327.490141489</v>
      </c>
      <c r="J18" s="6">
        <v>31944687.137905579</v>
      </c>
      <c r="K18" s="6">
        <v>32155685.5327277</v>
      </c>
      <c r="L18" s="6">
        <v>34945998.118306555</v>
      </c>
      <c r="M18" s="6">
        <v>34610167.253231123</v>
      </c>
      <c r="N18" s="6">
        <v>37304120.513063833</v>
      </c>
      <c r="O18" s="6">
        <v>42089215.953566611</v>
      </c>
      <c r="P18" s="6">
        <v>44800233.736070961</v>
      </c>
      <c r="Q18" s="6">
        <v>43988073.747903898</v>
      </c>
      <c r="R18" s="6">
        <v>44887674.481614061</v>
      </c>
      <c r="S18" s="6">
        <v>43878706.718826763</v>
      </c>
      <c r="T18" s="6">
        <v>42464873.584734626</v>
      </c>
      <c r="U18" s="6">
        <v>43892705.215153694</v>
      </c>
      <c r="V18" s="6">
        <v>41063643.957231626</v>
      </c>
    </row>
    <row r="19" spans="1:22" x14ac:dyDescent="0.8">
      <c r="A19" t="s">
        <v>15</v>
      </c>
      <c r="B19" s="6">
        <v>22561132</v>
      </c>
      <c r="C19" s="6">
        <v>24262668.22281621</v>
      </c>
      <c r="D19" s="6">
        <v>28212370.709250189</v>
      </c>
      <c r="E19" s="6">
        <v>29527112.043429926</v>
      </c>
      <c r="F19" s="6">
        <v>29504979.74192638</v>
      </c>
      <c r="G19" s="6">
        <v>32636277.337764308</v>
      </c>
      <c r="H19" s="6">
        <v>38258393.014955327</v>
      </c>
      <c r="I19" s="6">
        <v>38643690.690147556</v>
      </c>
      <c r="J19" s="6">
        <v>36169090.774630941</v>
      </c>
      <c r="K19" s="6">
        <v>37744730.819807425</v>
      </c>
      <c r="L19" s="6">
        <v>43941068.067549706</v>
      </c>
      <c r="M19" s="6">
        <v>42789724.777264193</v>
      </c>
      <c r="N19" s="6">
        <v>42522565.704075225</v>
      </c>
      <c r="O19" s="6">
        <v>39703281.675058596</v>
      </c>
      <c r="P19" s="6">
        <v>43920711.646762423</v>
      </c>
      <c r="Q19" s="6">
        <v>45082845.521910198</v>
      </c>
      <c r="R19" s="6">
        <v>48561173.94856298</v>
      </c>
      <c r="S19" s="6">
        <v>56924915.48169779</v>
      </c>
      <c r="T19" s="6">
        <v>56892705.863000192</v>
      </c>
      <c r="U19" s="6">
        <v>54910864.417848304</v>
      </c>
      <c r="V19" s="6">
        <v>56093838.419613183</v>
      </c>
    </row>
    <row r="20" spans="1:22" x14ac:dyDescent="0.8">
      <c r="A20" t="s">
        <v>16</v>
      </c>
      <c r="B20" s="6">
        <v>22561132</v>
      </c>
      <c r="C20" s="6">
        <v>23202928.158982217</v>
      </c>
      <c r="D20" s="6">
        <v>21012737.468812078</v>
      </c>
      <c r="E20" s="6">
        <v>20375656.689788811</v>
      </c>
      <c r="F20" s="6">
        <v>20448763.689923652</v>
      </c>
      <c r="G20" s="6">
        <v>24283909.269711383</v>
      </c>
      <c r="H20" s="6">
        <v>24872652.074572351</v>
      </c>
      <c r="I20" s="6">
        <v>25485306.653703436</v>
      </c>
      <c r="J20" s="6">
        <v>25482691.971357699</v>
      </c>
      <c r="K20" s="6">
        <v>29852732.254676022</v>
      </c>
      <c r="L20" s="6">
        <v>29776506.559864268</v>
      </c>
      <c r="M20" s="6">
        <v>30181584.319497168</v>
      </c>
      <c r="N20" s="6">
        <v>33674681.474921539</v>
      </c>
      <c r="O20" s="6">
        <v>34278658.873613864</v>
      </c>
      <c r="P20" s="6">
        <v>38138248.396142736</v>
      </c>
      <c r="Q20" s="6">
        <v>38269966.187029384</v>
      </c>
      <c r="R20" s="6">
        <v>41448996.679840878</v>
      </c>
      <c r="S20" s="6">
        <v>40654435.565638602</v>
      </c>
      <c r="T20" s="6">
        <v>41819964.460580982</v>
      </c>
      <c r="U20" s="6">
        <v>43386601.046466909</v>
      </c>
      <c r="V20" s="6">
        <v>40861819.305317499</v>
      </c>
    </row>
    <row r="21" spans="1:22" x14ac:dyDescent="0.8">
      <c r="A21" t="s">
        <v>17</v>
      </c>
      <c r="B21" s="6">
        <v>22561132</v>
      </c>
      <c r="C21" s="6">
        <v>23306585.813243926</v>
      </c>
      <c r="D21" s="6">
        <v>23366736.729909163</v>
      </c>
      <c r="E21" s="6">
        <v>24839297.543730762</v>
      </c>
      <c r="F21" s="6">
        <v>25100369.599519406</v>
      </c>
      <c r="G21" s="6">
        <v>26506502.055046514</v>
      </c>
      <c r="H21" s="6">
        <v>26941682.521689512</v>
      </c>
      <c r="I21" s="6">
        <v>29356099.957778819</v>
      </c>
      <c r="J21" s="6">
        <v>32722924.141530577</v>
      </c>
      <c r="K21" s="6">
        <v>35937735.22041636</v>
      </c>
      <c r="L21" s="6">
        <v>33975329.427827165</v>
      </c>
      <c r="M21" s="6">
        <v>37024638.29269141</v>
      </c>
      <c r="N21" s="6">
        <v>39651982.026919477</v>
      </c>
      <c r="O21" s="6">
        <v>37823480.044167198</v>
      </c>
      <c r="P21" s="6">
        <v>37805887.570758179</v>
      </c>
      <c r="Q21" s="6">
        <v>40682050.478009738</v>
      </c>
      <c r="R21" s="6">
        <v>44503193.465010732</v>
      </c>
      <c r="S21" s="6">
        <v>50639208.39182882</v>
      </c>
      <c r="T21" s="6">
        <v>51750062.670155831</v>
      </c>
      <c r="U21" s="6">
        <v>54400885.716127321</v>
      </c>
      <c r="V21" s="6">
        <v>54837617.708262868</v>
      </c>
    </row>
    <row r="22" spans="1:22" x14ac:dyDescent="0.8">
      <c r="A22" t="s">
        <v>18</v>
      </c>
      <c r="B22" s="6">
        <v>22561132</v>
      </c>
      <c r="C22" s="6">
        <v>21473941.480439406</v>
      </c>
      <c r="D22" s="6">
        <v>24793805.087415017</v>
      </c>
      <c r="E22" s="6">
        <v>26020219.259938907</v>
      </c>
      <c r="F22" s="6">
        <v>28533648.691810746</v>
      </c>
      <c r="G22" s="6">
        <v>29659546.730884284</v>
      </c>
      <c r="H22" s="6">
        <v>28984626.672120232</v>
      </c>
      <c r="I22" s="6">
        <v>28938292.301175155</v>
      </c>
      <c r="J22" s="6">
        <v>29398132.225970782</v>
      </c>
      <c r="K22" s="6">
        <v>30903660.56471375</v>
      </c>
      <c r="L22" s="6">
        <v>28203066.913212061</v>
      </c>
      <c r="M22" s="6">
        <v>28642428.994743474</v>
      </c>
      <c r="N22" s="6">
        <v>32783899.70831193</v>
      </c>
      <c r="O22" s="6">
        <v>34206894.567691758</v>
      </c>
      <c r="P22" s="6">
        <v>33928471.368440591</v>
      </c>
      <c r="Q22" s="6">
        <v>38935311.196198516</v>
      </c>
      <c r="R22" s="6">
        <v>41549674.544391744</v>
      </c>
      <c r="S22" s="6">
        <v>42593531.241865709</v>
      </c>
      <c r="T22" s="6">
        <v>44168406.587543845</v>
      </c>
      <c r="U22" s="6">
        <v>45399084.019969083</v>
      </c>
      <c r="V22" s="6">
        <v>45544663.719386481</v>
      </c>
    </row>
    <row r="23" spans="1:22" x14ac:dyDescent="0.8">
      <c r="A23" t="s">
        <v>19</v>
      </c>
      <c r="B23" s="6">
        <v>22561132</v>
      </c>
      <c r="C23" s="6">
        <v>25147714.731870204</v>
      </c>
      <c r="D23" s="6">
        <v>26899604.928467903</v>
      </c>
      <c r="E23" s="6">
        <v>25756687.54026524</v>
      </c>
      <c r="F23" s="6">
        <v>27876888.38687237</v>
      </c>
      <c r="G23" s="6">
        <v>28795375.706985906</v>
      </c>
      <c r="H23" s="6">
        <v>31547731.255524479</v>
      </c>
      <c r="I23" s="6">
        <v>35075306.968303099</v>
      </c>
      <c r="J23" s="6">
        <v>36790761.689115129</v>
      </c>
      <c r="K23" s="6">
        <v>37054727.251170158</v>
      </c>
      <c r="L23" s="6">
        <v>39182534.748723313</v>
      </c>
      <c r="M23" s="6">
        <v>40316627.171374783</v>
      </c>
      <c r="N23" s="6">
        <v>38620518.49421747</v>
      </c>
      <c r="O23" s="6">
        <v>38710214.615310661</v>
      </c>
      <c r="P23" s="6">
        <v>35514733.884044603</v>
      </c>
      <c r="Q23" s="6">
        <v>38559565.869046472</v>
      </c>
      <c r="R23" s="6">
        <v>40700073.471073151</v>
      </c>
      <c r="S23" s="6">
        <v>43258478.83244244</v>
      </c>
      <c r="T23" s="6">
        <v>43844275.144040354</v>
      </c>
      <c r="U23" s="6">
        <v>45922886.591171026</v>
      </c>
      <c r="V23" s="6">
        <v>45602674.480152845</v>
      </c>
    </row>
    <row r="24" spans="1:22" x14ac:dyDescent="0.8">
      <c r="A24" t="s">
        <v>20</v>
      </c>
      <c r="B24" s="6">
        <v>22561132</v>
      </c>
      <c r="C24" s="6">
        <v>23205902.872410223</v>
      </c>
      <c r="D24" s="6">
        <v>24941342.692640141</v>
      </c>
      <c r="E24" s="6">
        <v>27108206.965888865</v>
      </c>
      <c r="F24" s="6">
        <v>26723554.10123314</v>
      </c>
      <c r="G24" s="6">
        <v>28564215.532733709</v>
      </c>
      <c r="H24" s="6">
        <v>30682092.052731317</v>
      </c>
      <c r="I24" s="6">
        <v>33442010.671429597</v>
      </c>
      <c r="J24" s="6">
        <v>37165468.281240612</v>
      </c>
      <c r="K24" s="6">
        <v>40161462.2081635</v>
      </c>
      <c r="L24" s="6">
        <v>44126757.766774215</v>
      </c>
      <c r="M24" s="6">
        <v>45005977.610012762</v>
      </c>
      <c r="N24" s="6">
        <v>49384361.830247417</v>
      </c>
      <c r="O24" s="6">
        <v>54365272.296005219</v>
      </c>
      <c r="P24" s="6">
        <v>53901029.37241672</v>
      </c>
      <c r="Q24" s="6">
        <v>57308353.457653977</v>
      </c>
      <c r="R24" s="6">
        <v>62898371.429700941</v>
      </c>
      <c r="S24" s="6">
        <v>63101692.483347304</v>
      </c>
      <c r="T24" s="6">
        <v>66187851.630943105</v>
      </c>
      <c r="U24" s="6">
        <v>68071831.579328269</v>
      </c>
      <c r="V24" s="6">
        <v>66818188.92375505</v>
      </c>
    </row>
    <row r="25" spans="1:22" x14ac:dyDescent="0.8">
      <c r="A25" t="s">
        <v>21</v>
      </c>
      <c r="B25" s="6">
        <v>22561132</v>
      </c>
      <c r="C25" s="6">
        <v>24475435.931025092</v>
      </c>
      <c r="D25" s="6">
        <v>25421366.104065217</v>
      </c>
      <c r="E25" s="6">
        <v>27673639.064051956</v>
      </c>
      <c r="F25" s="6">
        <v>28054423.198883533</v>
      </c>
      <c r="G25" s="6">
        <v>30370664.903051697</v>
      </c>
      <c r="H25" s="6">
        <v>31824470.247149229</v>
      </c>
      <c r="I25" s="6">
        <v>35662166.641184129</v>
      </c>
      <c r="J25" s="6">
        <v>34681890.795798801</v>
      </c>
      <c r="K25" s="6">
        <v>38300790.96094349</v>
      </c>
      <c r="L25" s="6">
        <v>44392204.737836316</v>
      </c>
      <c r="M25" s="6">
        <v>49346329.047482446</v>
      </c>
      <c r="N25" s="6">
        <v>53197013.405816771</v>
      </c>
      <c r="O25" s="6">
        <v>51753679.393084332</v>
      </c>
      <c r="P25" s="6">
        <v>55347066.35743434</v>
      </c>
      <c r="Q25" s="6">
        <v>56555973.893640772</v>
      </c>
      <c r="R25" s="6">
        <v>57028751.526068844</v>
      </c>
      <c r="S25" s="6">
        <v>57061059.733774491</v>
      </c>
      <c r="T25" s="6">
        <v>60651654.087412469</v>
      </c>
      <c r="U25" s="6">
        <v>63401895.750336289</v>
      </c>
      <c r="V25" s="6">
        <v>69819292.330084413</v>
      </c>
    </row>
    <row r="26" spans="1:22" x14ac:dyDescent="0.8">
      <c r="A26" t="s">
        <v>22</v>
      </c>
      <c r="B26" s="6">
        <v>22561132</v>
      </c>
      <c r="C26" s="6">
        <v>21846094.084995117</v>
      </c>
      <c r="D26" s="6">
        <v>24183486.031208895</v>
      </c>
      <c r="E26" s="6">
        <v>23850091.945979137</v>
      </c>
      <c r="F26" s="6">
        <v>29177517.165337302</v>
      </c>
      <c r="G26" s="6">
        <v>29975217.523180168</v>
      </c>
      <c r="H26" s="6">
        <v>32195122.774176873</v>
      </c>
      <c r="I26" s="6">
        <v>36646324.479351044</v>
      </c>
      <c r="J26" s="6">
        <v>40592549.263203621</v>
      </c>
      <c r="K26" s="6">
        <v>46926499.601601258</v>
      </c>
      <c r="L26" s="6">
        <v>48777472.13239868</v>
      </c>
      <c r="M26" s="6">
        <v>51268335.261824556</v>
      </c>
      <c r="N26" s="6">
        <v>52634433.576283805</v>
      </c>
      <c r="O26" s="6">
        <v>55518304.930682264</v>
      </c>
      <c r="P26" s="6">
        <v>61691864.225477017</v>
      </c>
      <c r="Q26" s="6">
        <v>59833651.371488646</v>
      </c>
      <c r="R26" s="6">
        <v>63992969.62386331</v>
      </c>
      <c r="S26" s="6">
        <v>63253648.724288389</v>
      </c>
      <c r="T26" s="6">
        <v>59970329.861892566</v>
      </c>
      <c r="U26" s="6">
        <v>64039373.279292032</v>
      </c>
      <c r="V26" s="6">
        <v>67801720.090687335</v>
      </c>
    </row>
    <row r="27" spans="1:22" x14ac:dyDescent="0.8">
      <c r="A27" t="s">
        <v>23</v>
      </c>
      <c r="B27" s="6">
        <v>22561132</v>
      </c>
      <c r="C27" s="6">
        <v>22571067.582936529</v>
      </c>
      <c r="D27" s="6">
        <v>22106666.98315822</v>
      </c>
      <c r="E27" s="6">
        <v>22630063.193627257</v>
      </c>
      <c r="F27" s="6">
        <v>23266470.393842828</v>
      </c>
      <c r="G27" s="6">
        <v>25467950.059194222</v>
      </c>
      <c r="H27" s="6">
        <v>26026970.230614584</v>
      </c>
      <c r="I27" s="6">
        <v>22234469.107281763</v>
      </c>
      <c r="J27" s="6">
        <v>22979452.125902198</v>
      </c>
      <c r="K27" s="6">
        <v>25216310.838547863</v>
      </c>
      <c r="L27" s="6">
        <v>25718883.970893797</v>
      </c>
      <c r="M27" s="6">
        <v>29516878.51883306</v>
      </c>
      <c r="N27" s="6">
        <v>28950849.928878386</v>
      </c>
      <c r="O27" s="6">
        <v>30673805.304993629</v>
      </c>
      <c r="P27" s="6">
        <v>31032938.12382644</v>
      </c>
      <c r="Q27" s="6">
        <v>32308338.679179233</v>
      </c>
      <c r="R27" s="6">
        <v>33284180.588695206</v>
      </c>
      <c r="S27" s="6">
        <v>33298624.93608816</v>
      </c>
      <c r="T27" s="6">
        <v>34856022.605033152</v>
      </c>
      <c r="U27" s="6">
        <v>34710225.412471555</v>
      </c>
      <c r="V27" s="6">
        <v>38391077.196654215</v>
      </c>
    </row>
    <row r="28" spans="1:22" x14ac:dyDescent="0.8">
      <c r="A28" t="s">
        <v>24</v>
      </c>
      <c r="B28" s="6">
        <v>22561132</v>
      </c>
      <c r="C28" s="6">
        <v>22291395.670700356</v>
      </c>
      <c r="D28" s="6">
        <v>22074899.785152707</v>
      </c>
      <c r="E28" s="6">
        <v>22258848.041597985</v>
      </c>
      <c r="F28" s="6">
        <v>25294824.531467672</v>
      </c>
      <c r="G28" s="6">
        <v>25166616.40495057</v>
      </c>
      <c r="H28" s="6">
        <v>26407291.990736287</v>
      </c>
      <c r="I28" s="6">
        <v>27505742.134543963</v>
      </c>
      <c r="J28" s="6">
        <v>30396595.292372767</v>
      </c>
      <c r="K28" s="6">
        <v>34335282.692556232</v>
      </c>
      <c r="L28" s="6">
        <v>37116362.278366402</v>
      </c>
      <c r="M28" s="6">
        <v>38488748.170197047</v>
      </c>
      <c r="N28" s="6">
        <v>37816978.137514703</v>
      </c>
      <c r="O28" s="6">
        <v>39820033.096431337</v>
      </c>
      <c r="P28" s="6">
        <v>40617995.423774786</v>
      </c>
      <c r="Q28" s="6">
        <v>40975648.843547761</v>
      </c>
      <c r="R28" s="6">
        <v>45301052.540543608</v>
      </c>
      <c r="S28" s="6">
        <v>49091988.849282458</v>
      </c>
      <c r="T28" s="6">
        <v>51817219.058044553</v>
      </c>
      <c r="U28" s="6">
        <v>52900514.867578991</v>
      </c>
      <c r="V28" s="6">
        <v>55691800.43452955</v>
      </c>
    </row>
    <row r="29" spans="1:22" x14ac:dyDescent="0.8">
      <c r="A29" t="s">
        <v>25</v>
      </c>
      <c r="B29" s="6">
        <v>22561132</v>
      </c>
      <c r="C29" s="6">
        <v>23164756.225660268</v>
      </c>
      <c r="D29" s="6">
        <v>25804805.518806987</v>
      </c>
      <c r="E29" s="6">
        <v>27542652.753250748</v>
      </c>
      <c r="F29" s="6">
        <v>24933874.446375769</v>
      </c>
      <c r="G29" s="6">
        <v>26727595.104804307</v>
      </c>
      <c r="H29" s="6">
        <v>26405104.68755975</v>
      </c>
      <c r="I29" s="6">
        <v>25395597.371333398</v>
      </c>
      <c r="J29" s="6">
        <v>23817763.317071278</v>
      </c>
      <c r="K29" s="6">
        <v>25031867.665838532</v>
      </c>
      <c r="L29" s="6">
        <v>26943220.87495292</v>
      </c>
      <c r="M29" s="6">
        <v>27774969.531547617</v>
      </c>
      <c r="N29" s="6">
        <v>27569170.456581436</v>
      </c>
      <c r="O29" s="6">
        <v>30309659.612959914</v>
      </c>
      <c r="P29" s="6">
        <v>30467828.335139718</v>
      </c>
      <c r="Q29" s="6">
        <v>27382486.476859666</v>
      </c>
      <c r="R29" s="6">
        <v>27076053.610782802</v>
      </c>
      <c r="S29" s="6">
        <v>29517380.668132342</v>
      </c>
      <c r="T29" s="6">
        <v>33027890.56938076</v>
      </c>
      <c r="U29" s="6">
        <v>32732949.803281471</v>
      </c>
      <c r="V29" s="6">
        <v>35429345.937532403</v>
      </c>
    </row>
    <row r="30" spans="1:22" x14ac:dyDescent="0.8">
      <c r="A30" t="s">
        <v>26</v>
      </c>
      <c r="B30" s="6">
        <v>22561132</v>
      </c>
      <c r="C30" s="6">
        <v>25082624.453992564</v>
      </c>
      <c r="D30" s="6">
        <v>25168761.382249821</v>
      </c>
      <c r="E30" s="6">
        <v>25770425.551479138</v>
      </c>
      <c r="F30" s="6">
        <v>24923663.152659141</v>
      </c>
      <c r="G30" s="6">
        <v>25275514.490324244</v>
      </c>
      <c r="H30" s="6">
        <v>25492421.260688942</v>
      </c>
      <c r="I30" s="6">
        <v>27787432.03302341</v>
      </c>
      <c r="J30" s="6">
        <v>27771712.910997733</v>
      </c>
      <c r="K30" s="6">
        <v>33903722.720444694</v>
      </c>
      <c r="L30" s="6">
        <v>36761838.405222431</v>
      </c>
      <c r="M30" s="6">
        <v>40988831.297491372</v>
      </c>
      <c r="N30" s="6">
        <v>43535841.976675726</v>
      </c>
      <c r="O30" s="6">
        <v>45929538.659724943</v>
      </c>
      <c r="P30" s="6">
        <v>47460825.886388518</v>
      </c>
      <c r="Q30" s="6">
        <v>49243757.212522849</v>
      </c>
      <c r="R30" s="6">
        <v>49040510.387383163</v>
      </c>
      <c r="S30" s="6">
        <v>53321469.069925696</v>
      </c>
      <c r="T30" s="6">
        <v>56169275.074367821</v>
      </c>
      <c r="U30" s="6">
        <v>57926222.049538746</v>
      </c>
      <c r="V30" s="6">
        <v>61244561.605049551</v>
      </c>
    </row>
    <row r="31" spans="1:22" x14ac:dyDescent="0.8">
      <c r="A31" t="s">
        <v>27</v>
      </c>
      <c r="B31" s="6">
        <v>22561132</v>
      </c>
      <c r="C31" s="6">
        <v>23492348.825091716</v>
      </c>
      <c r="D31" s="6">
        <v>23814667.444486804</v>
      </c>
      <c r="E31" s="6">
        <v>25924760.816195864</v>
      </c>
      <c r="F31" s="6">
        <v>28600803.399169818</v>
      </c>
      <c r="G31" s="6">
        <v>29742913.582975827</v>
      </c>
      <c r="H31" s="6">
        <v>31530706.042605009</v>
      </c>
      <c r="I31" s="6">
        <v>31083679.930758115</v>
      </c>
      <c r="J31" s="6">
        <v>31867897.496592119</v>
      </c>
      <c r="K31" s="6">
        <v>34314479.794210881</v>
      </c>
      <c r="L31" s="6">
        <v>34877439.283307359</v>
      </c>
      <c r="M31" s="6">
        <v>36433250.250112832</v>
      </c>
      <c r="N31" s="6">
        <v>36612369.214209989</v>
      </c>
      <c r="O31" s="6">
        <v>38049946.082152709</v>
      </c>
      <c r="P31" s="6">
        <v>37443379.269098267</v>
      </c>
      <c r="Q31" s="6">
        <v>41696261.071877025</v>
      </c>
      <c r="R31" s="6">
        <v>42135586.55771111</v>
      </c>
      <c r="S31" s="6">
        <v>46055831.999194048</v>
      </c>
      <c r="T31" s="6">
        <v>52284632.388608918</v>
      </c>
      <c r="U31" s="6">
        <v>52795034.744473964</v>
      </c>
      <c r="V31" s="6">
        <v>53869442.852692403</v>
      </c>
    </row>
    <row r="32" spans="1:22" x14ac:dyDescent="0.8">
      <c r="A32" t="s">
        <v>28</v>
      </c>
      <c r="B32" s="6">
        <v>22561132</v>
      </c>
      <c r="C32" s="6">
        <v>23395403.692663733</v>
      </c>
      <c r="D32" s="6">
        <v>23908225.515635643</v>
      </c>
      <c r="E32" s="6">
        <v>27898259.69504356</v>
      </c>
      <c r="F32" s="6">
        <v>31682299.116205964</v>
      </c>
      <c r="G32" s="6">
        <v>30882753.745394636</v>
      </c>
      <c r="H32" s="6">
        <v>33642960.448527247</v>
      </c>
      <c r="I32" s="6">
        <v>33937964.152417429</v>
      </c>
      <c r="J32" s="6">
        <v>33453672.508649416</v>
      </c>
      <c r="K32" s="6">
        <v>36855061.555722363</v>
      </c>
      <c r="L32" s="6">
        <v>33030004.538817123</v>
      </c>
      <c r="M32" s="6">
        <v>34459497.216357976</v>
      </c>
      <c r="N32" s="6">
        <v>39595678.954231188</v>
      </c>
      <c r="O32" s="6">
        <v>38408769.953337833</v>
      </c>
      <c r="P32" s="6">
        <v>40262152.867202081</v>
      </c>
      <c r="Q32" s="6">
        <v>43903950.0575478</v>
      </c>
      <c r="R32" s="6">
        <v>51115570.991559468</v>
      </c>
      <c r="S32" s="6">
        <v>52955965.499304578</v>
      </c>
      <c r="T32" s="6">
        <v>51716655.360281929</v>
      </c>
      <c r="U32" s="6">
        <v>50458637.30979351</v>
      </c>
      <c r="V32" s="6">
        <v>54136658.847747251</v>
      </c>
    </row>
    <row r="33" spans="1:22" x14ac:dyDescent="0.8">
      <c r="A33" t="s">
        <v>29</v>
      </c>
      <c r="B33" s="6">
        <v>22561132</v>
      </c>
      <c r="C33" s="6">
        <v>22442019.116089873</v>
      </c>
      <c r="D33" s="6">
        <v>21032077.596396834</v>
      </c>
      <c r="E33" s="6">
        <v>20496924.05693496</v>
      </c>
      <c r="F33" s="6">
        <v>23347321.039990284</v>
      </c>
      <c r="G33" s="6">
        <v>26433635.398373816</v>
      </c>
      <c r="H33" s="6">
        <v>25827654.616209745</v>
      </c>
      <c r="I33" s="6">
        <v>26507566.436684687</v>
      </c>
      <c r="J33" s="6">
        <v>24398432.983835176</v>
      </c>
      <c r="K33" s="6">
        <v>24521752.172237657</v>
      </c>
      <c r="L33" s="6">
        <v>25722038.599300463</v>
      </c>
      <c r="M33" s="6">
        <v>26744418.706255622</v>
      </c>
      <c r="N33" s="6">
        <v>29408027.538645413</v>
      </c>
      <c r="O33" s="6">
        <v>26677241.198455535</v>
      </c>
      <c r="P33" s="6">
        <v>25351038.276042681</v>
      </c>
      <c r="Q33" s="6">
        <v>25790994.602466255</v>
      </c>
      <c r="R33" s="6">
        <v>25699224.862167507</v>
      </c>
      <c r="S33" s="6">
        <v>27183881.872829761</v>
      </c>
      <c r="T33" s="6">
        <v>26980071.185990542</v>
      </c>
      <c r="U33" s="6">
        <v>29364779.444781661</v>
      </c>
      <c r="V33" s="6">
        <v>28078564.159818549</v>
      </c>
    </row>
    <row r="34" spans="1:22" x14ac:dyDescent="0.8">
      <c r="A34" t="s">
        <v>30</v>
      </c>
      <c r="B34" s="6">
        <v>22561132</v>
      </c>
      <c r="C34" s="6">
        <v>22953420.517346542</v>
      </c>
      <c r="D34" s="6">
        <v>23725183.721491568</v>
      </c>
      <c r="E34" s="6">
        <v>25486756.78536066</v>
      </c>
      <c r="F34" s="6">
        <v>24795825.836802617</v>
      </c>
      <c r="G34" s="6">
        <v>24355304.580474645</v>
      </c>
      <c r="H34" s="6">
        <v>25761504.856975291</v>
      </c>
      <c r="I34" s="6">
        <v>26819756.055023648</v>
      </c>
      <c r="J34" s="6">
        <v>29706522.730892099</v>
      </c>
      <c r="K34" s="6">
        <v>31905787.350692473</v>
      </c>
      <c r="L34" s="6">
        <v>36361841.679889254</v>
      </c>
      <c r="M34" s="6">
        <v>37009577.098883733</v>
      </c>
      <c r="N34" s="6">
        <v>42780714.052622795</v>
      </c>
      <c r="O34" s="6">
        <v>40320288.110560127</v>
      </c>
      <c r="P34" s="6">
        <v>42255710.984419838</v>
      </c>
      <c r="Q34" s="6">
        <v>46301237.952711418</v>
      </c>
      <c r="R34" s="6">
        <v>46040600.528946936</v>
      </c>
      <c r="S34" s="6">
        <v>47460118.444616675</v>
      </c>
      <c r="T34" s="6">
        <v>49474054.034025468</v>
      </c>
      <c r="U34" s="6">
        <v>46708346.1658981</v>
      </c>
      <c r="V34" s="6">
        <v>48280717.913067691</v>
      </c>
    </row>
    <row r="35" spans="1:22" x14ac:dyDescent="0.8">
      <c r="A35" t="s">
        <v>31</v>
      </c>
      <c r="B35" s="6">
        <v>22561132</v>
      </c>
      <c r="C35" s="6">
        <v>23314391.419296511</v>
      </c>
      <c r="D35" s="6">
        <v>23427269.339522697</v>
      </c>
      <c r="E35" s="6">
        <v>23015652.513070431</v>
      </c>
      <c r="F35" s="6">
        <v>23860952.37079639</v>
      </c>
      <c r="G35" s="6">
        <v>23236292.802145533</v>
      </c>
      <c r="H35" s="6">
        <v>25323752.334578782</v>
      </c>
      <c r="I35" s="6">
        <v>28119667.393345419</v>
      </c>
      <c r="J35" s="6">
        <v>29526330.226148646</v>
      </c>
      <c r="K35" s="6">
        <v>30637749.787608817</v>
      </c>
      <c r="L35" s="6">
        <v>33320535.471264791</v>
      </c>
      <c r="M35" s="6">
        <v>35624878.53802184</v>
      </c>
      <c r="N35" s="6">
        <v>34301143.865363434</v>
      </c>
      <c r="O35" s="6">
        <v>34380280.098578542</v>
      </c>
      <c r="P35" s="6">
        <v>38851410.641083345</v>
      </c>
      <c r="Q35" s="6">
        <v>39776739.948367424</v>
      </c>
      <c r="R35" s="6">
        <v>42726952.178142041</v>
      </c>
      <c r="S35" s="6">
        <v>45561002.990718096</v>
      </c>
      <c r="T35" s="6">
        <v>48429557.956970669</v>
      </c>
      <c r="U35" s="6">
        <v>48608737.352495253</v>
      </c>
      <c r="V35" s="6">
        <v>49167993.079949901</v>
      </c>
    </row>
    <row r="36" spans="1:22" x14ac:dyDescent="0.8">
      <c r="A36" t="s">
        <v>32</v>
      </c>
      <c r="B36" s="6">
        <v>22561132</v>
      </c>
      <c r="C36" s="6">
        <v>25350339.08924691</v>
      </c>
      <c r="D36" s="6">
        <v>26317168.43932936</v>
      </c>
      <c r="E36" s="6">
        <v>30301805.085699592</v>
      </c>
      <c r="F36" s="6">
        <v>30006824.145864427</v>
      </c>
      <c r="G36" s="6">
        <v>35053264.568194658</v>
      </c>
      <c r="H36" s="6">
        <v>39517153.619018286</v>
      </c>
      <c r="I36" s="6">
        <v>41064291.435214318</v>
      </c>
      <c r="J36" s="6">
        <v>45273469.433636986</v>
      </c>
      <c r="K36" s="6">
        <v>54396192.937469229</v>
      </c>
      <c r="L36" s="6">
        <v>55537965.715266205</v>
      </c>
      <c r="M36" s="6">
        <v>59831935.22868491</v>
      </c>
      <c r="N36" s="6">
        <v>62126945.103924185</v>
      </c>
      <c r="O36" s="6">
        <v>70256751.803068876</v>
      </c>
      <c r="P36" s="6">
        <v>77331290.104728386</v>
      </c>
      <c r="Q36" s="6">
        <v>81386247.331341609</v>
      </c>
      <c r="R36" s="6">
        <v>89995771.169687822</v>
      </c>
      <c r="S36" s="6">
        <v>95973637.755303025</v>
      </c>
      <c r="T36" s="6">
        <v>94592645.554727837</v>
      </c>
      <c r="U36" s="6">
        <v>94342761.262487352</v>
      </c>
      <c r="V36" s="6">
        <v>106217645.66137321</v>
      </c>
    </row>
    <row r="37" spans="1:22" x14ac:dyDescent="0.8">
      <c r="A37" t="s">
        <v>33</v>
      </c>
      <c r="B37" s="6">
        <v>22561132</v>
      </c>
      <c r="C37" s="6">
        <v>24259309.495150428</v>
      </c>
      <c r="D37" s="6">
        <v>25173122.883507479</v>
      </c>
      <c r="E37" s="6">
        <v>27061548.287635956</v>
      </c>
      <c r="F37" s="6">
        <v>29782947.824802</v>
      </c>
      <c r="G37" s="6">
        <v>28677037.175545476</v>
      </c>
      <c r="H37" s="6">
        <v>29146848.413083095</v>
      </c>
      <c r="I37" s="6">
        <v>31524898.497519329</v>
      </c>
      <c r="J37" s="6">
        <v>32156301.27293497</v>
      </c>
      <c r="K37" s="6">
        <v>31166037.977385316</v>
      </c>
      <c r="L37" s="6">
        <v>30642280.715124756</v>
      </c>
      <c r="M37" s="6">
        <v>31570014.439222235</v>
      </c>
      <c r="N37" s="6">
        <v>32028165.732278317</v>
      </c>
      <c r="O37" s="6">
        <v>31261229.420496792</v>
      </c>
      <c r="P37" s="6">
        <v>32661256.951515056</v>
      </c>
      <c r="Q37" s="6">
        <v>33775109.689595439</v>
      </c>
      <c r="R37" s="6">
        <v>38878628.820823915</v>
      </c>
      <c r="S37" s="6">
        <v>39971134.00352484</v>
      </c>
      <c r="T37" s="6">
        <v>39141457.185318455</v>
      </c>
      <c r="U37" s="6">
        <v>38818123.158053905</v>
      </c>
      <c r="V37" s="6">
        <v>41245482.413746849</v>
      </c>
    </row>
    <row r="38" spans="1:22" x14ac:dyDescent="0.8">
      <c r="A38" t="s">
        <v>34</v>
      </c>
      <c r="B38" s="6">
        <v>22561132</v>
      </c>
      <c r="C38" s="6">
        <v>24086349.511525527</v>
      </c>
      <c r="D38" s="6">
        <v>25929488.687971339</v>
      </c>
      <c r="E38" s="6">
        <v>29892896.818953715</v>
      </c>
      <c r="F38" s="6">
        <v>29031060.015423764</v>
      </c>
      <c r="G38" s="6">
        <v>30478600.9811823</v>
      </c>
      <c r="H38" s="6">
        <v>29402591.845117357</v>
      </c>
      <c r="I38" s="6">
        <v>35019632.063778363</v>
      </c>
      <c r="J38" s="6">
        <v>32496253.969025739</v>
      </c>
      <c r="K38" s="6">
        <v>33684963.54390572</v>
      </c>
      <c r="L38" s="6">
        <v>33715738.339793146</v>
      </c>
      <c r="M38" s="6">
        <v>38341790.088722907</v>
      </c>
      <c r="N38" s="6">
        <v>39767114.825622708</v>
      </c>
      <c r="O38" s="6">
        <v>40391259.828113608</v>
      </c>
      <c r="P38" s="6">
        <v>42624207.136600308</v>
      </c>
      <c r="Q38" s="6">
        <v>41049896.239560485</v>
      </c>
      <c r="R38" s="6">
        <v>39949677.503322862</v>
      </c>
      <c r="S38" s="6">
        <v>42374500.862033889</v>
      </c>
      <c r="T38" s="6">
        <v>45778476.931944594</v>
      </c>
      <c r="U38" s="6">
        <v>47120933.950531259</v>
      </c>
      <c r="V38" s="6">
        <v>48985777.794431083</v>
      </c>
    </row>
    <row r="39" spans="1:22" x14ac:dyDescent="0.8">
      <c r="A39" t="s">
        <v>35</v>
      </c>
      <c r="B39" s="6">
        <v>22561132</v>
      </c>
      <c r="C39" s="6">
        <v>24109536.924656153</v>
      </c>
      <c r="D39" s="6">
        <v>25580901.829354595</v>
      </c>
      <c r="E39" s="6">
        <v>28832927.263422169</v>
      </c>
      <c r="F39" s="6">
        <v>28980154.663110808</v>
      </c>
      <c r="G39" s="6">
        <v>26175064.057320818</v>
      </c>
      <c r="H39" s="6">
        <v>27421786.141038563</v>
      </c>
      <c r="I39" s="6">
        <v>30414596.330537498</v>
      </c>
      <c r="J39" s="6">
        <v>33186713.320627317</v>
      </c>
      <c r="K39" s="6">
        <v>37953225.607363783</v>
      </c>
      <c r="L39" s="6">
        <v>36347139.087172225</v>
      </c>
      <c r="M39" s="6">
        <v>38366913.027698979</v>
      </c>
      <c r="N39" s="6">
        <v>42517576.871846005</v>
      </c>
      <c r="O39" s="6">
        <v>43545385.727761835</v>
      </c>
      <c r="P39" s="6">
        <v>42710878.383941643</v>
      </c>
      <c r="Q39" s="6">
        <v>48766069.890436903</v>
      </c>
      <c r="R39" s="6">
        <v>51669174.662366718</v>
      </c>
      <c r="S39" s="6">
        <v>50307158.634254888</v>
      </c>
      <c r="T39" s="6">
        <v>54175417.815297768</v>
      </c>
      <c r="U39" s="6">
        <v>54417768.864659578</v>
      </c>
      <c r="V39" s="6">
        <v>55155215.299500942</v>
      </c>
    </row>
    <row r="40" spans="1:22" x14ac:dyDescent="0.8">
      <c r="A40" t="s">
        <v>36</v>
      </c>
      <c r="B40" s="6">
        <v>22561132</v>
      </c>
      <c r="C40" s="6">
        <v>23076766.561305773</v>
      </c>
      <c r="D40" s="6">
        <v>24221190.708148014</v>
      </c>
      <c r="E40" s="6">
        <v>24505002.450291935</v>
      </c>
      <c r="F40" s="6">
        <v>25261995.469784256</v>
      </c>
      <c r="G40" s="6">
        <v>27799354.322250992</v>
      </c>
      <c r="H40" s="6">
        <v>29039576.140146468</v>
      </c>
      <c r="I40" s="6">
        <v>32383778.873253062</v>
      </c>
      <c r="J40" s="6">
        <v>33027533.325259928</v>
      </c>
      <c r="K40" s="6">
        <v>33390147.440825455</v>
      </c>
      <c r="L40" s="6">
        <v>32582171.074739687</v>
      </c>
      <c r="M40" s="6">
        <v>35331159.306009524</v>
      </c>
      <c r="N40" s="6">
        <v>34836630.985263422</v>
      </c>
      <c r="O40" s="6">
        <v>38897093.099307954</v>
      </c>
      <c r="P40" s="6">
        <v>43434036.984126553</v>
      </c>
      <c r="Q40" s="6">
        <v>46043638.724770918</v>
      </c>
      <c r="R40" s="6">
        <v>47485506.652056888</v>
      </c>
      <c r="S40" s="6">
        <v>52669180.071365036</v>
      </c>
      <c r="T40" s="6">
        <v>56364191.295272738</v>
      </c>
      <c r="U40" s="6">
        <v>56975055.442762248</v>
      </c>
      <c r="V40" s="6">
        <v>59605417.451308198</v>
      </c>
    </row>
    <row r="41" spans="1:22" x14ac:dyDescent="0.8">
      <c r="A41" t="s">
        <v>37</v>
      </c>
      <c r="B41" s="6">
        <v>22561132</v>
      </c>
      <c r="C41" s="6">
        <v>22713632.794866219</v>
      </c>
      <c r="D41" s="6">
        <v>22494801.246864926</v>
      </c>
      <c r="E41" s="6">
        <v>21945125.29824936</v>
      </c>
      <c r="F41" s="6">
        <v>21994318.291554704</v>
      </c>
      <c r="G41" s="6">
        <v>21567675.645524438</v>
      </c>
      <c r="H41" s="6">
        <v>22139764.518463362</v>
      </c>
      <c r="I41" s="6">
        <v>22445581.114524338</v>
      </c>
      <c r="J41" s="6">
        <v>23205627.768760402</v>
      </c>
      <c r="K41" s="6">
        <v>25397879.383152675</v>
      </c>
      <c r="L41" s="6">
        <v>30140352.981389731</v>
      </c>
      <c r="M41" s="6">
        <v>28554063.187949955</v>
      </c>
      <c r="N41" s="6">
        <v>28776925.974072035</v>
      </c>
      <c r="O41" s="6">
        <v>28636279.580004901</v>
      </c>
      <c r="P41" s="6">
        <v>27200051.170611259</v>
      </c>
      <c r="Q41" s="6">
        <v>26898507.762000859</v>
      </c>
      <c r="R41" s="6">
        <v>27159243.502679911</v>
      </c>
      <c r="S41" s="6">
        <v>29156387.334043734</v>
      </c>
      <c r="T41" s="6">
        <v>25738893.205596004</v>
      </c>
      <c r="U41" s="6">
        <v>24285461.148425147</v>
      </c>
      <c r="V41" s="6">
        <v>25233267.753188204</v>
      </c>
    </row>
    <row r="42" spans="1:22" x14ac:dyDescent="0.8">
      <c r="A42" t="s">
        <v>38</v>
      </c>
      <c r="B42" s="6">
        <v>22561132</v>
      </c>
      <c r="C42" s="6">
        <v>21869249.52142638</v>
      </c>
      <c r="D42" s="6">
        <v>23534246.90159126</v>
      </c>
      <c r="E42" s="6">
        <v>22190789.968287524</v>
      </c>
      <c r="F42" s="6">
        <v>26039016.30079411</v>
      </c>
      <c r="G42" s="6">
        <v>25227320.127934847</v>
      </c>
      <c r="H42" s="6">
        <v>27491665.184983432</v>
      </c>
      <c r="I42" s="6">
        <v>29729455.811682258</v>
      </c>
      <c r="J42" s="6">
        <v>34784476.489675976</v>
      </c>
      <c r="K42" s="6">
        <v>35113502.738643587</v>
      </c>
      <c r="L42" s="6">
        <v>34553383.610788137</v>
      </c>
      <c r="M42" s="6">
        <v>35069571.194355868</v>
      </c>
      <c r="N42" s="6">
        <v>33883879.705369353</v>
      </c>
      <c r="O42" s="6">
        <v>38198382.313269757</v>
      </c>
      <c r="P42" s="6">
        <v>41803740.87165162</v>
      </c>
      <c r="Q42" s="6">
        <v>40492723.029173717</v>
      </c>
      <c r="R42" s="6">
        <v>44500166.487076178</v>
      </c>
      <c r="S42" s="6">
        <v>44888231.47276675</v>
      </c>
      <c r="T42" s="6">
        <v>47884804.522260308</v>
      </c>
      <c r="U42" s="6">
        <v>54351536.415451922</v>
      </c>
      <c r="V42" s="6">
        <v>57772455.343386896</v>
      </c>
    </row>
    <row r="43" spans="1:22" x14ac:dyDescent="0.8">
      <c r="A43" t="s">
        <v>39</v>
      </c>
      <c r="B43" s="6">
        <v>22561132</v>
      </c>
      <c r="C43" s="6">
        <v>24414305.946074937</v>
      </c>
      <c r="D43" s="6">
        <v>24719078.171226211</v>
      </c>
      <c r="E43" s="6">
        <v>25598431.359569475</v>
      </c>
      <c r="F43" s="6">
        <v>28818437.544821091</v>
      </c>
      <c r="G43" s="6">
        <v>33770215.655012995</v>
      </c>
      <c r="H43" s="6">
        <v>34345891.783899188</v>
      </c>
      <c r="I43" s="6">
        <v>34739437.246560484</v>
      </c>
      <c r="J43" s="6">
        <v>37556374.888821237</v>
      </c>
      <c r="K43" s="6">
        <v>39840034.448864922</v>
      </c>
      <c r="L43" s="6">
        <v>41524755.347534023</v>
      </c>
      <c r="M43" s="6">
        <v>44612465.698059097</v>
      </c>
      <c r="N43" s="6">
        <v>50181517.222948246</v>
      </c>
      <c r="O43" s="6">
        <v>45563266.580444835</v>
      </c>
      <c r="P43" s="6">
        <v>45573039.248674273</v>
      </c>
      <c r="Q43" s="6">
        <v>43792782.404712468</v>
      </c>
      <c r="R43" s="6">
        <v>47687252.81933935</v>
      </c>
      <c r="S43" s="6">
        <v>51912997.820197776</v>
      </c>
      <c r="T43" s="6">
        <v>56375024.547987521</v>
      </c>
      <c r="U43" s="6">
        <v>54176142.286667302</v>
      </c>
      <c r="V43" s="6">
        <v>53972954.399054229</v>
      </c>
    </row>
    <row r="44" spans="1:22" x14ac:dyDescent="0.8">
      <c r="A44" t="s">
        <v>40</v>
      </c>
      <c r="B44" s="6">
        <v>22561132</v>
      </c>
      <c r="C44" s="6">
        <v>22319622.983356059</v>
      </c>
      <c r="D44" s="6">
        <v>25843211.686473362</v>
      </c>
      <c r="E44" s="6">
        <v>26356131.241687518</v>
      </c>
      <c r="F44" s="6">
        <v>27281241.782136235</v>
      </c>
      <c r="G44" s="6">
        <v>26751926.30556437</v>
      </c>
      <c r="H44" s="6">
        <v>28202144.884661015</v>
      </c>
      <c r="I44" s="6">
        <v>29600666.470363673</v>
      </c>
      <c r="J44" s="6">
        <v>32312611.039368458</v>
      </c>
      <c r="K44" s="6">
        <v>35167740.720879152</v>
      </c>
      <c r="L44" s="6">
        <v>37258442.92278403</v>
      </c>
      <c r="M44" s="6">
        <v>37419150.075671919</v>
      </c>
      <c r="N44" s="6">
        <v>37387327.401786685</v>
      </c>
      <c r="O44" s="6">
        <v>39076154.750580736</v>
      </c>
      <c r="P44" s="6">
        <v>43174114.596698374</v>
      </c>
      <c r="Q44" s="6">
        <v>43178355.442513242</v>
      </c>
      <c r="R44" s="6">
        <v>48829393.565393798</v>
      </c>
      <c r="S44" s="6">
        <v>49098937.020605318</v>
      </c>
      <c r="T44" s="6">
        <v>49555735.942425668</v>
      </c>
      <c r="U44" s="6">
        <v>49212930.793578349</v>
      </c>
      <c r="V44" s="6">
        <v>51394038.170825437</v>
      </c>
    </row>
    <row r="45" spans="1:22" x14ac:dyDescent="0.8">
      <c r="A45" t="s">
        <v>41</v>
      </c>
      <c r="B45" s="6">
        <v>22561132</v>
      </c>
      <c r="C45" s="6">
        <v>23289902.538726043</v>
      </c>
      <c r="D45" s="6">
        <v>25338228.196262527</v>
      </c>
      <c r="E45" s="6">
        <v>26211979.571862068</v>
      </c>
      <c r="F45" s="6">
        <v>28049474.958935812</v>
      </c>
      <c r="G45" s="6">
        <v>28500166.151596051</v>
      </c>
      <c r="H45" s="6">
        <v>31405086.150933832</v>
      </c>
      <c r="I45" s="6">
        <v>32229899.961373448</v>
      </c>
      <c r="J45" s="6">
        <v>36562762.444161899</v>
      </c>
      <c r="K45" s="6">
        <v>35084546.889375046</v>
      </c>
      <c r="L45" s="6">
        <v>38033712.427820131</v>
      </c>
      <c r="M45" s="6">
        <v>35542767.050210409</v>
      </c>
      <c r="N45" s="6">
        <v>38518830.483105734</v>
      </c>
      <c r="O45" s="6">
        <v>36295950.030516982</v>
      </c>
      <c r="P45" s="6">
        <v>36781826.17118448</v>
      </c>
      <c r="Q45" s="6">
        <v>38619346.987245314</v>
      </c>
      <c r="R45" s="6">
        <v>44266150.291419551</v>
      </c>
      <c r="S45" s="6">
        <v>47278977.692936264</v>
      </c>
      <c r="T45" s="6">
        <v>45321025.944290057</v>
      </c>
      <c r="U45" s="6">
        <v>47954264.041478775</v>
      </c>
      <c r="V45" s="6">
        <v>49058186.06131576</v>
      </c>
    </row>
    <row r="46" spans="1:22" x14ac:dyDescent="0.8">
      <c r="A46" t="s">
        <v>42</v>
      </c>
      <c r="B46" s="6">
        <v>22561132</v>
      </c>
      <c r="C46" s="6">
        <v>23782343.298933506</v>
      </c>
      <c r="D46" s="6">
        <v>27439688.488379311</v>
      </c>
      <c r="E46" s="6">
        <v>26271759.015930422</v>
      </c>
      <c r="F46" s="6">
        <v>25761196.926425733</v>
      </c>
      <c r="G46" s="6">
        <v>27094472.901980434</v>
      </c>
      <c r="H46" s="6">
        <v>29789958.581939939</v>
      </c>
      <c r="I46" s="6">
        <v>30775037.470953923</v>
      </c>
      <c r="J46" s="6">
        <v>28899311.776795462</v>
      </c>
      <c r="K46" s="6">
        <v>31127146.60734573</v>
      </c>
      <c r="L46" s="6">
        <v>33058232.891236953</v>
      </c>
      <c r="M46" s="6">
        <v>34352724.629974335</v>
      </c>
      <c r="N46" s="6">
        <v>35346571.659927554</v>
      </c>
      <c r="O46" s="6">
        <v>38058281.844083264</v>
      </c>
      <c r="P46" s="6">
        <v>38381820.971007034</v>
      </c>
      <c r="Q46" s="6">
        <v>43747845.645930193</v>
      </c>
      <c r="R46" s="6">
        <v>44826936.962446734</v>
      </c>
      <c r="S46" s="6">
        <v>46403136.70921357</v>
      </c>
      <c r="T46" s="6">
        <v>52280921.336485982</v>
      </c>
      <c r="U46" s="6">
        <v>52722453.624922276</v>
      </c>
      <c r="V46" s="6">
        <v>57859282.694405034</v>
      </c>
    </row>
    <row r="47" spans="1:22" x14ac:dyDescent="0.8">
      <c r="A47" t="s">
        <v>43</v>
      </c>
      <c r="B47" s="6">
        <v>22561132</v>
      </c>
      <c r="C47" s="6">
        <v>23753515.580011442</v>
      </c>
      <c r="D47" s="6">
        <v>24399249.644603185</v>
      </c>
      <c r="E47" s="6">
        <v>28563462.50268583</v>
      </c>
      <c r="F47" s="6">
        <v>30866012.115821257</v>
      </c>
      <c r="G47" s="6">
        <v>32840314.556934834</v>
      </c>
      <c r="H47" s="6">
        <v>35328218.935625903</v>
      </c>
      <c r="I47" s="6">
        <v>39287317.144951932</v>
      </c>
      <c r="J47" s="6">
        <v>39203654.534218036</v>
      </c>
      <c r="K47" s="6">
        <v>42045536.371616967</v>
      </c>
      <c r="L47" s="6">
        <v>43163235.501261279</v>
      </c>
      <c r="M47" s="6">
        <v>41845113.233328417</v>
      </c>
      <c r="N47" s="6">
        <v>43949296.476783238</v>
      </c>
      <c r="O47" s="6">
        <v>43229399.403692283</v>
      </c>
      <c r="P47" s="6">
        <v>45571831.564239919</v>
      </c>
      <c r="Q47" s="6">
        <v>46821246.689097881</v>
      </c>
      <c r="R47" s="6">
        <v>48828305.180675507</v>
      </c>
      <c r="S47" s="6">
        <v>52051936.333044633</v>
      </c>
      <c r="T47" s="6">
        <v>57131749.6067359</v>
      </c>
      <c r="U47" s="6">
        <v>60636327.035137385</v>
      </c>
      <c r="V47" s="6">
        <v>63724690.489322305</v>
      </c>
    </row>
    <row r="48" spans="1:22" x14ac:dyDescent="0.8">
      <c r="A48" t="s">
        <v>44</v>
      </c>
      <c r="B48" s="6">
        <v>22561132</v>
      </c>
      <c r="C48" s="6">
        <v>23427608.971677974</v>
      </c>
      <c r="D48" s="6">
        <v>22574332.929494869</v>
      </c>
      <c r="E48" s="6">
        <v>24787857.240646113</v>
      </c>
      <c r="F48" s="6">
        <v>24616627.505680371</v>
      </c>
      <c r="G48" s="6">
        <v>24665311.607228607</v>
      </c>
      <c r="H48" s="6">
        <v>26740261.909317121</v>
      </c>
      <c r="I48" s="6">
        <v>28255020.560772322</v>
      </c>
      <c r="J48" s="6">
        <v>30258718.032395493</v>
      </c>
      <c r="K48" s="6">
        <v>30182132.790217802</v>
      </c>
      <c r="L48" s="6">
        <v>36177777.523361042</v>
      </c>
      <c r="M48" s="6">
        <v>35546721.020157136</v>
      </c>
      <c r="N48" s="6">
        <v>35475876.124616079</v>
      </c>
      <c r="O48" s="6">
        <v>38595300.401373744</v>
      </c>
      <c r="P48" s="6">
        <v>40146844.917952485</v>
      </c>
      <c r="Q48" s="6">
        <v>42414632.045727633</v>
      </c>
      <c r="R48" s="6">
        <v>44352955.444317348</v>
      </c>
      <c r="S48" s="6">
        <v>42974227.582220018</v>
      </c>
      <c r="T48" s="6">
        <v>43918485.43303781</v>
      </c>
      <c r="U48" s="6">
        <v>46290288.133334182</v>
      </c>
      <c r="V48" s="6">
        <v>47513216.61627356</v>
      </c>
    </row>
    <row r="49" spans="1:22" x14ac:dyDescent="0.8">
      <c r="A49" t="s">
        <v>45</v>
      </c>
      <c r="B49" s="6">
        <v>22561132</v>
      </c>
      <c r="C49" s="6">
        <v>23532426.796013851</v>
      </c>
      <c r="D49" s="6">
        <v>25616250.82627672</v>
      </c>
      <c r="E49" s="6">
        <v>26941953.846531883</v>
      </c>
      <c r="F49" s="6">
        <v>27857576.910455067</v>
      </c>
      <c r="G49" s="6">
        <v>30477575.344585512</v>
      </c>
      <c r="H49" s="6">
        <v>30164077.077253722</v>
      </c>
      <c r="I49" s="6">
        <v>35894286.994661652</v>
      </c>
      <c r="J49" s="6">
        <v>32847505.622590266</v>
      </c>
      <c r="K49" s="6">
        <v>35024915.617068768</v>
      </c>
      <c r="L49" s="6">
        <v>38079779.299107105</v>
      </c>
      <c r="M49" s="6">
        <v>42293532.805413663</v>
      </c>
      <c r="N49" s="6">
        <v>46373661.615689032</v>
      </c>
      <c r="O49" s="6">
        <v>51083006.802528612</v>
      </c>
      <c r="P49" s="6">
        <v>54077939.676506564</v>
      </c>
      <c r="Q49" s="6">
        <v>59080489.150946259</v>
      </c>
      <c r="R49" s="6">
        <v>58806212.054699033</v>
      </c>
      <c r="S49" s="6">
        <v>65975231.415844053</v>
      </c>
      <c r="T49" s="6">
        <v>63848489.130772904</v>
      </c>
      <c r="U49" s="6">
        <v>59827057.64348416</v>
      </c>
      <c r="V49" s="6">
        <v>57974269.079432651</v>
      </c>
    </row>
    <row r="50" spans="1:22" x14ac:dyDescent="0.8">
      <c r="A50" t="s">
        <v>46</v>
      </c>
      <c r="B50" s="6">
        <v>22561132</v>
      </c>
      <c r="C50" s="6">
        <v>25769268.572749965</v>
      </c>
      <c r="D50" s="6">
        <v>26865854.1188187</v>
      </c>
      <c r="E50" s="6">
        <v>26907706.713793047</v>
      </c>
      <c r="F50" s="6">
        <v>29449941.437913459</v>
      </c>
      <c r="G50" s="6">
        <v>31556440.600316871</v>
      </c>
      <c r="H50" s="6">
        <v>32556548.777812388</v>
      </c>
      <c r="I50" s="6">
        <v>36062213.921328075</v>
      </c>
      <c r="J50" s="6">
        <v>38770556.367852017</v>
      </c>
      <c r="K50" s="6">
        <v>37914256.119062997</v>
      </c>
      <c r="L50" s="6">
        <v>37859884.538403168</v>
      </c>
      <c r="M50" s="6">
        <v>39075385.01521308</v>
      </c>
      <c r="N50" s="6">
        <v>46523054.944545507</v>
      </c>
      <c r="O50" s="6">
        <v>50267323.56886407</v>
      </c>
      <c r="P50" s="6">
        <v>50209282.902196772</v>
      </c>
      <c r="Q50" s="6">
        <v>53491938.487800054</v>
      </c>
      <c r="R50" s="6">
        <v>56221005.947009638</v>
      </c>
      <c r="S50" s="6">
        <v>60638607.814568654</v>
      </c>
      <c r="T50" s="6">
        <v>63073697.826747589</v>
      </c>
      <c r="U50" s="6">
        <v>67194203.767844513</v>
      </c>
      <c r="V50" s="6">
        <v>72054314.562062502</v>
      </c>
    </row>
    <row r="51" spans="1:22" x14ac:dyDescent="0.8">
      <c r="A51" t="s">
        <v>47</v>
      </c>
      <c r="B51" s="6">
        <v>22561132</v>
      </c>
      <c r="C51" s="6">
        <v>23911931.317956455</v>
      </c>
      <c r="D51" s="6">
        <v>23563906.703835104</v>
      </c>
      <c r="E51" s="6">
        <v>24503631.66955043</v>
      </c>
      <c r="F51" s="6">
        <v>27292455.683306955</v>
      </c>
      <c r="G51" s="6">
        <v>27897397.968948085</v>
      </c>
      <c r="H51" s="6">
        <v>28162407.97101244</v>
      </c>
      <c r="I51" s="6">
        <v>29965136.894402206</v>
      </c>
      <c r="J51" s="6">
        <v>32107304.342395574</v>
      </c>
      <c r="K51" s="6">
        <v>34788147.288259231</v>
      </c>
      <c r="L51" s="6">
        <v>31572271.504995849</v>
      </c>
      <c r="M51" s="6">
        <v>33696127.727327287</v>
      </c>
      <c r="N51" s="6">
        <v>36071173.366415419</v>
      </c>
      <c r="O51" s="6">
        <v>34413591.555923842</v>
      </c>
      <c r="P51" s="6">
        <v>34843918.980757773</v>
      </c>
      <c r="Q51" s="6">
        <v>33354318.974787284</v>
      </c>
      <c r="R51" s="6">
        <v>34595520.845587283</v>
      </c>
      <c r="S51" s="6">
        <v>38482017.146462627</v>
      </c>
      <c r="T51" s="6">
        <v>38447174.70616845</v>
      </c>
      <c r="U51" s="6">
        <v>37580930.866199531</v>
      </c>
      <c r="V51" s="6">
        <v>39482742.945851341</v>
      </c>
    </row>
    <row r="52" spans="1:22" x14ac:dyDescent="0.8">
      <c r="A52" t="s">
        <v>48</v>
      </c>
      <c r="B52" s="6">
        <v>22561132</v>
      </c>
      <c r="C52" s="6">
        <v>22984942.85385067</v>
      </c>
      <c r="D52" s="6">
        <v>23452897.610804919</v>
      </c>
      <c r="E52" s="6">
        <v>23871648.714743014</v>
      </c>
      <c r="F52" s="6">
        <v>24886713.032050211</v>
      </c>
      <c r="G52" s="6">
        <v>23914409.463882517</v>
      </c>
      <c r="H52" s="6">
        <v>24530427.14763302</v>
      </c>
      <c r="I52" s="6">
        <v>27325076.615608204</v>
      </c>
      <c r="J52" s="6">
        <v>26790802.601662539</v>
      </c>
      <c r="K52" s="6">
        <v>28789405.692651276</v>
      </c>
      <c r="L52" s="6">
        <v>30016197.743929535</v>
      </c>
      <c r="M52" s="6">
        <v>30470471.799665011</v>
      </c>
      <c r="N52" s="6">
        <v>29990625.67064964</v>
      </c>
      <c r="O52" s="6">
        <v>31894913.672532901</v>
      </c>
      <c r="P52" s="6">
        <v>34666221.834423043</v>
      </c>
      <c r="Q52" s="6">
        <v>38948218.617549762</v>
      </c>
      <c r="R52" s="6">
        <v>42043232.04217279</v>
      </c>
      <c r="S52" s="6">
        <v>45408554.580595799</v>
      </c>
      <c r="T52" s="6">
        <v>46642968.76611115</v>
      </c>
      <c r="U52" s="6">
        <v>50567090.629071064</v>
      </c>
      <c r="V52" s="6">
        <v>54354184.146715224</v>
      </c>
    </row>
    <row r="53" spans="1:22" x14ac:dyDescent="0.8">
      <c r="A53" t="s">
        <v>49</v>
      </c>
      <c r="B53" s="6">
        <v>22561132</v>
      </c>
      <c r="C53" s="6">
        <v>21077183.408122797</v>
      </c>
      <c r="D53" s="6">
        <v>22285800.943167619</v>
      </c>
      <c r="E53" s="6">
        <v>22758447.3332511</v>
      </c>
      <c r="F53" s="6">
        <v>23782147.648358148</v>
      </c>
      <c r="G53" s="6">
        <v>23288858.274075456</v>
      </c>
      <c r="H53" s="6">
        <v>22885882.094640072</v>
      </c>
      <c r="I53" s="6">
        <v>24727976.988098368</v>
      </c>
      <c r="J53" s="6">
        <v>25823203.060270514</v>
      </c>
      <c r="K53" s="6">
        <v>24580424.285072234</v>
      </c>
      <c r="L53" s="6">
        <v>25841339.240816873</v>
      </c>
      <c r="M53" s="6">
        <v>26578894.313562036</v>
      </c>
      <c r="N53" s="6">
        <v>29850990.553068884</v>
      </c>
      <c r="O53" s="6">
        <v>32026348.314477615</v>
      </c>
      <c r="P53" s="6">
        <v>34457263.859228946</v>
      </c>
      <c r="Q53" s="6">
        <v>41364530.543967716</v>
      </c>
      <c r="R53" s="6">
        <v>41487372.479438685</v>
      </c>
      <c r="S53" s="6">
        <v>39795391.418482684</v>
      </c>
      <c r="T53" s="6">
        <v>41985871.209805317</v>
      </c>
      <c r="U53" s="6">
        <v>46982603.636362389</v>
      </c>
      <c r="V53" s="6">
        <v>49001169.916841015</v>
      </c>
    </row>
    <row r="54" spans="1:22" x14ac:dyDescent="0.8">
      <c r="A54" t="s">
        <v>50</v>
      </c>
      <c r="B54" s="6">
        <v>22561132</v>
      </c>
      <c r="C54" s="6">
        <v>24014942.087332871</v>
      </c>
      <c r="D54" s="6">
        <v>23319506.993970197</v>
      </c>
      <c r="E54" s="6">
        <v>21755312.375876427</v>
      </c>
      <c r="F54" s="6">
        <v>23675580.567333419</v>
      </c>
      <c r="G54" s="6">
        <v>26243224.931727137</v>
      </c>
      <c r="H54" s="6">
        <v>28068626.337665141</v>
      </c>
      <c r="I54" s="6">
        <v>29669452.037110008</v>
      </c>
      <c r="J54" s="6">
        <v>30477181.85031195</v>
      </c>
      <c r="K54" s="6">
        <v>32010866.538345117</v>
      </c>
      <c r="L54" s="6">
        <v>33531081.509762112</v>
      </c>
      <c r="M54" s="6">
        <v>33774345.949995205</v>
      </c>
      <c r="N54" s="6">
        <v>33037836.836504266</v>
      </c>
      <c r="O54" s="6">
        <v>35962118.901894957</v>
      </c>
      <c r="P54" s="6">
        <v>37476093.243691646</v>
      </c>
      <c r="Q54" s="6">
        <v>42603655.410784654</v>
      </c>
      <c r="R54" s="6">
        <v>41883950.485248268</v>
      </c>
      <c r="S54" s="6">
        <v>46675135.932029553</v>
      </c>
      <c r="T54" s="6">
        <v>51009351.282400176</v>
      </c>
      <c r="U54" s="6">
        <v>54111830.664185077</v>
      </c>
      <c r="V54" s="6">
        <v>51875835.846987709</v>
      </c>
    </row>
    <row r="55" spans="1:22" x14ac:dyDescent="0.8">
      <c r="A55" t="s">
        <v>51</v>
      </c>
      <c r="B55" s="6">
        <v>22561132</v>
      </c>
      <c r="C55" s="6">
        <v>24497251.351680696</v>
      </c>
      <c r="D55" s="6">
        <v>24760118.827330451</v>
      </c>
      <c r="E55" s="6">
        <v>26058258.080401197</v>
      </c>
      <c r="F55" s="6">
        <v>23025372.86547856</v>
      </c>
      <c r="G55" s="6">
        <v>25921909.399743147</v>
      </c>
      <c r="H55" s="6">
        <v>27395351.112823807</v>
      </c>
      <c r="I55" s="6">
        <v>27706734.420435585</v>
      </c>
      <c r="J55" s="6">
        <v>27671147.931293078</v>
      </c>
      <c r="K55" s="6">
        <v>28192745.31935598</v>
      </c>
      <c r="L55" s="6">
        <v>29422858.232062224</v>
      </c>
      <c r="M55" s="6">
        <v>30097388.931213032</v>
      </c>
      <c r="N55" s="6">
        <v>35060995.292679384</v>
      </c>
      <c r="O55" s="6">
        <v>38350152.545067683</v>
      </c>
      <c r="P55" s="6">
        <v>43434795.71085497</v>
      </c>
      <c r="Q55" s="6">
        <v>45430479.783620119</v>
      </c>
      <c r="R55" s="6">
        <v>50300156.158505879</v>
      </c>
      <c r="S55" s="6">
        <v>54289215.524316393</v>
      </c>
      <c r="T55" s="6">
        <v>55045499.227664143</v>
      </c>
      <c r="U55" s="6">
        <v>55629438.082218148</v>
      </c>
      <c r="V55" s="6">
        <v>58408841.619037107</v>
      </c>
    </row>
    <row r="56" spans="1:22" x14ac:dyDescent="0.8">
      <c r="A56" t="s">
        <v>52</v>
      </c>
      <c r="B56" s="6">
        <v>22561132</v>
      </c>
      <c r="C56" s="6">
        <v>22747638.393918142</v>
      </c>
      <c r="D56" s="6">
        <v>25511086.845565669</v>
      </c>
      <c r="E56" s="6">
        <v>28070093.137651846</v>
      </c>
      <c r="F56" s="6">
        <v>28442140.588079475</v>
      </c>
      <c r="G56" s="6">
        <v>29891131.010780346</v>
      </c>
      <c r="H56" s="6">
        <v>26196932.908842891</v>
      </c>
      <c r="I56" s="6">
        <v>28282522.300798643</v>
      </c>
      <c r="J56" s="6">
        <v>31105445.222512417</v>
      </c>
      <c r="K56" s="6">
        <v>34887939.995636068</v>
      </c>
      <c r="L56" s="6">
        <v>35262055.423592024</v>
      </c>
      <c r="M56" s="6">
        <v>36624758.184899144</v>
      </c>
      <c r="N56" s="6">
        <v>42190131.039230466</v>
      </c>
      <c r="O56" s="6">
        <v>48100594.582225285</v>
      </c>
      <c r="P56" s="6">
        <v>44781977.692078024</v>
      </c>
      <c r="Q56" s="6">
        <v>48190367.453780137</v>
      </c>
      <c r="R56" s="6">
        <v>45272912.463305362</v>
      </c>
      <c r="S56" s="6">
        <v>48400459.125050396</v>
      </c>
      <c r="T56" s="6">
        <v>47007410.734107956</v>
      </c>
      <c r="U56" s="6">
        <v>44720679.407122202</v>
      </c>
      <c r="V56" s="6">
        <v>47840253.152269401</v>
      </c>
    </row>
    <row r="57" spans="1:22" x14ac:dyDescent="0.8">
      <c r="A57" t="s">
        <v>53</v>
      </c>
      <c r="B57" s="6">
        <v>22561132</v>
      </c>
      <c r="C57" s="6">
        <v>23032086.723136865</v>
      </c>
      <c r="D57" s="6">
        <v>24002377.20651982</v>
      </c>
      <c r="E57" s="6">
        <v>26806419.241652813</v>
      </c>
      <c r="F57" s="6">
        <v>29495925.151186466</v>
      </c>
      <c r="G57" s="6">
        <v>28482698.577359952</v>
      </c>
      <c r="H57" s="6">
        <v>28844113.587676395</v>
      </c>
      <c r="I57" s="6">
        <v>28558091.1204901</v>
      </c>
      <c r="J57" s="6">
        <v>30382470.569808993</v>
      </c>
      <c r="K57" s="6">
        <v>31539266.456565842</v>
      </c>
      <c r="L57" s="6">
        <v>33465801.704947267</v>
      </c>
      <c r="M57" s="6">
        <v>30729547.008969989</v>
      </c>
      <c r="N57" s="6">
        <v>32363128.790481545</v>
      </c>
      <c r="O57" s="6">
        <v>33219493.814700734</v>
      </c>
      <c r="P57" s="6">
        <v>34074228.704857133</v>
      </c>
      <c r="Q57" s="6">
        <v>33374593.416643765</v>
      </c>
      <c r="R57" s="6">
        <v>38682559.842526987</v>
      </c>
      <c r="S57" s="6">
        <v>41766318.27884803</v>
      </c>
      <c r="T57" s="6">
        <v>46354577.609584518</v>
      </c>
      <c r="U57" s="6">
        <v>48605953.460435569</v>
      </c>
      <c r="V57" s="6">
        <v>49599158.619715571</v>
      </c>
    </row>
    <row r="58" spans="1:22" x14ac:dyDescent="0.8">
      <c r="A58" t="s">
        <v>54</v>
      </c>
      <c r="B58" s="6">
        <v>22561132</v>
      </c>
      <c r="C58" s="6">
        <v>25269981.802412588</v>
      </c>
      <c r="D58" s="6">
        <v>28557441.565877825</v>
      </c>
      <c r="E58" s="6">
        <v>29152497.775945552</v>
      </c>
      <c r="F58" s="6">
        <v>34277971.623824708</v>
      </c>
      <c r="G58" s="6">
        <v>36041880.04966861</v>
      </c>
      <c r="H58" s="6">
        <v>35350597.657326996</v>
      </c>
      <c r="I58" s="6">
        <v>42254629.855680853</v>
      </c>
      <c r="J58" s="6">
        <v>47927538.165688977</v>
      </c>
      <c r="K58" s="6">
        <v>51134987.94631049</v>
      </c>
      <c r="L58" s="6">
        <v>52204892.701105066</v>
      </c>
      <c r="M58" s="6">
        <v>54482355.328086987</v>
      </c>
      <c r="N58" s="6">
        <v>56816372.54141175</v>
      </c>
      <c r="O58" s="6">
        <v>56337820.332123719</v>
      </c>
      <c r="P58" s="6">
        <v>59392863.41263289</v>
      </c>
      <c r="Q58" s="6">
        <v>64115526.089865379</v>
      </c>
      <c r="R58" s="6">
        <v>71109502.539668515</v>
      </c>
      <c r="S58" s="6">
        <v>65068521.758388601</v>
      </c>
      <c r="T58" s="6">
        <v>66134663.695404023</v>
      </c>
      <c r="U58" s="6">
        <v>72943467.293056726</v>
      </c>
      <c r="V58" s="6">
        <v>76938780.456556335</v>
      </c>
    </row>
    <row r="59" spans="1:22" x14ac:dyDescent="0.8">
      <c r="A59" t="s">
        <v>55</v>
      </c>
      <c r="B59" s="6">
        <v>22561132</v>
      </c>
      <c r="C59" s="6">
        <v>23127866.778171901</v>
      </c>
      <c r="D59" s="6">
        <v>23031003.894044049</v>
      </c>
      <c r="E59" s="6">
        <v>22866693.431491029</v>
      </c>
      <c r="F59" s="6">
        <v>23461983.229745407</v>
      </c>
      <c r="G59" s="6">
        <v>24589639.020694625</v>
      </c>
      <c r="H59" s="6">
        <v>24032190.642434526</v>
      </c>
      <c r="I59" s="6">
        <v>24479205.928209588</v>
      </c>
      <c r="J59" s="6">
        <v>27203283.778612684</v>
      </c>
      <c r="K59" s="6">
        <v>27462846.410443291</v>
      </c>
      <c r="L59" s="6">
        <v>27471425.836759232</v>
      </c>
      <c r="M59" s="6">
        <v>26991946.773421191</v>
      </c>
      <c r="N59" s="6">
        <v>30418857.702013448</v>
      </c>
      <c r="O59" s="6">
        <v>32533726.716463316</v>
      </c>
      <c r="P59" s="6">
        <v>33843317.232064337</v>
      </c>
      <c r="Q59" s="6">
        <v>34756507.400261171</v>
      </c>
      <c r="R59" s="6">
        <v>36106062.050868735</v>
      </c>
      <c r="S59" s="6">
        <v>37699434.186488807</v>
      </c>
      <c r="T59" s="6">
        <v>41828093.692048609</v>
      </c>
      <c r="U59" s="6">
        <v>45249138.551501654</v>
      </c>
      <c r="V59" s="6">
        <v>44926293.079839781</v>
      </c>
    </row>
    <row r="60" spans="1:22" x14ac:dyDescent="0.8">
      <c r="A60" t="s">
        <v>56</v>
      </c>
      <c r="B60" s="6">
        <v>22561132</v>
      </c>
      <c r="C60" s="6">
        <v>24240996.871803686</v>
      </c>
      <c r="D60" s="6">
        <v>24156715.937824562</v>
      </c>
      <c r="E60" s="6">
        <v>25883011.499553576</v>
      </c>
      <c r="F60" s="6">
        <v>25191902.45317699</v>
      </c>
      <c r="G60" s="6">
        <v>24981876.301199123</v>
      </c>
      <c r="H60" s="6">
        <v>28501663.516760148</v>
      </c>
      <c r="I60" s="6">
        <v>30321709.928493932</v>
      </c>
      <c r="J60" s="6">
        <v>32018511.62149173</v>
      </c>
      <c r="K60" s="6">
        <v>31521974.672892537</v>
      </c>
      <c r="L60" s="6">
        <v>32677882.516206469</v>
      </c>
      <c r="M60" s="6">
        <v>29382257.812302113</v>
      </c>
      <c r="N60" s="6">
        <v>29116912.859554566</v>
      </c>
      <c r="O60" s="6">
        <v>31102769.975399412</v>
      </c>
      <c r="P60" s="6">
        <v>33551429.832242392</v>
      </c>
      <c r="Q60" s="6">
        <v>35303032.916554168</v>
      </c>
      <c r="R60" s="6">
        <v>36543962.66789224</v>
      </c>
      <c r="S60" s="6">
        <v>37970002.808169432</v>
      </c>
      <c r="T60" s="6">
        <v>35517464.859405965</v>
      </c>
      <c r="U60" s="6">
        <v>34868928.665611014</v>
      </c>
      <c r="V60" s="6">
        <v>38166765.189613149</v>
      </c>
    </row>
    <row r="61" spans="1:22" x14ac:dyDescent="0.8">
      <c r="A61" t="s">
        <v>57</v>
      </c>
      <c r="B61" s="6">
        <v>22561132</v>
      </c>
      <c r="C61" s="6">
        <v>22432726.927882295</v>
      </c>
      <c r="D61" s="6">
        <v>23411277.952950761</v>
      </c>
      <c r="E61" s="6">
        <v>25103252.936270595</v>
      </c>
      <c r="F61" s="6">
        <v>24333782.634483702</v>
      </c>
      <c r="G61" s="6">
        <v>25144891.063479315</v>
      </c>
      <c r="H61" s="6">
        <v>25636793.92603562</v>
      </c>
      <c r="I61" s="6">
        <v>26460556.74339148</v>
      </c>
      <c r="J61" s="6">
        <v>27414076.511669748</v>
      </c>
      <c r="K61" s="6">
        <v>26049378.219830055</v>
      </c>
      <c r="L61" s="6">
        <v>27115917.713849988</v>
      </c>
      <c r="M61" s="6">
        <v>26385488.057243932</v>
      </c>
      <c r="N61" s="6">
        <v>28722108.707580473</v>
      </c>
      <c r="O61" s="6">
        <v>30257276.476386007</v>
      </c>
      <c r="P61" s="6">
        <v>34399055.484617427</v>
      </c>
      <c r="Q61" s="6">
        <v>35642081.505645677</v>
      </c>
      <c r="R61" s="6">
        <v>37742924.69924356</v>
      </c>
      <c r="S61" s="6">
        <v>35234248.552860595</v>
      </c>
      <c r="T61" s="6">
        <v>36464826.449599408</v>
      </c>
      <c r="U61" s="6">
        <v>40182071.882561028</v>
      </c>
      <c r="V61" s="6">
        <v>40313377.835845977</v>
      </c>
    </row>
    <row r="62" spans="1:22" x14ac:dyDescent="0.8">
      <c r="A62" t="s">
        <v>58</v>
      </c>
      <c r="B62" s="6">
        <v>22561132</v>
      </c>
      <c r="C62" s="6">
        <v>24461472.195178814</v>
      </c>
      <c r="D62" s="6">
        <v>25421492.04536603</v>
      </c>
      <c r="E62" s="6">
        <v>24278438.246195111</v>
      </c>
      <c r="F62" s="6">
        <v>25988015.157349888</v>
      </c>
      <c r="G62" s="6">
        <v>28556806.213474564</v>
      </c>
      <c r="H62" s="6">
        <v>30869570.377665695</v>
      </c>
      <c r="I62" s="6">
        <v>32619181.64051624</v>
      </c>
      <c r="J62" s="6">
        <v>32663480.429529339</v>
      </c>
      <c r="K62" s="6">
        <v>32430004.419643246</v>
      </c>
      <c r="L62" s="6">
        <v>35215558.154944807</v>
      </c>
      <c r="M62" s="6">
        <v>33313875.457624197</v>
      </c>
      <c r="N62" s="6">
        <v>35724496.684295207</v>
      </c>
      <c r="O62" s="6">
        <v>33159810.426801182</v>
      </c>
      <c r="P62" s="6">
        <v>36037143.592712916</v>
      </c>
      <c r="Q62" s="6">
        <v>37639653.864273079</v>
      </c>
      <c r="R62" s="6">
        <v>38651878.963031814</v>
      </c>
      <c r="S62" s="6">
        <v>39910841.635374993</v>
      </c>
      <c r="T62" s="6">
        <v>39095930.915314101</v>
      </c>
      <c r="U62" s="6">
        <v>43905733.847878598</v>
      </c>
      <c r="V62" s="6">
        <v>45418184.223403372</v>
      </c>
    </row>
    <row r="63" spans="1:22" x14ac:dyDescent="0.8">
      <c r="A63" t="s">
        <v>59</v>
      </c>
      <c r="B63" s="6">
        <v>22561132</v>
      </c>
      <c r="C63" s="6">
        <v>23600726.992350411</v>
      </c>
      <c r="D63" s="6">
        <v>23260737.31453513</v>
      </c>
      <c r="E63" s="6">
        <v>22850989.79930054</v>
      </c>
      <c r="F63" s="6">
        <v>23442388.063017413</v>
      </c>
      <c r="G63" s="6">
        <v>23860520.228634674</v>
      </c>
      <c r="H63" s="6">
        <v>25502081.95489794</v>
      </c>
      <c r="I63" s="6">
        <v>27074138.998423778</v>
      </c>
      <c r="J63" s="6">
        <v>29937585.012201451</v>
      </c>
      <c r="K63" s="6">
        <v>32267162.787785534</v>
      </c>
      <c r="L63" s="6">
        <v>31223874.321580674</v>
      </c>
      <c r="M63" s="6">
        <v>30846964.505435739</v>
      </c>
      <c r="N63" s="6">
        <v>33011823.100774188</v>
      </c>
      <c r="O63" s="6">
        <v>32981673.944744568</v>
      </c>
      <c r="P63" s="6">
        <v>35179020.181272216</v>
      </c>
      <c r="Q63" s="6">
        <v>37011931.972345784</v>
      </c>
      <c r="R63" s="6">
        <v>39985444.397321485</v>
      </c>
      <c r="S63" s="6">
        <v>41030914.362123474</v>
      </c>
      <c r="T63" s="6">
        <v>44747991.259959012</v>
      </c>
      <c r="U63" s="6">
        <v>47057313.284929201</v>
      </c>
      <c r="V63" s="6">
        <v>50959926.351618767</v>
      </c>
    </row>
    <row r="64" spans="1:22" x14ac:dyDescent="0.8">
      <c r="A64" t="s">
        <v>60</v>
      </c>
      <c r="B64" s="6">
        <v>22561132</v>
      </c>
      <c r="C64" s="6">
        <v>22604225.492604848</v>
      </c>
      <c r="D64" s="6">
        <v>22822672.838744882</v>
      </c>
      <c r="E64" s="6">
        <v>23203695.516789123</v>
      </c>
      <c r="F64" s="6">
        <v>25274229.412878241</v>
      </c>
      <c r="G64" s="6">
        <v>26555163.600321285</v>
      </c>
      <c r="H64" s="6">
        <v>27861480.555239759</v>
      </c>
      <c r="I64" s="6">
        <v>30025260.187126882</v>
      </c>
      <c r="J64" s="6">
        <v>32607604.528625119</v>
      </c>
      <c r="K64" s="6">
        <v>33839499.74000214</v>
      </c>
      <c r="L64" s="6">
        <v>38977735.845165364</v>
      </c>
      <c r="M64" s="6">
        <v>46115854.476123393</v>
      </c>
      <c r="N64" s="6">
        <v>42884531.359146208</v>
      </c>
      <c r="O64" s="6">
        <v>46703110.07142476</v>
      </c>
      <c r="P64" s="6">
        <v>48219539.462728649</v>
      </c>
      <c r="Q64" s="6">
        <v>46516239.892978117</v>
      </c>
      <c r="R64" s="6">
        <v>48851631.741492584</v>
      </c>
      <c r="S64" s="6">
        <v>50751684.515344009</v>
      </c>
      <c r="T64" s="6">
        <v>51276556.003427543</v>
      </c>
      <c r="U64" s="6">
        <v>50442148.490189053</v>
      </c>
      <c r="V64" s="6">
        <v>51530302.163933024</v>
      </c>
    </row>
    <row r="65" spans="1:22" x14ac:dyDescent="0.8">
      <c r="A65" t="s">
        <v>61</v>
      </c>
      <c r="B65" s="6">
        <v>22561132</v>
      </c>
      <c r="C65" s="6">
        <v>25857366.189685863</v>
      </c>
      <c r="D65" s="6">
        <v>28671820.029443141</v>
      </c>
      <c r="E65" s="6">
        <v>29839550.155049749</v>
      </c>
      <c r="F65" s="6">
        <v>32268336.452304043</v>
      </c>
      <c r="G65" s="6">
        <v>33192495.634241968</v>
      </c>
      <c r="H65" s="6">
        <v>34885316.996663257</v>
      </c>
      <c r="I65" s="6">
        <v>37852543.772705123</v>
      </c>
      <c r="J65" s="6">
        <v>39598809.263391271</v>
      </c>
      <c r="K65" s="6">
        <v>42123273.457427986</v>
      </c>
      <c r="L65" s="6">
        <v>45217587.387840793</v>
      </c>
      <c r="M65" s="6">
        <v>45130607.912089594</v>
      </c>
      <c r="N65" s="6">
        <v>45466861.363781571</v>
      </c>
      <c r="O65" s="6">
        <v>47401373.630714864</v>
      </c>
      <c r="P65" s="6">
        <v>55078022.22341463</v>
      </c>
      <c r="Q65" s="6">
        <v>63365065.291946828</v>
      </c>
      <c r="R65" s="6">
        <v>62077466.600788295</v>
      </c>
      <c r="S65" s="6">
        <v>63496091.645673379</v>
      </c>
      <c r="T65" s="6">
        <v>65031212.237281926</v>
      </c>
      <c r="U65" s="6">
        <v>66988549.987761453</v>
      </c>
      <c r="V65" s="6">
        <v>79128933.966909796</v>
      </c>
    </row>
    <row r="66" spans="1:22" x14ac:dyDescent="0.8">
      <c r="A66" t="s">
        <v>62</v>
      </c>
      <c r="B66" s="6">
        <v>22561132</v>
      </c>
      <c r="C66" s="6">
        <v>21866131.679088663</v>
      </c>
      <c r="D66" s="6">
        <v>22172578.693056475</v>
      </c>
      <c r="E66" s="6">
        <v>21945756.648809556</v>
      </c>
      <c r="F66" s="6">
        <v>23887939.139614839</v>
      </c>
      <c r="G66" s="6">
        <v>23915861.332768168</v>
      </c>
      <c r="H66" s="6">
        <v>23426570.804935809</v>
      </c>
      <c r="I66" s="6">
        <v>25464540.843888994</v>
      </c>
      <c r="J66" s="6">
        <v>27753518.75365252</v>
      </c>
      <c r="K66" s="6">
        <v>30284209.05981385</v>
      </c>
      <c r="L66" s="6">
        <v>30337900.44171375</v>
      </c>
      <c r="M66" s="6">
        <v>34431145.814895198</v>
      </c>
      <c r="N66" s="6">
        <v>36283953.839646429</v>
      </c>
      <c r="O66" s="6">
        <v>37680617.194755033</v>
      </c>
      <c r="P66" s="6">
        <v>36350377.872322664</v>
      </c>
      <c r="Q66" s="6">
        <v>37160766.52019266</v>
      </c>
      <c r="R66" s="6">
        <v>36363626.844593272</v>
      </c>
      <c r="S66" s="6">
        <v>36183444.823712938</v>
      </c>
      <c r="T66" s="6">
        <v>38744329.503180057</v>
      </c>
      <c r="U66" s="6">
        <v>37947339.331486046</v>
      </c>
      <c r="V66" s="6">
        <v>40098516.005956829</v>
      </c>
    </row>
    <row r="67" spans="1:22" x14ac:dyDescent="0.8">
      <c r="A67" t="s">
        <v>63</v>
      </c>
      <c r="B67" s="6">
        <v>22561132</v>
      </c>
      <c r="C67" s="6">
        <v>24667592.968306333</v>
      </c>
      <c r="D67" s="6">
        <v>24832185.796543404</v>
      </c>
      <c r="E67" s="6">
        <v>25053798.100357603</v>
      </c>
      <c r="F67" s="6">
        <v>27196671.305618066</v>
      </c>
      <c r="G67" s="6">
        <v>28148750.083581317</v>
      </c>
      <c r="H67" s="6">
        <v>31692003.272387352</v>
      </c>
      <c r="I67" s="6">
        <v>30193639.35648362</v>
      </c>
      <c r="J67" s="6">
        <v>34150480.871259227</v>
      </c>
      <c r="K67" s="6">
        <v>35814628.283903159</v>
      </c>
      <c r="L67" s="6">
        <v>40156228.627894744</v>
      </c>
      <c r="M67" s="6">
        <v>40345722.429931268</v>
      </c>
      <c r="N67" s="6">
        <v>40214404.149197027</v>
      </c>
      <c r="O67" s="6">
        <v>45212344.025503941</v>
      </c>
      <c r="P67" s="6">
        <v>48848454.036647812</v>
      </c>
      <c r="Q67" s="6">
        <v>49379740.474730849</v>
      </c>
      <c r="R67" s="6">
        <v>52054261.493807204</v>
      </c>
      <c r="S67" s="6">
        <v>51515218.191882223</v>
      </c>
      <c r="T67" s="6">
        <v>55745768.695873663</v>
      </c>
      <c r="U67" s="6">
        <v>59159335.394233085</v>
      </c>
      <c r="V67" s="6">
        <v>65465339.251455486</v>
      </c>
    </row>
    <row r="68" spans="1:22" x14ac:dyDescent="0.8">
      <c r="A68" t="s">
        <v>64</v>
      </c>
      <c r="B68" s="6">
        <v>22561132</v>
      </c>
      <c r="C68" s="6">
        <v>24079085.533578221</v>
      </c>
      <c r="D68" s="6">
        <v>23175464.957495663</v>
      </c>
      <c r="E68" s="6">
        <v>26440201.781749625</v>
      </c>
      <c r="F68" s="6">
        <v>24780425.43927522</v>
      </c>
      <c r="G68" s="6">
        <v>25436134.087934278</v>
      </c>
      <c r="H68" s="6">
        <v>27703317.388841763</v>
      </c>
      <c r="I68" s="6">
        <v>28375719.062108673</v>
      </c>
      <c r="J68" s="6">
        <v>29926490.846013099</v>
      </c>
      <c r="K68" s="6">
        <v>29447262.785853148</v>
      </c>
      <c r="L68" s="6">
        <v>32410909.77528879</v>
      </c>
      <c r="M68" s="6">
        <v>31538090.149241515</v>
      </c>
      <c r="N68" s="6">
        <v>30278267.312297814</v>
      </c>
      <c r="O68" s="6">
        <v>29144063.634417586</v>
      </c>
      <c r="P68" s="6">
        <v>31970814.440815955</v>
      </c>
      <c r="Q68" s="6">
        <v>35293773.995508641</v>
      </c>
      <c r="R68" s="6">
        <v>37122786.352860443</v>
      </c>
      <c r="S68" s="6">
        <v>42442267.305005088</v>
      </c>
      <c r="T68" s="6">
        <v>43358087.058102563</v>
      </c>
      <c r="U68" s="6">
        <v>47490327.776758455</v>
      </c>
      <c r="V68" s="6">
        <v>42879878.093468964</v>
      </c>
    </row>
    <row r="69" spans="1:22" x14ac:dyDescent="0.8">
      <c r="A69" t="s">
        <v>65</v>
      </c>
      <c r="B69" s="6">
        <v>22561132</v>
      </c>
      <c r="C69" s="6">
        <v>24968234.707069185</v>
      </c>
      <c r="D69" s="6">
        <v>28077172.494136594</v>
      </c>
      <c r="E69" s="6">
        <v>31488086.954819404</v>
      </c>
      <c r="F69" s="6">
        <v>30124242.333966058</v>
      </c>
      <c r="G69" s="6">
        <v>33338482.473165296</v>
      </c>
      <c r="H69" s="6">
        <v>31745054.526717972</v>
      </c>
      <c r="I69" s="6">
        <v>32660843.438837513</v>
      </c>
      <c r="J69" s="6">
        <v>35232131.486264996</v>
      </c>
      <c r="K69" s="6">
        <v>34020848.129907317</v>
      </c>
      <c r="L69" s="6">
        <v>37449489.243133105</v>
      </c>
      <c r="M69" s="6">
        <v>37563891.270209245</v>
      </c>
      <c r="N69" s="6">
        <v>40816616.267594837</v>
      </c>
      <c r="O69" s="6">
        <v>43513696.778684735</v>
      </c>
      <c r="P69" s="6">
        <v>45163873.024515964</v>
      </c>
      <c r="Q69" s="6">
        <v>47046035.386002615</v>
      </c>
      <c r="R69" s="6">
        <v>52108788.81328506</v>
      </c>
      <c r="S69" s="6">
        <v>63072961.872005135</v>
      </c>
      <c r="T69" s="6">
        <v>65463354.154645845</v>
      </c>
      <c r="U69" s="6">
        <v>62725006.001637533</v>
      </c>
      <c r="V69" s="6">
        <v>64699140.845026731</v>
      </c>
    </row>
    <row r="70" spans="1:22" x14ac:dyDescent="0.8">
      <c r="A70" t="s">
        <v>66</v>
      </c>
      <c r="B70" s="6">
        <v>22561132</v>
      </c>
      <c r="C70" s="6">
        <v>23515234.961403295</v>
      </c>
      <c r="D70" s="6">
        <v>23136510.275208797</v>
      </c>
      <c r="E70" s="6">
        <v>22599935.455822103</v>
      </c>
      <c r="F70" s="6">
        <v>24506890.088607818</v>
      </c>
      <c r="G70" s="6">
        <v>25874525.941900928</v>
      </c>
      <c r="H70" s="6">
        <v>26305006.562693562</v>
      </c>
      <c r="I70" s="6">
        <v>26572715.398358442</v>
      </c>
      <c r="J70" s="6">
        <v>26759192.568263896</v>
      </c>
      <c r="K70" s="6">
        <v>27596973.957494784</v>
      </c>
      <c r="L70" s="6">
        <v>28086834.26369933</v>
      </c>
      <c r="M70" s="6">
        <v>30088468.205288138</v>
      </c>
      <c r="N70" s="6">
        <v>29009688.482832611</v>
      </c>
      <c r="O70" s="6">
        <v>30299545.334148727</v>
      </c>
      <c r="P70" s="6">
        <v>32359657.659824915</v>
      </c>
      <c r="Q70" s="6">
        <v>30158026.727434766</v>
      </c>
      <c r="R70" s="6">
        <v>31675050.606660236</v>
      </c>
      <c r="S70" s="6">
        <v>31301067.272714827</v>
      </c>
      <c r="T70" s="6">
        <v>32225437.248037864</v>
      </c>
      <c r="U70" s="6">
        <v>33908153.944562435</v>
      </c>
      <c r="V70" s="6">
        <v>36837505.957063891</v>
      </c>
    </row>
    <row r="71" spans="1:22" x14ac:dyDescent="0.8">
      <c r="A71" t="s">
        <v>67</v>
      </c>
      <c r="B71" s="6">
        <v>22561132</v>
      </c>
      <c r="C71" s="6">
        <v>22632094.967401933</v>
      </c>
      <c r="D71" s="6">
        <v>23766449.916969582</v>
      </c>
      <c r="E71" s="6">
        <v>24358931.240716554</v>
      </c>
      <c r="F71" s="6">
        <v>26836194.227683235</v>
      </c>
      <c r="G71" s="6">
        <v>28868827.550006356</v>
      </c>
      <c r="H71" s="6">
        <v>28586094.013281476</v>
      </c>
      <c r="I71" s="6">
        <v>28173961.479750805</v>
      </c>
      <c r="J71" s="6">
        <v>30471598.029619925</v>
      </c>
      <c r="K71" s="6">
        <v>31722301.573089954</v>
      </c>
      <c r="L71" s="6">
        <v>35054291.337547548</v>
      </c>
      <c r="M71" s="6">
        <v>41038967.90850877</v>
      </c>
      <c r="N71" s="6">
        <v>42805288.068848133</v>
      </c>
      <c r="O71" s="6">
        <v>46911439.07828813</v>
      </c>
      <c r="P71" s="6">
        <v>42411757.950215928</v>
      </c>
      <c r="Q71" s="6">
        <v>45221638.671154946</v>
      </c>
      <c r="R71" s="6">
        <v>44933710.279990979</v>
      </c>
      <c r="S71" s="6">
        <v>48826621.147199333</v>
      </c>
      <c r="T71" s="6">
        <v>51157596.165176779</v>
      </c>
      <c r="U71" s="6">
        <v>54896890.233675838</v>
      </c>
      <c r="V71" s="6">
        <v>58942723.4087696</v>
      </c>
    </row>
    <row r="72" spans="1:22" x14ac:dyDescent="0.8">
      <c r="A72" t="s">
        <v>68</v>
      </c>
      <c r="B72" s="6">
        <v>22561132</v>
      </c>
      <c r="C72" s="6">
        <v>20854468.533009596</v>
      </c>
      <c r="D72" s="6">
        <v>21433789.25177227</v>
      </c>
      <c r="E72" s="6">
        <v>24126481.369491726</v>
      </c>
      <c r="F72" s="6">
        <v>24630181.866070077</v>
      </c>
      <c r="G72" s="6">
        <v>27943483.669076189</v>
      </c>
      <c r="H72" s="6">
        <v>29636994.230796229</v>
      </c>
      <c r="I72" s="6">
        <v>33385450.708629183</v>
      </c>
      <c r="J72" s="6">
        <v>35359918.713180952</v>
      </c>
      <c r="K72" s="6">
        <v>32154292.577605885</v>
      </c>
      <c r="L72" s="6">
        <v>34599529.207907215</v>
      </c>
      <c r="M72" s="6">
        <v>33236327.892026041</v>
      </c>
      <c r="N72" s="6">
        <v>35992217.113849424</v>
      </c>
      <c r="O72" s="6">
        <v>38839143.409907833</v>
      </c>
      <c r="P72" s="6">
        <v>45700768.592398353</v>
      </c>
      <c r="Q72" s="6">
        <v>45834437.161010779</v>
      </c>
      <c r="R72" s="6">
        <v>46265122.876168981</v>
      </c>
      <c r="S72" s="6">
        <v>45158336.096742846</v>
      </c>
      <c r="T72" s="6">
        <v>44290786.238191672</v>
      </c>
      <c r="U72" s="6">
        <v>44391144.868759871</v>
      </c>
      <c r="V72" s="6">
        <v>49346385.38973096</v>
      </c>
    </row>
    <row r="73" spans="1:22" x14ac:dyDescent="0.8">
      <c r="A73" t="s">
        <v>69</v>
      </c>
      <c r="B73" s="6">
        <v>22561132</v>
      </c>
      <c r="C73" s="6">
        <v>21439673.405208569</v>
      </c>
      <c r="D73" s="6">
        <v>21774089.886435878</v>
      </c>
      <c r="E73" s="6">
        <v>21640089.948572569</v>
      </c>
      <c r="F73" s="6">
        <v>22567750.44773493</v>
      </c>
      <c r="G73" s="6">
        <v>24399465.209017228</v>
      </c>
      <c r="H73" s="6">
        <v>26597382.250766575</v>
      </c>
      <c r="I73" s="6">
        <v>27861567.62563939</v>
      </c>
      <c r="J73" s="6">
        <v>31126857.10390817</v>
      </c>
      <c r="K73" s="6">
        <v>31354676.112615671</v>
      </c>
      <c r="L73" s="6">
        <v>32238167.718173634</v>
      </c>
      <c r="M73" s="6">
        <v>33630662.204375528</v>
      </c>
      <c r="N73" s="6">
        <v>36718127.974200249</v>
      </c>
      <c r="O73" s="6">
        <v>40495445.238327987</v>
      </c>
      <c r="P73" s="6">
        <v>41357260.041408718</v>
      </c>
      <c r="Q73" s="6">
        <v>46166774.584019147</v>
      </c>
      <c r="R73" s="6">
        <v>45668283.53012912</v>
      </c>
      <c r="S73" s="6">
        <v>50888784.337875098</v>
      </c>
      <c r="T73" s="6">
        <v>53383304.56316302</v>
      </c>
      <c r="U73" s="6">
        <v>54623453.182526775</v>
      </c>
      <c r="V73" s="6">
        <v>56127327.978851318</v>
      </c>
    </row>
    <row r="74" spans="1:22" x14ac:dyDescent="0.8">
      <c r="A74" t="s">
        <v>70</v>
      </c>
      <c r="B74" s="6">
        <v>22561132</v>
      </c>
      <c r="C74" s="6">
        <v>24046944.320850331</v>
      </c>
      <c r="D74" s="6">
        <v>26603767.309498847</v>
      </c>
      <c r="E74" s="6">
        <v>28610579.103902038</v>
      </c>
      <c r="F74" s="6">
        <v>30854850.711124383</v>
      </c>
      <c r="G74" s="6">
        <v>33741023.879511759</v>
      </c>
      <c r="H74" s="6">
        <v>37292537.826301858</v>
      </c>
      <c r="I74" s="6">
        <v>37233551.506025791</v>
      </c>
      <c r="J74" s="6">
        <v>39510373.70396594</v>
      </c>
      <c r="K74" s="6">
        <v>40072094.367341936</v>
      </c>
      <c r="L74" s="6">
        <v>44204338.094973862</v>
      </c>
      <c r="M74" s="6">
        <v>51366024.269483715</v>
      </c>
      <c r="N74" s="6">
        <v>52597333.227526024</v>
      </c>
      <c r="O74" s="6">
        <v>55568169.92438601</v>
      </c>
      <c r="P74" s="6">
        <v>59475857.097008623</v>
      </c>
      <c r="Q74" s="6">
        <v>61623892.62019331</v>
      </c>
      <c r="R74" s="6">
        <v>64622922.227988191</v>
      </c>
      <c r="S74" s="6">
        <v>61882820.061799198</v>
      </c>
      <c r="T74" s="6">
        <v>65336071.778614208</v>
      </c>
      <c r="U74" s="6">
        <v>69175925.506435454</v>
      </c>
      <c r="V74" s="6">
        <v>73320646.63926506</v>
      </c>
    </row>
    <row r="75" spans="1:22" x14ac:dyDescent="0.8">
      <c r="A75" t="s">
        <v>71</v>
      </c>
      <c r="B75" s="6">
        <v>22561132</v>
      </c>
      <c r="C75" s="6">
        <v>23787165.945396673</v>
      </c>
      <c r="D75" s="6">
        <v>27097530.190429777</v>
      </c>
      <c r="E75" s="6">
        <v>28213504.037565932</v>
      </c>
      <c r="F75" s="6">
        <v>29347235.860169083</v>
      </c>
      <c r="G75" s="6">
        <v>29658103.696734827</v>
      </c>
      <c r="H75" s="6">
        <v>31486327.935402889</v>
      </c>
      <c r="I75" s="6">
        <v>32745995.094380088</v>
      </c>
      <c r="J75" s="6">
        <v>33926716.422274426</v>
      </c>
      <c r="K75" s="6">
        <v>33573674.665585957</v>
      </c>
      <c r="L75" s="6">
        <v>32423413.283765025</v>
      </c>
      <c r="M75" s="6">
        <v>31179906.665791351</v>
      </c>
      <c r="N75" s="6">
        <v>34262890.582534395</v>
      </c>
      <c r="O75" s="6">
        <v>36960938.461319812</v>
      </c>
      <c r="P75" s="6">
        <v>39014828.393163845</v>
      </c>
      <c r="Q75" s="6">
        <v>37873663.561019868</v>
      </c>
      <c r="R75" s="6">
        <v>39723156.973240249</v>
      </c>
      <c r="S75" s="6">
        <v>43066172.447769716</v>
      </c>
      <c r="T75" s="6">
        <v>47860125.075080208</v>
      </c>
      <c r="U75" s="6">
        <v>49183712.105033055</v>
      </c>
      <c r="V75" s="6">
        <v>51052178.356753841</v>
      </c>
    </row>
    <row r="76" spans="1:22" x14ac:dyDescent="0.8">
      <c r="A76" t="s">
        <v>72</v>
      </c>
      <c r="B76" s="6">
        <v>22561132</v>
      </c>
      <c r="C76" s="6">
        <v>23911405.477906615</v>
      </c>
      <c r="D76" s="6">
        <v>27674910.010405418</v>
      </c>
      <c r="E76" s="6">
        <v>27267719.200276375</v>
      </c>
      <c r="F76" s="6">
        <v>28740400.892285086</v>
      </c>
      <c r="G76" s="6">
        <v>32500867.645322174</v>
      </c>
      <c r="H76" s="6">
        <v>34929637.67219089</v>
      </c>
      <c r="I76" s="6">
        <v>34952821.871986821</v>
      </c>
      <c r="J76" s="6">
        <v>39525834.379659601</v>
      </c>
      <c r="K76" s="6">
        <v>43992061.106826261</v>
      </c>
      <c r="L76" s="6">
        <v>46317355.011943392</v>
      </c>
      <c r="M76" s="6">
        <v>48691413.290717185</v>
      </c>
      <c r="N76" s="6">
        <v>50001177.589620508</v>
      </c>
      <c r="O76" s="6">
        <v>50127684.238427624</v>
      </c>
      <c r="P76" s="6">
        <v>51796871.876197077</v>
      </c>
      <c r="Q76" s="6">
        <v>47888554.215977803</v>
      </c>
      <c r="R76" s="6">
        <v>49948558.569293097</v>
      </c>
      <c r="S76" s="6">
        <v>52798852.373420388</v>
      </c>
      <c r="T76" s="6">
        <v>50930125.343966536</v>
      </c>
      <c r="U76" s="6">
        <v>46858814.407620691</v>
      </c>
      <c r="V76" s="6">
        <v>51018824.204018153</v>
      </c>
    </row>
    <row r="77" spans="1:22" x14ac:dyDescent="0.8">
      <c r="A77" t="s">
        <v>73</v>
      </c>
      <c r="B77" s="6">
        <v>22561132</v>
      </c>
      <c r="C77" s="6">
        <v>24486267.901345581</v>
      </c>
      <c r="D77" s="6">
        <v>25678483.638274424</v>
      </c>
      <c r="E77" s="6">
        <v>28417486.760902155</v>
      </c>
      <c r="F77" s="6">
        <v>28105318.400593527</v>
      </c>
      <c r="G77" s="6">
        <v>31312072.730488051</v>
      </c>
      <c r="H77" s="6">
        <v>34529614.698850006</v>
      </c>
      <c r="I77" s="6">
        <v>36429379.170658454</v>
      </c>
      <c r="J77" s="6">
        <v>37749280.902667165</v>
      </c>
      <c r="K77" s="6">
        <v>42864613.930740029</v>
      </c>
      <c r="L77" s="6">
        <v>45315577.624035239</v>
      </c>
      <c r="M77" s="6">
        <v>45986615.878400676</v>
      </c>
      <c r="N77" s="6">
        <v>47123582.008274525</v>
      </c>
      <c r="O77" s="6">
        <v>48484374.247214451</v>
      </c>
      <c r="P77" s="6">
        <v>54945130.166961238</v>
      </c>
      <c r="Q77" s="6">
        <v>55116348.95947215</v>
      </c>
      <c r="R77" s="6">
        <v>62711021.374809064</v>
      </c>
      <c r="S77" s="6">
        <v>67513763.260021418</v>
      </c>
      <c r="T77" s="6">
        <v>70574118.038089782</v>
      </c>
      <c r="U77" s="6">
        <v>75332398.302833259</v>
      </c>
      <c r="V77" s="6">
        <v>75578480.721265495</v>
      </c>
    </row>
    <row r="78" spans="1:22" x14ac:dyDescent="0.8">
      <c r="A78" t="s">
        <v>74</v>
      </c>
      <c r="B78" s="6">
        <v>22561132</v>
      </c>
      <c r="C78" s="6">
        <v>23796372.781548865</v>
      </c>
      <c r="D78" s="6">
        <v>25265151.057372216</v>
      </c>
      <c r="E78" s="6">
        <v>24050518.989269525</v>
      </c>
      <c r="F78" s="6">
        <v>24739332.261209931</v>
      </c>
      <c r="G78" s="6">
        <v>23103850.862541649</v>
      </c>
      <c r="H78" s="6">
        <v>23815312.630440332</v>
      </c>
      <c r="I78" s="6">
        <v>24058917.059783265</v>
      </c>
      <c r="J78" s="6">
        <v>24001166.53018789</v>
      </c>
      <c r="K78" s="6">
        <v>25233054.57533969</v>
      </c>
      <c r="L78" s="6">
        <v>26324361.874146093</v>
      </c>
      <c r="M78" s="6">
        <v>28853318.475579325</v>
      </c>
      <c r="N78" s="6">
        <v>29957729.334616523</v>
      </c>
      <c r="O78" s="6">
        <v>30330767.097184185</v>
      </c>
      <c r="P78" s="6">
        <v>31872406.03041286</v>
      </c>
      <c r="Q78" s="6">
        <v>33074752.462267496</v>
      </c>
      <c r="R78" s="6">
        <v>33504555.101711866</v>
      </c>
      <c r="S78" s="6">
        <v>35582106.067492902</v>
      </c>
      <c r="T78" s="6">
        <v>38306231.551658444</v>
      </c>
      <c r="U78" s="6">
        <v>40489209.773489825</v>
      </c>
      <c r="V78" s="6">
        <v>41968347.64829614</v>
      </c>
    </row>
    <row r="79" spans="1:22" x14ac:dyDescent="0.8">
      <c r="A79" t="s">
        <v>75</v>
      </c>
      <c r="B79" s="6">
        <v>22561132</v>
      </c>
      <c r="C79" s="6">
        <v>23409110.656103794</v>
      </c>
      <c r="D79" s="6">
        <v>24147652.755052447</v>
      </c>
      <c r="E79" s="6">
        <v>25711050.272746567</v>
      </c>
      <c r="F79" s="6">
        <v>26522339.567171536</v>
      </c>
      <c r="G79" s="6">
        <v>29447217.238936696</v>
      </c>
      <c r="H79" s="6">
        <v>31929831.988300759</v>
      </c>
      <c r="I79" s="6">
        <v>31207607.122430123</v>
      </c>
      <c r="J79" s="6">
        <v>31760741.122618705</v>
      </c>
      <c r="K79" s="6">
        <v>28408074.245089736</v>
      </c>
      <c r="L79" s="6">
        <v>29560307.749748714</v>
      </c>
      <c r="M79" s="6">
        <v>28772315.082691655</v>
      </c>
      <c r="N79" s="6">
        <v>29757585.820506059</v>
      </c>
      <c r="O79" s="6">
        <v>34921205.454330787</v>
      </c>
      <c r="P79" s="6">
        <v>37178629.731327876</v>
      </c>
      <c r="Q79" s="6">
        <v>38703232.430783518</v>
      </c>
      <c r="R79" s="6">
        <v>36023948.935507819</v>
      </c>
      <c r="S79" s="6">
        <v>37514560.691297524</v>
      </c>
      <c r="T79" s="6">
        <v>39061385.523418821</v>
      </c>
      <c r="U79" s="6">
        <v>42182673.43610505</v>
      </c>
      <c r="V79" s="6">
        <v>44465192.5428776</v>
      </c>
    </row>
    <row r="80" spans="1:22" x14ac:dyDescent="0.8">
      <c r="A80" t="s">
        <v>76</v>
      </c>
      <c r="B80" s="6">
        <v>22561132</v>
      </c>
      <c r="C80" s="6">
        <v>23782633.692890234</v>
      </c>
      <c r="D80" s="6">
        <v>22081151.443828836</v>
      </c>
      <c r="E80" s="6">
        <v>24133217.582969014</v>
      </c>
      <c r="F80" s="6">
        <v>25642783.394876014</v>
      </c>
      <c r="G80" s="6">
        <v>27535432.339364033</v>
      </c>
      <c r="H80" s="6">
        <v>27169146.945637424</v>
      </c>
      <c r="I80" s="6">
        <v>31171268.176181898</v>
      </c>
      <c r="J80" s="6">
        <v>33689160.053369321</v>
      </c>
      <c r="K80" s="6">
        <v>38280793.812039778</v>
      </c>
      <c r="L80" s="6">
        <v>42176839.820742309</v>
      </c>
      <c r="M80" s="6">
        <v>40666280.679486178</v>
      </c>
      <c r="N80" s="6">
        <v>43297345.310403533</v>
      </c>
      <c r="O80" s="6">
        <v>47133666.869716987</v>
      </c>
      <c r="P80" s="6">
        <v>44696562.296211705</v>
      </c>
      <c r="Q80" s="6">
        <v>51812779.15193285</v>
      </c>
      <c r="R80" s="6">
        <v>49699066.236130223</v>
      </c>
      <c r="S80" s="6">
        <v>53461975.209656782</v>
      </c>
      <c r="T80" s="6">
        <v>50973648.33497373</v>
      </c>
      <c r="U80" s="6">
        <v>56573745.240742445</v>
      </c>
      <c r="V80" s="6">
        <v>56081545.899838492</v>
      </c>
    </row>
    <row r="81" spans="1:22" x14ac:dyDescent="0.8">
      <c r="A81" t="s">
        <v>77</v>
      </c>
      <c r="B81" s="6">
        <v>22561132</v>
      </c>
      <c r="C81" s="6">
        <v>22642846.466262177</v>
      </c>
      <c r="D81" s="6">
        <v>23252806.934090178</v>
      </c>
      <c r="E81" s="6">
        <v>23084465.036760945</v>
      </c>
      <c r="F81" s="6">
        <v>24416653.228107147</v>
      </c>
      <c r="G81" s="6">
        <v>26072179.171672393</v>
      </c>
      <c r="H81" s="6">
        <v>25868959.070743211</v>
      </c>
      <c r="I81" s="6">
        <v>26766749.187161934</v>
      </c>
      <c r="J81" s="6">
        <v>26867203.502706639</v>
      </c>
      <c r="K81" s="6">
        <v>28286381.588109244</v>
      </c>
      <c r="L81" s="6">
        <v>31633184.719777703</v>
      </c>
      <c r="M81" s="6">
        <v>35138549.455421776</v>
      </c>
      <c r="N81" s="6">
        <v>37108344.185477175</v>
      </c>
      <c r="O81" s="6">
        <v>39264520.65599934</v>
      </c>
      <c r="P81" s="6">
        <v>39244670.026100755</v>
      </c>
      <c r="Q81" s="6">
        <v>42321106.235256247</v>
      </c>
      <c r="R81" s="6">
        <v>42286361.08813142</v>
      </c>
      <c r="S81" s="6">
        <v>41113853.563756302</v>
      </c>
      <c r="T81" s="6">
        <v>39706947.91710563</v>
      </c>
      <c r="U81" s="6">
        <v>43047977.851250306</v>
      </c>
      <c r="V81" s="6">
        <v>42343080.076933682</v>
      </c>
    </row>
    <row r="82" spans="1:22" x14ac:dyDescent="0.8">
      <c r="A82" t="s">
        <v>78</v>
      </c>
      <c r="B82" s="6">
        <v>22561132</v>
      </c>
      <c r="C82" s="6">
        <v>23435646.374668904</v>
      </c>
      <c r="D82" s="6">
        <v>27382558.52747215</v>
      </c>
      <c r="E82" s="6">
        <v>32465401.822532587</v>
      </c>
      <c r="F82" s="6">
        <v>34158058.776373498</v>
      </c>
      <c r="G82" s="6">
        <v>35919701.238693364</v>
      </c>
      <c r="H82" s="6">
        <v>38348141.273179814</v>
      </c>
      <c r="I82" s="6">
        <v>36825327.24444893</v>
      </c>
      <c r="J82" s="6">
        <v>41942883.590914622</v>
      </c>
      <c r="K82" s="6">
        <v>45145394.578435265</v>
      </c>
      <c r="L82" s="6">
        <v>49407366.011599153</v>
      </c>
      <c r="M82" s="6">
        <v>49784287.166397549</v>
      </c>
      <c r="N82" s="6">
        <v>48073161.225878015</v>
      </c>
      <c r="O82" s="6">
        <v>49139553.680364706</v>
      </c>
      <c r="P82" s="6">
        <v>54938709.826837935</v>
      </c>
      <c r="Q82" s="6">
        <v>54771362.173973881</v>
      </c>
      <c r="R82" s="6">
        <v>54213324.809631415</v>
      </c>
      <c r="S82" s="6">
        <v>59240421.323736355</v>
      </c>
      <c r="T82" s="6">
        <v>60143051.462590106</v>
      </c>
      <c r="U82" s="6">
        <v>60034577.572108015</v>
      </c>
      <c r="V82" s="6">
        <v>63607596.765598394</v>
      </c>
    </row>
    <row r="83" spans="1:22" x14ac:dyDescent="0.8">
      <c r="A83" t="s">
        <v>79</v>
      </c>
      <c r="B83" s="6">
        <v>22561132</v>
      </c>
      <c r="C83" s="6">
        <v>20139998.111333158</v>
      </c>
      <c r="D83" s="6">
        <v>20914050.639152259</v>
      </c>
      <c r="E83" s="6">
        <v>21030756.542921294</v>
      </c>
      <c r="F83" s="6">
        <v>20750188.710080728</v>
      </c>
      <c r="G83" s="6">
        <v>18881200.595474489</v>
      </c>
      <c r="H83" s="6">
        <v>20150608.173438367</v>
      </c>
      <c r="I83" s="6">
        <v>20852259.255613193</v>
      </c>
      <c r="J83" s="6">
        <v>22346492.589665234</v>
      </c>
      <c r="K83" s="6">
        <v>22675313.877960183</v>
      </c>
      <c r="L83" s="6">
        <v>21785383.016629182</v>
      </c>
      <c r="M83" s="6">
        <v>21310921.126586996</v>
      </c>
      <c r="N83" s="6">
        <v>21931033.89481952</v>
      </c>
      <c r="O83" s="6">
        <v>23474019.74425327</v>
      </c>
      <c r="P83" s="6">
        <v>24438455.60089644</v>
      </c>
      <c r="Q83" s="6">
        <v>25622864.585605651</v>
      </c>
      <c r="R83" s="6">
        <v>27247928.388666585</v>
      </c>
      <c r="S83" s="6">
        <v>27683697.409760501</v>
      </c>
      <c r="T83" s="6">
        <v>28197203.074628774</v>
      </c>
      <c r="U83" s="6">
        <v>33171959.147579506</v>
      </c>
      <c r="V83" s="6">
        <v>37502631.92375426</v>
      </c>
    </row>
    <row r="84" spans="1:22" x14ac:dyDescent="0.8">
      <c r="A84" t="s">
        <v>80</v>
      </c>
      <c r="B84" s="6">
        <v>22561132</v>
      </c>
      <c r="C84" s="6">
        <v>22409139.94599947</v>
      </c>
      <c r="D84" s="6">
        <v>22033689.083440166</v>
      </c>
      <c r="E84" s="6">
        <v>23955551.787187554</v>
      </c>
      <c r="F84" s="6">
        <v>22818354.296084285</v>
      </c>
      <c r="G84" s="6">
        <v>23605772.059434999</v>
      </c>
      <c r="H84" s="6">
        <v>24503633.252919309</v>
      </c>
      <c r="I84" s="6">
        <v>27389564.767577197</v>
      </c>
      <c r="J84" s="6">
        <v>26730040.732809789</v>
      </c>
      <c r="K84" s="6">
        <v>28149661.921466842</v>
      </c>
      <c r="L84" s="6">
        <v>27557083.093017701</v>
      </c>
      <c r="M84" s="6">
        <v>27307999.438066978</v>
      </c>
      <c r="N84" s="6">
        <v>27140743.185680401</v>
      </c>
      <c r="O84" s="6">
        <v>28968918.891248159</v>
      </c>
      <c r="P84" s="6">
        <v>29643145.672559801</v>
      </c>
      <c r="Q84" s="6">
        <v>29861620.691645425</v>
      </c>
      <c r="R84" s="6">
        <v>32104072.380562209</v>
      </c>
      <c r="S84" s="6">
        <v>30835056.894818895</v>
      </c>
      <c r="T84" s="6">
        <v>37226434.0525534</v>
      </c>
      <c r="U84" s="6">
        <v>38567634.457063936</v>
      </c>
      <c r="V84" s="6">
        <v>41858799.736226812</v>
      </c>
    </row>
    <row r="85" spans="1:22" x14ac:dyDescent="0.8">
      <c r="A85" t="s">
        <v>81</v>
      </c>
      <c r="B85" s="6">
        <v>22561132</v>
      </c>
      <c r="C85" s="6">
        <v>24812772.024535522</v>
      </c>
      <c r="D85" s="6">
        <v>25938732.195113696</v>
      </c>
      <c r="E85" s="6">
        <v>25023685.950626552</v>
      </c>
      <c r="F85" s="6">
        <v>27731863.072191648</v>
      </c>
      <c r="G85" s="6">
        <v>31063901.850982714</v>
      </c>
      <c r="H85" s="6">
        <v>31006787.190127339</v>
      </c>
      <c r="I85" s="6">
        <v>33626464.323771045</v>
      </c>
      <c r="J85" s="6">
        <v>39792052.55210723</v>
      </c>
      <c r="K85" s="6">
        <v>41109711.153270729</v>
      </c>
      <c r="L85" s="6">
        <v>47633546.89432773</v>
      </c>
      <c r="M85" s="6">
        <v>48618153.617128976</v>
      </c>
      <c r="N85" s="6">
        <v>49691358.225082256</v>
      </c>
      <c r="O85" s="6">
        <v>47574426.69212272</v>
      </c>
      <c r="P85" s="6">
        <v>50757908.108795807</v>
      </c>
      <c r="Q85" s="6">
        <v>55751014.257733256</v>
      </c>
      <c r="R85" s="6">
        <v>55123948.078255557</v>
      </c>
      <c r="S85" s="6">
        <v>65681819.285994045</v>
      </c>
      <c r="T85" s="6">
        <v>69172536.099342838</v>
      </c>
      <c r="U85" s="6">
        <v>69789663.731184602</v>
      </c>
      <c r="V85" s="6">
        <v>69346832.421428353</v>
      </c>
    </row>
    <row r="86" spans="1:22" x14ac:dyDescent="0.8">
      <c r="A86" t="s">
        <v>82</v>
      </c>
      <c r="B86" s="6">
        <v>22561132</v>
      </c>
      <c r="C86" s="6">
        <v>21714640.634881835</v>
      </c>
      <c r="D86" s="6">
        <v>21711834.913499705</v>
      </c>
      <c r="E86" s="6">
        <v>22604995.903626494</v>
      </c>
      <c r="F86" s="6">
        <v>22405732.40211349</v>
      </c>
      <c r="G86" s="6">
        <v>24154629.25492616</v>
      </c>
      <c r="H86" s="6">
        <v>24634827.472564109</v>
      </c>
      <c r="I86" s="6">
        <v>25539704.8378001</v>
      </c>
      <c r="J86" s="6">
        <v>25633692.295538738</v>
      </c>
      <c r="K86" s="6">
        <v>24610676.213276349</v>
      </c>
      <c r="L86" s="6">
        <v>26368423.379732441</v>
      </c>
      <c r="M86" s="6">
        <v>31230196.392431218</v>
      </c>
      <c r="N86" s="6">
        <v>28015928.650351278</v>
      </c>
      <c r="O86" s="6">
        <v>29982762.978011765</v>
      </c>
      <c r="P86" s="6">
        <v>30608962.167277165</v>
      </c>
      <c r="Q86" s="6">
        <v>27146074.722854041</v>
      </c>
      <c r="R86" s="6">
        <v>27812389.109882619</v>
      </c>
      <c r="S86" s="6">
        <v>29694438.917744569</v>
      </c>
      <c r="T86" s="6">
        <v>31356194.547685169</v>
      </c>
      <c r="U86" s="6">
        <v>30385637.545851998</v>
      </c>
      <c r="V86" s="6">
        <v>28138882.765064981</v>
      </c>
    </row>
    <row r="87" spans="1:22" x14ac:dyDescent="0.8">
      <c r="A87" t="s">
        <v>83</v>
      </c>
      <c r="B87" s="6">
        <v>22561132</v>
      </c>
      <c r="C87" s="6">
        <v>23418742.021434885</v>
      </c>
      <c r="D87" s="6">
        <v>21100013.35225115</v>
      </c>
      <c r="E87" s="6">
        <v>21171907.241756856</v>
      </c>
      <c r="F87" s="6">
        <v>20364247.786663949</v>
      </c>
      <c r="G87" s="6">
        <v>20231145.86386364</v>
      </c>
      <c r="H87" s="6">
        <v>20823892.155516159</v>
      </c>
      <c r="I87" s="6">
        <v>22313893.294077326</v>
      </c>
      <c r="J87" s="6">
        <v>23872105.11177814</v>
      </c>
      <c r="K87" s="6">
        <v>26212105.943957206</v>
      </c>
      <c r="L87" s="6">
        <v>27073205.3608994</v>
      </c>
      <c r="M87" s="6">
        <v>28003825.787571061</v>
      </c>
      <c r="N87" s="6">
        <v>28553293.484468702</v>
      </c>
      <c r="O87" s="6">
        <v>32074078.149702013</v>
      </c>
      <c r="P87" s="6">
        <v>34365085.055373512</v>
      </c>
      <c r="Q87" s="6">
        <v>39806473.002360411</v>
      </c>
      <c r="R87" s="6">
        <v>43663557.926981002</v>
      </c>
      <c r="S87" s="6">
        <v>46569390.267794944</v>
      </c>
      <c r="T87" s="6">
        <v>46644276.737768292</v>
      </c>
      <c r="U87" s="6">
        <v>47707756.260135539</v>
      </c>
      <c r="V87" s="6">
        <v>51231131.16328568</v>
      </c>
    </row>
    <row r="88" spans="1:22" x14ac:dyDescent="0.8">
      <c r="A88" t="s">
        <v>84</v>
      </c>
      <c r="B88" s="6">
        <v>22561132</v>
      </c>
      <c r="C88" s="6">
        <v>23931317.025318362</v>
      </c>
      <c r="D88" s="6">
        <v>25077399.026077583</v>
      </c>
      <c r="E88" s="6">
        <v>25461092.033651616</v>
      </c>
      <c r="F88" s="6">
        <v>24643405.28802643</v>
      </c>
      <c r="G88" s="6">
        <v>25913096.608860262</v>
      </c>
      <c r="H88" s="6">
        <v>27500524.971171889</v>
      </c>
      <c r="I88" s="6">
        <v>28235750.90704539</v>
      </c>
      <c r="J88" s="6">
        <v>28229515.975063615</v>
      </c>
      <c r="K88" s="6">
        <v>27072413.792519756</v>
      </c>
      <c r="L88" s="6">
        <v>28199934.750938077</v>
      </c>
      <c r="M88" s="6">
        <v>32210021.362106204</v>
      </c>
      <c r="N88" s="6">
        <v>31967119.52168164</v>
      </c>
      <c r="O88" s="6">
        <v>32903378.674509052</v>
      </c>
      <c r="P88" s="6">
        <v>35236152.333534718</v>
      </c>
      <c r="Q88" s="6">
        <v>37635671.144012004</v>
      </c>
      <c r="R88" s="6">
        <v>41650591.66842065</v>
      </c>
      <c r="S88" s="6">
        <v>45193507.984582618</v>
      </c>
      <c r="T88" s="6">
        <v>47476066.342452191</v>
      </c>
      <c r="U88" s="6">
        <v>49469329.019942693</v>
      </c>
      <c r="V88" s="6">
        <v>52534035.725485295</v>
      </c>
    </row>
    <row r="89" spans="1:22" x14ac:dyDescent="0.8">
      <c r="A89" t="s">
        <v>85</v>
      </c>
      <c r="B89" s="6">
        <v>22561132</v>
      </c>
      <c r="C89" s="6">
        <v>25442588.982494213</v>
      </c>
      <c r="D89" s="6">
        <v>25146248.381085053</v>
      </c>
      <c r="E89" s="6">
        <v>28511675.054603327</v>
      </c>
      <c r="F89" s="6">
        <v>29664213.759720981</v>
      </c>
      <c r="G89" s="6">
        <v>30144479.570761349</v>
      </c>
      <c r="H89" s="6">
        <v>28947390.690633714</v>
      </c>
      <c r="I89" s="6">
        <v>28719080.151219394</v>
      </c>
      <c r="J89" s="6">
        <v>28992453.812548265</v>
      </c>
      <c r="K89" s="6">
        <v>33436804.733673397</v>
      </c>
      <c r="L89" s="6">
        <v>32937480.388404544</v>
      </c>
      <c r="M89" s="6">
        <v>34016906.803181015</v>
      </c>
      <c r="N89" s="6">
        <v>40732476.852147005</v>
      </c>
      <c r="O89" s="6">
        <v>42688628.84081313</v>
      </c>
      <c r="P89" s="6">
        <v>45454530.341291726</v>
      </c>
      <c r="Q89" s="6">
        <v>45783510.607524641</v>
      </c>
      <c r="R89" s="6">
        <v>48059601.528535448</v>
      </c>
      <c r="S89" s="6">
        <v>48353804.268162392</v>
      </c>
      <c r="T89" s="6">
        <v>55711133.589692943</v>
      </c>
      <c r="U89" s="6">
        <v>54991937.263417609</v>
      </c>
      <c r="V89" s="6">
        <v>58132467.72859814</v>
      </c>
    </row>
    <row r="90" spans="1:22" x14ac:dyDescent="0.8">
      <c r="A90" t="s">
        <v>86</v>
      </c>
      <c r="B90" s="6">
        <v>22561132</v>
      </c>
      <c r="C90" s="6">
        <v>23287537.160494711</v>
      </c>
      <c r="D90" s="6">
        <v>25741055.645616688</v>
      </c>
      <c r="E90" s="6">
        <v>26700321.428742014</v>
      </c>
      <c r="F90" s="6">
        <v>29281456.468357649</v>
      </c>
      <c r="G90" s="6">
        <v>31628421.880928013</v>
      </c>
      <c r="H90" s="6">
        <v>35565839.950566523</v>
      </c>
      <c r="I90" s="6">
        <v>37192330.804905027</v>
      </c>
      <c r="J90" s="6">
        <v>41089522.616109312</v>
      </c>
      <c r="K90" s="6">
        <v>42400567.430912264</v>
      </c>
      <c r="L90" s="6">
        <v>47814602.729477145</v>
      </c>
      <c r="M90" s="6">
        <v>51250157.815712743</v>
      </c>
      <c r="N90" s="6">
        <v>53988761.933160737</v>
      </c>
      <c r="O90" s="6">
        <v>56737840.683125354</v>
      </c>
      <c r="P90" s="6">
        <v>59934210.332332358</v>
      </c>
      <c r="Q90" s="6">
        <v>62822490.723352298</v>
      </c>
      <c r="R90" s="6">
        <v>66895624.188253917</v>
      </c>
      <c r="S90" s="6">
        <v>74625248.207875401</v>
      </c>
      <c r="T90" s="6">
        <v>85636596.296521232</v>
      </c>
      <c r="U90" s="6">
        <v>85969933.409515053</v>
      </c>
      <c r="V90" s="6">
        <v>89252604.827578828</v>
      </c>
    </row>
    <row r="91" spans="1:22" x14ac:dyDescent="0.8">
      <c r="A91" t="s">
        <v>87</v>
      </c>
      <c r="B91" s="6">
        <v>22561132</v>
      </c>
      <c r="C91" s="6">
        <v>26307189.385982022</v>
      </c>
      <c r="D91" s="6">
        <v>28304824.121694226</v>
      </c>
      <c r="E91" s="6">
        <v>30314698.143655721</v>
      </c>
      <c r="F91" s="6">
        <v>31524973.51263728</v>
      </c>
      <c r="G91" s="6">
        <v>34798810.113009192</v>
      </c>
      <c r="H91" s="6">
        <v>36864518.290309533</v>
      </c>
      <c r="I91" s="6">
        <v>36891020.598890916</v>
      </c>
      <c r="J91" s="6">
        <v>36226685.3219328</v>
      </c>
      <c r="K91" s="6">
        <v>40792396.47070156</v>
      </c>
      <c r="L91" s="6">
        <v>43777461.951676607</v>
      </c>
      <c r="M91" s="6">
        <v>49969230.825356483</v>
      </c>
      <c r="N91" s="6">
        <v>49937390.166858226</v>
      </c>
      <c r="O91" s="6">
        <v>52852108.138557024</v>
      </c>
      <c r="P91" s="6">
        <v>54947737.811661012</v>
      </c>
      <c r="Q91" s="6">
        <v>56710580.827369615</v>
      </c>
      <c r="R91" s="6">
        <v>56284274.098468468</v>
      </c>
      <c r="S91" s="6">
        <v>58680224.419611081</v>
      </c>
      <c r="T91" s="6">
        <v>58029922.018661648</v>
      </c>
      <c r="U91" s="6">
        <v>60460756.194801874</v>
      </c>
      <c r="V91" s="6">
        <v>65591305.268844239</v>
      </c>
    </row>
    <row r="92" spans="1:22" x14ac:dyDescent="0.8">
      <c r="A92" t="s">
        <v>88</v>
      </c>
      <c r="B92" s="6">
        <v>22561132</v>
      </c>
      <c r="C92" s="6">
        <v>25637085.479340032</v>
      </c>
      <c r="D92" s="6">
        <v>29536669.08668755</v>
      </c>
      <c r="E92" s="6">
        <v>28256623.186490066</v>
      </c>
      <c r="F92" s="6">
        <v>29722197.634066928</v>
      </c>
      <c r="G92" s="6">
        <v>33112942.163123779</v>
      </c>
      <c r="H92" s="6">
        <v>35941711.791897938</v>
      </c>
      <c r="I92" s="6">
        <v>37640525.290293947</v>
      </c>
      <c r="J92" s="6">
        <v>41985073.932262689</v>
      </c>
      <c r="K92" s="6">
        <v>41734510.421094827</v>
      </c>
      <c r="L92" s="6">
        <v>42994981.269561909</v>
      </c>
      <c r="M92" s="6">
        <v>45916803.531855986</v>
      </c>
      <c r="N92" s="6">
        <v>43024212.675470009</v>
      </c>
      <c r="O92" s="6">
        <v>45377745.314482525</v>
      </c>
      <c r="P92" s="6">
        <v>47373392.820657715</v>
      </c>
      <c r="Q92" s="6">
        <v>48047439.304969519</v>
      </c>
      <c r="R92" s="6">
        <v>54327843.979512341</v>
      </c>
      <c r="S92" s="6">
        <v>58050739.723143913</v>
      </c>
      <c r="T92" s="6">
        <v>54920391.905380517</v>
      </c>
      <c r="U92" s="6">
        <v>59561391.482817523</v>
      </c>
      <c r="V92" s="6">
        <v>62696766.65701995</v>
      </c>
    </row>
    <row r="93" spans="1:22" x14ac:dyDescent="0.8">
      <c r="A93" t="s">
        <v>89</v>
      </c>
      <c r="B93" s="6">
        <v>22561132</v>
      </c>
      <c r="C93" s="6">
        <v>22541161.0333419</v>
      </c>
      <c r="D93" s="6">
        <v>23089292.280666787</v>
      </c>
      <c r="E93" s="6">
        <v>22164370.663461063</v>
      </c>
      <c r="F93" s="6">
        <v>22328631.198205709</v>
      </c>
      <c r="G93" s="6">
        <v>23844057.064559471</v>
      </c>
      <c r="H93" s="6">
        <v>24198719.822740082</v>
      </c>
      <c r="I93" s="6">
        <v>24345732.480600212</v>
      </c>
      <c r="J93" s="6">
        <v>24252354.350209214</v>
      </c>
      <c r="K93" s="6">
        <v>24088341.239398062</v>
      </c>
      <c r="L93" s="6">
        <v>25505413.720680252</v>
      </c>
      <c r="M93" s="6">
        <v>27734918.422206439</v>
      </c>
      <c r="N93" s="6">
        <v>28380398.478201337</v>
      </c>
      <c r="O93" s="6">
        <v>27027328.96567034</v>
      </c>
      <c r="P93" s="6">
        <v>23489002.269307915</v>
      </c>
      <c r="Q93" s="6">
        <v>26103165.171560556</v>
      </c>
      <c r="R93" s="6">
        <v>27741073.310882878</v>
      </c>
      <c r="S93" s="6">
        <v>25422538.275914807</v>
      </c>
      <c r="T93" s="6">
        <v>25182257.799568947</v>
      </c>
      <c r="U93" s="6">
        <v>27423670.136721298</v>
      </c>
      <c r="V93" s="6">
        <v>29606047.596754428</v>
      </c>
    </row>
    <row r="94" spans="1:22" x14ac:dyDescent="0.8">
      <c r="A94" t="s">
        <v>90</v>
      </c>
      <c r="B94" s="6">
        <v>22561132</v>
      </c>
      <c r="C94" s="6">
        <v>23055549.628227554</v>
      </c>
      <c r="D94" s="6">
        <v>22974660.612068288</v>
      </c>
      <c r="E94" s="6">
        <v>25090082.526809957</v>
      </c>
      <c r="F94" s="6">
        <v>27315011.955058668</v>
      </c>
      <c r="G94" s="6">
        <v>27546102.897497855</v>
      </c>
      <c r="H94" s="6">
        <v>30742498.66189348</v>
      </c>
      <c r="I94" s="6">
        <v>30810150.808398448</v>
      </c>
      <c r="J94" s="6">
        <v>35710010.536817193</v>
      </c>
      <c r="K94" s="6">
        <v>35905500.048818484</v>
      </c>
      <c r="L94" s="6">
        <v>35005360.123825386</v>
      </c>
      <c r="M94" s="6">
        <v>34674337.07706897</v>
      </c>
      <c r="N94" s="6">
        <v>36627882.976067111</v>
      </c>
      <c r="O94" s="6">
        <v>40435222.247726731</v>
      </c>
      <c r="P94" s="6">
        <v>37396256.015846506</v>
      </c>
      <c r="Q94" s="6">
        <v>42382661.511316113</v>
      </c>
      <c r="R94" s="6">
        <v>43839081.791563414</v>
      </c>
      <c r="S94" s="6">
        <v>47543934.585888669</v>
      </c>
      <c r="T94" s="6">
        <v>47671266.955774456</v>
      </c>
      <c r="U94" s="6">
        <v>52666375.754478768</v>
      </c>
      <c r="V94" s="6">
        <v>56250113.576217473</v>
      </c>
    </row>
    <row r="95" spans="1:22" x14ac:dyDescent="0.8">
      <c r="A95" t="s">
        <v>91</v>
      </c>
      <c r="B95" s="6">
        <v>22561132</v>
      </c>
      <c r="C95" s="6">
        <v>26383282.429446656</v>
      </c>
      <c r="D95" s="6">
        <v>28959965.482254319</v>
      </c>
      <c r="E95" s="6">
        <v>31597368.113396965</v>
      </c>
      <c r="F95" s="6">
        <v>29400329.393609688</v>
      </c>
      <c r="G95" s="6">
        <v>32656809.053716633</v>
      </c>
      <c r="H95" s="6">
        <v>30889593.880567156</v>
      </c>
      <c r="I95" s="6">
        <v>32717818.930776525</v>
      </c>
      <c r="J95" s="6">
        <v>39264269.065767094</v>
      </c>
      <c r="K95" s="6">
        <v>39255391.491366208</v>
      </c>
      <c r="L95" s="6">
        <v>38320457.722467348</v>
      </c>
      <c r="M95" s="6">
        <v>39333936.426674224</v>
      </c>
      <c r="N95" s="6">
        <v>37054624.876151741</v>
      </c>
      <c r="O95" s="6">
        <v>40419117.125314854</v>
      </c>
      <c r="P95" s="6">
        <v>40510459.526742525</v>
      </c>
      <c r="Q95" s="6">
        <v>45396764.244883724</v>
      </c>
      <c r="R95" s="6">
        <v>42442494.178555727</v>
      </c>
      <c r="S95" s="6">
        <v>46922633.379538722</v>
      </c>
      <c r="T95" s="6">
        <v>50885459.294425137</v>
      </c>
      <c r="U95" s="6">
        <v>51443338.532084703</v>
      </c>
      <c r="V95" s="6">
        <v>52651699.283237487</v>
      </c>
    </row>
    <row r="96" spans="1:22" x14ac:dyDescent="0.8">
      <c r="A96" t="s">
        <v>92</v>
      </c>
      <c r="B96" s="6">
        <v>22561132</v>
      </c>
      <c r="C96" s="6">
        <v>22925039.427828919</v>
      </c>
      <c r="D96" s="6">
        <v>22689974.055862736</v>
      </c>
      <c r="E96" s="6">
        <v>23518440.419170819</v>
      </c>
      <c r="F96" s="6">
        <v>24708857.447691411</v>
      </c>
      <c r="G96" s="6">
        <v>25457075.563020732</v>
      </c>
      <c r="H96" s="6">
        <v>24763570.195959412</v>
      </c>
      <c r="I96" s="6">
        <v>24213652.936519321</v>
      </c>
      <c r="J96" s="6">
        <v>23580350.173907172</v>
      </c>
      <c r="K96" s="6">
        <v>25912057.821572848</v>
      </c>
      <c r="L96" s="6">
        <v>24921652.74168127</v>
      </c>
      <c r="M96" s="6">
        <v>25713972.755314615</v>
      </c>
      <c r="N96" s="6">
        <v>25784788.444773447</v>
      </c>
      <c r="O96" s="6">
        <v>26543763.239074782</v>
      </c>
      <c r="P96" s="6">
        <v>30026296.454064921</v>
      </c>
      <c r="Q96" s="6">
        <v>30831361.578673266</v>
      </c>
      <c r="R96" s="6">
        <v>31756875.005659446</v>
      </c>
      <c r="S96" s="6">
        <v>31512273.493591115</v>
      </c>
      <c r="T96" s="6">
        <v>32997886.879042711</v>
      </c>
      <c r="U96" s="6">
        <v>35816601.897605598</v>
      </c>
      <c r="V96" s="6">
        <v>35512614.595845319</v>
      </c>
    </row>
    <row r="97" spans="1:22" x14ac:dyDescent="0.8">
      <c r="A97" t="s">
        <v>93</v>
      </c>
      <c r="B97" s="6">
        <v>22561132</v>
      </c>
      <c r="C97" s="6">
        <v>23267013.12170117</v>
      </c>
      <c r="D97" s="6">
        <v>23774397.81846188</v>
      </c>
      <c r="E97" s="6">
        <v>25654644.421220191</v>
      </c>
      <c r="F97" s="6">
        <v>27126982.000733454</v>
      </c>
      <c r="G97" s="6">
        <v>27463919.548065785</v>
      </c>
      <c r="H97" s="6">
        <v>29681890.58261697</v>
      </c>
      <c r="I97" s="6">
        <v>32431309.976964053</v>
      </c>
      <c r="J97" s="6">
        <v>31876944.922496576</v>
      </c>
      <c r="K97" s="6">
        <v>34724310.394232705</v>
      </c>
      <c r="L97" s="6">
        <v>37942182.953994691</v>
      </c>
      <c r="M97" s="6">
        <v>38604422.152358525</v>
      </c>
      <c r="N97" s="6">
        <v>42343507.62292853</v>
      </c>
      <c r="O97" s="6">
        <v>43323445.584457882</v>
      </c>
      <c r="P97" s="6">
        <v>48546132.909880862</v>
      </c>
      <c r="Q97" s="6">
        <v>50607730.289068796</v>
      </c>
      <c r="R97" s="6">
        <v>51020156.635269962</v>
      </c>
      <c r="S97" s="6">
        <v>55977793.390495561</v>
      </c>
      <c r="T97" s="6">
        <v>62129654.123515077</v>
      </c>
      <c r="U97" s="6">
        <v>66461500.329186678</v>
      </c>
      <c r="V97" s="6">
        <v>63482008.674320668</v>
      </c>
    </row>
    <row r="98" spans="1:22" x14ac:dyDescent="0.8">
      <c r="A98" t="s">
        <v>94</v>
      </c>
      <c r="B98" s="6">
        <v>22561132</v>
      </c>
      <c r="C98" s="6">
        <v>23386979.493206389</v>
      </c>
      <c r="D98" s="6">
        <v>26497104.234466881</v>
      </c>
      <c r="E98" s="6">
        <v>31921161.269440483</v>
      </c>
      <c r="F98" s="6">
        <v>28995421.78391517</v>
      </c>
      <c r="G98" s="6">
        <v>29584684.061938152</v>
      </c>
      <c r="H98" s="6">
        <v>27809824.768661562</v>
      </c>
      <c r="I98" s="6">
        <v>27923339.200863436</v>
      </c>
      <c r="J98" s="6">
        <v>30148721.213109467</v>
      </c>
      <c r="K98" s="6">
        <v>30398704.947012015</v>
      </c>
      <c r="L98" s="6">
        <v>30802632.485073559</v>
      </c>
      <c r="M98" s="6">
        <v>31628818.811866719</v>
      </c>
      <c r="N98" s="6">
        <v>31744746.819508184</v>
      </c>
      <c r="O98" s="6">
        <v>30485033.966139909</v>
      </c>
      <c r="P98" s="6">
        <v>32451311.546993829</v>
      </c>
      <c r="Q98" s="6">
        <v>34535266.260541752</v>
      </c>
      <c r="R98" s="6">
        <v>39217450.711257875</v>
      </c>
      <c r="S98" s="6">
        <v>42559806.801547348</v>
      </c>
      <c r="T98" s="6">
        <v>43598286.20186837</v>
      </c>
      <c r="U98" s="6">
        <v>44811413.355785117</v>
      </c>
      <c r="V98" s="6">
        <v>46015840.817387469</v>
      </c>
    </row>
    <row r="99" spans="1:22" x14ac:dyDescent="0.8">
      <c r="A99" t="s">
        <v>95</v>
      </c>
      <c r="B99" s="6">
        <v>22561132</v>
      </c>
      <c r="C99" s="6">
        <v>25029370.603631489</v>
      </c>
      <c r="D99" s="6">
        <v>27637005.752327356</v>
      </c>
      <c r="E99" s="6">
        <v>33174851.074024275</v>
      </c>
      <c r="F99" s="6">
        <v>33132070.220759083</v>
      </c>
      <c r="G99" s="6">
        <v>38815510.291816592</v>
      </c>
      <c r="H99" s="6">
        <v>40200133.401951358</v>
      </c>
      <c r="I99" s="6">
        <v>36420275.56479767</v>
      </c>
      <c r="J99" s="6">
        <v>36073627.740426384</v>
      </c>
      <c r="K99" s="6">
        <v>39672076.252761573</v>
      </c>
      <c r="L99" s="6">
        <v>42734958.810806997</v>
      </c>
      <c r="M99" s="6">
        <v>42163487.830958776</v>
      </c>
      <c r="N99" s="6">
        <v>44076177.267160147</v>
      </c>
      <c r="O99" s="6">
        <v>46603577.726997137</v>
      </c>
      <c r="P99" s="6">
        <v>48765104.718426585</v>
      </c>
      <c r="Q99" s="6">
        <v>52010034.784627974</v>
      </c>
      <c r="R99" s="6">
        <v>54307741.248893462</v>
      </c>
      <c r="S99" s="6">
        <v>54344358.595352203</v>
      </c>
      <c r="T99" s="6">
        <v>59890563.242816217</v>
      </c>
      <c r="U99" s="6">
        <v>61183580.323353969</v>
      </c>
      <c r="V99" s="6">
        <v>61892829.88288302</v>
      </c>
    </row>
    <row r="100" spans="1:22" x14ac:dyDescent="0.8">
      <c r="A100" t="s">
        <v>96</v>
      </c>
      <c r="B100" s="6">
        <v>22561132</v>
      </c>
      <c r="C100" s="6">
        <v>23167600.272972431</v>
      </c>
      <c r="D100" s="6">
        <v>25505675.271495987</v>
      </c>
      <c r="E100" s="6">
        <v>21952491.320299685</v>
      </c>
      <c r="F100" s="6">
        <v>22155045.977168422</v>
      </c>
      <c r="G100" s="6">
        <v>23549771.378702123</v>
      </c>
      <c r="H100" s="6">
        <v>24388105.290383734</v>
      </c>
      <c r="I100" s="6">
        <v>23754085.256471131</v>
      </c>
      <c r="J100" s="6">
        <v>22858467.943873912</v>
      </c>
      <c r="K100" s="6">
        <v>24928089.791194078</v>
      </c>
      <c r="L100" s="6">
        <v>24800669.53824418</v>
      </c>
      <c r="M100" s="6">
        <v>22949404.041038398</v>
      </c>
      <c r="N100" s="6">
        <v>24359746.568521626</v>
      </c>
      <c r="O100" s="6">
        <v>25973151.928390455</v>
      </c>
      <c r="P100" s="6">
        <v>27664616.380085707</v>
      </c>
      <c r="Q100" s="6">
        <v>27902178.847852867</v>
      </c>
      <c r="R100" s="6">
        <v>28991022.960594568</v>
      </c>
      <c r="S100" s="6">
        <v>30770766.853255652</v>
      </c>
      <c r="T100" s="6">
        <v>31575578.061296292</v>
      </c>
      <c r="U100" s="6">
        <v>32195732.846800886</v>
      </c>
      <c r="V100" s="6">
        <v>36169733.072824933</v>
      </c>
    </row>
    <row r="101" spans="1:22" x14ac:dyDescent="0.8">
      <c r="A101" t="s">
        <v>97</v>
      </c>
      <c r="B101" s="6">
        <v>22561132</v>
      </c>
      <c r="C101" s="6">
        <v>21667269.763353549</v>
      </c>
      <c r="D101" s="6">
        <v>22090915.011536062</v>
      </c>
      <c r="E101" s="6">
        <v>21890281.434948001</v>
      </c>
      <c r="F101" s="6">
        <v>22492697.855595123</v>
      </c>
      <c r="G101" s="6">
        <v>24021632.694216114</v>
      </c>
      <c r="H101" s="6">
        <v>25820769.308193535</v>
      </c>
      <c r="I101" s="6">
        <v>27494107.272916265</v>
      </c>
      <c r="J101" s="6">
        <v>28693988.838007245</v>
      </c>
      <c r="K101" s="6">
        <v>28405538.981402691</v>
      </c>
      <c r="L101" s="6">
        <v>26479408.242022123</v>
      </c>
      <c r="M101" s="6">
        <v>30373072.682453439</v>
      </c>
      <c r="N101" s="6">
        <v>29733637.558824588</v>
      </c>
      <c r="O101" s="6">
        <v>30981987.34485957</v>
      </c>
      <c r="P101" s="6">
        <v>32127247.525397275</v>
      </c>
      <c r="Q101" s="6">
        <v>37181681.944745764</v>
      </c>
      <c r="R101" s="6">
        <v>38503598.239238895</v>
      </c>
      <c r="S101" s="6">
        <v>40006955.702865012</v>
      </c>
      <c r="T101" s="6">
        <v>40953128.883921929</v>
      </c>
      <c r="U101" s="6">
        <v>44050458.590603463</v>
      </c>
      <c r="V101" s="6">
        <v>43745961.214166977</v>
      </c>
    </row>
    <row r="102" spans="1:22" x14ac:dyDescent="0.8">
      <c r="A102" t="s">
        <v>98</v>
      </c>
      <c r="B102" s="6">
        <v>22561132</v>
      </c>
      <c r="C102" s="6">
        <v>24696948.69692013</v>
      </c>
      <c r="D102" s="6">
        <v>25269254.704175141</v>
      </c>
      <c r="E102" s="6">
        <v>27202916.810183816</v>
      </c>
      <c r="F102" s="6">
        <v>29646223.376314521</v>
      </c>
      <c r="G102" s="6">
        <v>32766592.297065217</v>
      </c>
      <c r="H102" s="6">
        <v>32729507.921581812</v>
      </c>
      <c r="I102" s="6">
        <v>33234549.832641389</v>
      </c>
      <c r="J102" s="6">
        <v>33136835.924797643</v>
      </c>
      <c r="K102" s="6">
        <v>32289196.471933555</v>
      </c>
      <c r="L102" s="6">
        <v>33392405.780319102</v>
      </c>
      <c r="M102" s="6">
        <v>34162186.016997747</v>
      </c>
      <c r="N102" s="6">
        <v>37215336.566360757</v>
      </c>
      <c r="O102" s="6">
        <v>36259872.843762495</v>
      </c>
      <c r="P102" s="6">
        <v>40321881.685090154</v>
      </c>
      <c r="Q102" s="6">
        <v>37264695.32833977</v>
      </c>
      <c r="R102" s="6">
        <v>38438827.301226571</v>
      </c>
      <c r="S102" s="6">
        <v>43268130.033978462</v>
      </c>
      <c r="T102" s="6">
        <v>46202993.450883612</v>
      </c>
      <c r="U102" s="6">
        <v>45709321.114152402</v>
      </c>
      <c r="V102" s="6">
        <v>44211051.242858857</v>
      </c>
    </row>
    <row r="103" spans="1:22" x14ac:dyDescent="0.8">
      <c r="A103" t="s">
        <v>99</v>
      </c>
      <c r="B103" s="6">
        <v>22561132</v>
      </c>
      <c r="C103" s="6">
        <v>22340359.386245131</v>
      </c>
      <c r="D103" s="6">
        <v>23712078.860803753</v>
      </c>
      <c r="E103" s="6">
        <v>25345370.660381597</v>
      </c>
      <c r="F103" s="6">
        <v>26402258.334611211</v>
      </c>
      <c r="G103" s="6">
        <v>28291197.387203425</v>
      </c>
      <c r="H103" s="6">
        <v>31275752.807000726</v>
      </c>
      <c r="I103" s="6">
        <v>31729759.995130699</v>
      </c>
      <c r="J103" s="6">
        <v>35870694.040947504</v>
      </c>
      <c r="K103" s="6">
        <v>36024898.021773219</v>
      </c>
      <c r="L103" s="6">
        <v>39401482.911901608</v>
      </c>
      <c r="M103" s="6">
        <v>42866490.91200383</v>
      </c>
      <c r="N103" s="6">
        <v>45720527.991080448</v>
      </c>
      <c r="O103" s="6">
        <v>48728618.202793255</v>
      </c>
      <c r="P103" s="6">
        <v>51675072.845377281</v>
      </c>
      <c r="Q103" s="6">
        <v>56281263.830080166</v>
      </c>
      <c r="R103" s="6">
        <v>53026274.514470026</v>
      </c>
      <c r="S103" s="6">
        <v>52136519.638595156</v>
      </c>
      <c r="T103" s="6">
        <v>51360452.046157971</v>
      </c>
      <c r="U103" s="6">
        <v>56563771.809136838</v>
      </c>
      <c r="V103" s="6">
        <v>65263839.981424943</v>
      </c>
    </row>
    <row r="104" spans="1:22" x14ac:dyDescent="0.8">
      <c r="A104" t="s">
        <v>100</v>
      </c>
      <c r="B104" s="6">
        <v>22561132</v>
      </c>
      <c r="C104" s="6">
        <v>22669588.099230245</v>
      </c>
      <c r="D104" s="6">
        <v>22273439.687790975</v>
      </c>
      <c r="E104" s="6">
        <v>20761011.08365266</v>
      </c>
      <c r="F104" s="6">
        <v>22105033.438405186</v>
      </c>
      <c r="G104" s="6">
        <v>22062477.135963302</v>
      </c>
      <c r="H104" s="6">
        <v>24190615.947350569</v>
      </c>
      <c r="I104" s="6">
        <v>24156175.83230814</v>
      </c>
      <c r="J104" s="6">
        <v>24574014.409305595</v>
      </c>
      <c r="K104" s="6">
        <v>26956608.391107976</v>
      </c>
      <c r="L104" s="6">
        <v>28877292.597685263</v>
      </c>
      <c r="M104" s="6">
        <v>30458648.881289184</v>
      </c>
      <c r="N104" s="6">
        <v>29794587.061970886</v>
      </c>
      <c r="O104" s="6">
        <v>29681083.814435162</v>
      </c>
      <c r="P104" s="6">
        <v>31955127.687425964</v>
      </c>
      <c r="Q104" s="6">
        <v>30963802.236901779</v>
      </c>
      <c r="R104" s="6">
        <v>31793098.816691291</v>
      </c>
      <c r="S104" s="6">
        <v>31563867.86321738</v>
      </c>
      <c r="T104" s="6">
        <v>34226650.62948776</v>
      </c>
      <c r="U104" s="6">
        <v>36575476.151460633</v>
      </c>
      <c r="V104" s="6">
        <v>35046218.934547879</v>
      </c>
    </row>
  </sheetData>
  <mergeCells count="1">
    <mergeCell ref="B3:V3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17ADB-2AC5-054F-AC71-56E700C5B373}">
  <dimension ref="A3:D27"/>
  <sheetViews>
    <sheetView workbookViewId="0">
      <selection activeCell="I27" sqref="I27"/>
    </sheetView>
  </sheetViews>
  <sheetFormatPr defaultColWidth="10.6640625" defaultRowHeight="16" x14ac:dyDescent="0.8"/>
  <sheetData>
    <row r="3" spans="1:3" x14ac:dyDescent="0.8">
      <c r="A3" s="1" t="s">
        <v>102</v>
      </c>
    </row>
    <row r="4" spans="1:3" x14ac:dyDescent="0.8">
      <c r="A4" t="s">
        <v>103</v>
      </c>
      <c r="B4" s="2">
        <v>0</v>
      </c>
      <c r="C4" s="2">
        <v>10000000</v>
      </c>
    </row>
    <row r="5" spans="1:3" x14ac:dyDescent="0.8">
      <c r="A5" t="s">
        <v>104</v>
      </c>
      <c r="B5">
        <v>1</v>
      </c>
      <c r="C5">
        <v>0.9</v>
      </c>
    </row>
    <row r="8" spans="1:3" x14ac:dyDescent="0.8">
      <c r="A8" s="1" t="s">
        <v>105</v>
      </c>
    </row>
    <row r="9" spans="1:3" x14ac:dyDescent="0.8">
      <c r="A9" t="s">
        <v>106</v>
      </c>
      <c r="B9" s="2">
        <v>0</v>
      </c>
      <c r="C9" s="2">
        <v>500000</v>
      </c>
    </row>
    <row r="10" spans="1:3" x14ac:dyDescent="0.8">
      <c r="A10" t="s">
        <v>116</v>
      </c>
      <c r="B10">
        <v>0</v>
      </c>
      <c r="C10">
        <v>5</v>
      </c>
    </row>
    <row r="13" spans="1:3" x14ac:dyDescent="0.8">
      <c r="A13" s="1" t="s">
        <v>107</v>
      </c>
    </row>
    <row r="14" spans="1:3" x14ac:dyDescent="0.8">
      <c r="A14" t="s">
        <v>108</v>
      </c>
      <c r="B14" s="2">
        <v>0</v>
      </c>
      <c r="C14" s="2">
        <v>100000</v>
      </c>
    </row>
    <row r="17" spans="1:4" x14ac:dyDescent="0.8">
      <c r="A17" s="1" t="s">
        <v>109</v>
      </c>
    </row>
    <row r="18" spans="1:4" x14ac:dyDescent="0.8">
      <c r="A18" t="s">
        <v>110</v>
      </c>
      <c r="B18">
        <v>0</v>
      </c>
      <c r="C18">
        <v>0</v>
      </c>
    </row>
    <row r="19" spans="1:4" x14ac:dyDescent="0.8">
      <c r="A19" t="s">
        <v>115</v>
      </c>
      <c r="B19">
        <v>1</v>
      </c>
      <c r="C19">
        <v>15</v>
      </c>
    </row>
    <row r="22" spans="1:4" x14ac:dyDescent="0.8">
      <c r="A22" s="1" t="s">
        <v>128</v>
      </c>
    </row>
    <row r="23" spans="1:4" x14ac:dyDescent="0.8">
      <c r="A23" t="s">
        <v>114</v>
      </c>
      <c r="B23" s="2">
        <v>1000000</v>
      </c>
      <c r="C23" s="2">
        <v>1000000</v>
      </c>
      <c r="D23" t="s">
        <v>113</v>
      </c>
    </row>
    <row r="26" spans="1:4" x14ac:dyDescent="0.8">
      <c r="A26" s="1" t="s">
        <v>117</v>
      </c>
    </row>
    <row r="27" spans="1:4" x14ac:dyDescent="0.8">
      <c r="A27" t="s">
        <v>118</v>
      </c>
      <c r="B27" s="3">
        <v>0</v>
      </c>
      <c r="C27" s="3">
        <v>0.05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30A45-3161-284B-9961-B3E885A37794}">
  <dimension ref="A3:AT119"/>
  <sheetViews>
    <sheetView zoomScale="57" workbookViewId="0">
      <selection activeCell="B14" sqref="B14:U14"/>
    </sheetView>
  </sheetViews>
  <sheetFormatPr defaultColWidth="10.6640625" defaultRowHeight="16" x14ac:dyDescent="0.8"/>
  <sheetData>
    <row r="3" spans="1:46" x14ac:dyDescent="0.8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46" x14ac:dyDescent="0.8">
      <c r="A4" s="1" t="s">
        <v>131</v>
      </c>
    </row>
    <row r="5" spans="1:46" x14ac:dyDescent="0.8">
      <c r="A5" s="1" t="s">
        <v>130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</row>
    <row r="6" spans="1:46" x14ac:dyDescent="0.8">
      <c r="A6" t="s">
        <v>112</v>
      </c>
      <c r="B6">
        <v>25</v>
      </c>
      <c r="C6">
        <v>25</v>
      </c>
      <c r="D6">
        <v>25</v>
      </c>
      <c r="E6">
        <v>25</v>
      </c>
      <c r="F6">
        <v>30</v>
      </c>
      <c r="G6">
        <v>30</v>
      </c>
      <c r="H6">
        <v>30</v>
      </c>
      <c r="I6">
        <v>30</v>
      </c>
      <c r="J6">
        <v>30</v>
      </c>
      <c r="K6">
        <v>40</v>
      </c>
      <c r="L6">
        <v>40</v>
      </c>
      <c r="M6">
        <v>40</v>
      </c>
      <c r="N6">
        <v>40</v>
      </c>
      <c r="O6">
        <v>40</v>
      </c>
      <c r="P6">
        <v>50</v>
      </c>
      <c r="Q6">
        <v>50</v>
      </c>
      <c r="R6">
        <v>50</v>
      </c>
      <c r="S6">
        <v>50</v>
      </c>
      <c r="T6">
        <v>50</v>
      </c>
      <c r="U6">
        <v>50</v>
      </c>
    </row>
    <row r="7" spans="1:46" x14ac:dyDescent="0.8">
      <c r="A7" t="s">
        <v>111</v>
      </c>
      <c r="B7">
        <v>0</v>
      </c>
      <c r="C7">
        <f>C6-B6</f>
        <v>0</v>
      </c>
      <c r="D7">
        <f t="shared" ref="D7:T7" si="0">D6-C6</f>
        <v>0</v>
      </c>
      <c r="E7">
        <f t="shared" si="0"/>
        <v>0</v>
      </c>
      <c r="F7">
        <f t="shared" si="0"/>
        <v>5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10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10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>U6-T6</f>
        <v>0</v>
      </c>
    </row>
    <row r="10" spans="1:46" x14ac:dyDescent="0.8">
      <c r="A10" s="1" t="s">
        <v>101</v>
      </c>
      <c r="B10" s="13" t="s">
        <v>136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W10" s="12" t="s">
        <v>132</v>
      </c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R10" s="1" t="s">
        <v>119</v>
      </c>
      <c r="AT10" s="1" t="s">
        <v>120</v>
      </c>
    </row>
    <row r="11" spans="1:46" x14ac:dyDescent="0.8">
      <c r="A11" t="s">
        <v>130</v>
      </c>
      <c r="B11" s="4">
        <v>1</v>
      </c>
      <c r="C11" s="4">
        <v>2</v>
      </c>
      <c r="D11" s="4">
        <v>3</v>
      </c>
      <c r="E11" s="4">
        <v>4</v>
      </c>
      <c r="F11" s="4">
        <v>5</v>
      </c>
      <c r="G11" s="4">
        <v>6</v>
      </c>
      <c r="H11" s="4">
        <v>7</v>
      </c>
      <c r="I11" s="4">
        <v>8</v>
      </c>
      <c r="J11" s="4">
        <v>9</v>
      </c>
      <c r="K11" s="4">
        <v>10</v>
      </c>
      <c r="L11" s="4">
        <v>11</v>
      </c>
      <c r="M11" s="4">
        <v>12</v>
      </c>
      <c r="N11" s="4">
        <v>13</v>
      </c>
      <c r="O11" s="4">
        <v>14</v>
      </c>
      <c r="P11" s="4">
        <v>15</v>
      </c>
      <c r="Q11" s="4">
        <v>16</v>
      </c>
      <c r="R11" s="4">
        <v>17</v>
      </c>
      <c r="S11" s="4">
        <v>18</v>
      </c>
      <c r="T11" s="4">
        <v>19</v>
      </c>
      <c r="U11" s="4">
        <v>20</v>
      </c>
      <c r="W11" s="4">
        <v>1</v>
      </c>
      <c r="X11" s="4">
        <v>2</v>
      </c>
      <c r="Y11" s="4">
        <v>3</v>
      </c>
      <c r="Z11" s="4">
        <v>4</v>
      </c>
      <c r="AA11" s="4">
        <v>5</v>
      </c>
      <c r="AB11" s="4">
        <v>6</v>
      </c>
      <c r="AC11" s="4">
        <v>7</v>
      </c>
      <c r="AD11" s="4">
        <v>8</v>
      </c>
      <c r="AE11" s="4">
        <v>9</v>
      </c>
      <c r="AF11" s="4">
        <v>10</v>
      </c>
      <c r="AG11" s="4">
        <v>11</v>
      </c>
      <c r="AH11" s="4">
        <v>12</v>
      </c>
      <c r="AI11" s="4">
        <v>13</v>
      </c>
      <c r="AJ11" s="4">
        <v>14</v>
      </c>
      <c r="AK11" s="4">
        <v>15</v>
      </c>
      <c r="AL11" s="4">
        <v>16</v>
      </c>
      <c r="AM11" s="4">
        <v>17</v>
      </c>
      <c r="AN11" s="4">
        <v>18</v>
      </c>
      <c r="AO11" s="4">
        <v>19</v>
      </c>
      <c r="AP11" s="4">
        <v>20</v>
      </c>
    </row>
    <row r="12" spans="1:46" x14ac:dyDescent="0.8">
      <c r="A12" t="s">
        <v>1</v>
      </c>
      <c r="B12">
        <f>ROUNDUP(Scen!C5/th,0)</f>
        <v>25</v>
      </c>
      <c r="C12">
        <f>ROUNDUP(Scen!D5/th,0)</f>
        <v>24</v>
      </c>
      <c r="D12">
        <f>ROUNDUP(Scen!E5/th,0)</f>
        <v>26</v>
      </c>
      <c r="E12">
        <f>ROUNDUP(Scen!F5/th,0)</f>
        <v>29</v>
      </c>
      <c r="F12">
        <f>ROUNDUP(Scen!G5/th,0)</f>
        <v>31</v>
      </c>
      <c r="G12">
        <f>ROUNDUP(Scen!H5/th,0)</f>
        <v>32</v>
      </c>
      <c r="H12">
        <f>ROUNDUP(Scen!I5/th,0)</f>
        <v>30</v>
      </c>
      <c r="I12">
        <f>ROUNDUP(Scen!J5/th,0)</f>
        <v>28</v>
      </c>
      <c r="J12">
        <f>ROUNDUP(Scen!K5/th,0)</f>
        <v>31</v>
      </c>
      <c r="K12">
        <f>ROUNDUP(Scen!L5/th,0)</f>
        <v>28</v>
      </c>
      <c r="L12">
        <f>ROUNDUP(Scen!M5/th,0)</f>
        <v>31</v>
      </c>
      <c r="M12">
        <f>ROUNDUP(Scen!N5/th,0)</f>
        <v>33</v>
      </c>
      <c r="N12">
        <f>ROUNDUP(Scen!O5/th,0)</f>
        <v>36</v>
      </c>
      <c r="O12">
        <f>ROUNDUP(Scen!P5/th,0)</f>
        <v>40</v>
      </c>
      <c r="P12">
        <f>ROUNDUP(Scen!Q5/th,0)</f>
        <v>41</v>
      </c>
      <c r="Q12">
        <f>ROUNDUP(Scen!R5/th,0)</f>
        <v>41</v>
      </c>
      <c r="R12">
        <f>ROUNDUP(Scen!S5/th,0)</f>
        <v>40</v>
      </c>
      <c r="S12">
        <f>ROUNDUP(Scen!T5/th,0)</f>
        <v>46</v>
      </c>
      <c r="T12">
        <f>ROUNDUP(Scen!U5/th,0)</f>
        <v>53</v>
      </c>
      <c r="U12">
        <f>ROUNDUP(Scen!V5/th,0)</f>
        <v>55</v>
      </c>
      <c r="W12" s="2">
        <f>1/(1+discount)^W$11*((IF(B$6&gt;B12,B12*r_rent_K,B$6*r_rent_K)+B$6*r_Sales_K+th*B12*r_Sales_TH)-((((B$7)^alpha)*c_inst_K)+(B$6*c_ops_K+th*B12*c_ops_TH)+IF(B$6&gt;B12,(B$6-B12)*r_rent_K+(B$6-B12)*th*r_Sales_TH,0)))</f>
        <v>25000000</v>
      </c>
      <c r="X12" s="2">
        <f t="shared" ref="X12:X43" si="1">1/(1+discount)^X$11*((IF(C$6&gt;C12,C12*r_rent_K,C$6*r_rent_K)+C$6*r_Sales_K+th*C12*r_Sales_TH)-((((C$7)^alpha)*c_inst_K)+(C$6*c_ops_K+th*C12*c_ops_TH)+IF(C$6&gt;C12,(C$6-C12)*r_rent_K+(C$6-C12)*th*r_Sales_TH,0)))</f>
        <v>23000000</v>
      </c>
      <c r="Y12" s="2">
        <f t="shared" ref="Y12:Y43" si="2">1/(1+discount)^Y$11*((IF(D$6&gt;D12,D12*r_rent_K,D$6*r_rent_K)+D$6*r_Sales_K+th*D12*r_Sales_TH)-((((D$7)^alpha)*c_inst_K)+(D$6*c_ops_K+th*D12*c_ops_TH)+IF(D$6&gt;D12,(D$6-D12)*r_rent_K+(D$6-D12)*th*r_Sales_TH,0)))</f>
        <v>26000000</v>
      </c>
      <c r="Z12" s="2">
        <f t="shared" ref="Z12:Z43" si="3">1/(1+discount)^Z$11*((IF(E$6&gt;E12,E12*r_rent_K,E$6*r_rent_K)+E$6*r_Sales_K+th*E12*r_Sales_TH)-((((E$7)^alpha)*c_inst_K)+(E$6*c_ops_K+th*E12*c_ops_TH)+IF(E$6&gt;E12,(E$6-E12)*r_rent_K+(E$6-E12)*th*r_Sales_TH,0)))</f>
        <v>29000000</v>
      </c>
      <c r="AA12" s="2">
        <f t="shared" ref="AA12:AA43" si="4">1/(1+discount)^AA$11*((IF(F$6&gt;F12,F12*r_rent_K,F$6*r_rent_K)+F$6*r_Sales_K+th*F12*r_Sales_TH)-((((F$7)^alpha)*c_inst_K)+(F$6*c_ops_K+th*F12*c_ops_TH)+IF(F$6&gt;F12,(F$6-F12)*r_rent_K+(F$6-F12)*th*r_Sales_TH,0)))</f>
        <v>31000000</v>
      </c>
      <c r="AB12" s="2">
        <f t="shared" ref="AB12:AB43" si="5">1/(1+discount)^AB$11*((IF(G$6&gt;G12,G12*r_rent_K,G$6*r_rent_K)+G$6*r_Sales_K+th*G12*r_Sales_TH)-((((G$7)^alpha)*c_inst_K)+(G$6*c_ops_K+th*G12*c_ops_TH)+IF(G$6&gt;G12,(G$6-G12)*r_rent_K+(G$6-G12)*th*r_Sales_TH,0)))</f>
        <v>32000000</v>
      </c>
      <c r="AC12" s="2">
        <f t="shared" ref="AC12:AC43" si="6">1/(1+discount)^AC$11*((IF(H$6&gt;H12,H12*r_rent_K,H$6*r_rent_K)+H$6*r_Sales_K+th*H12*r_Sales_TH)-((((H$7)^alpha)*c_inst_K)+(H$6*c_ops_K+th*H12*c_ops_TH)+IF(H$6&gt;H12,(H$6-H12)*r_rent_K+(H$6-H12)*th*r_Sales_TH,0)))</f>
        <v>30000000</v>
      </c>
      <c r="AD12" s="2">
        <f t="shared" ref="AD12:AD43" si="7">1/(1+discount)^AD$11*((IF(I$6&gt;I12,I12*r_rent_K,I$6*r_rent_K)+I$6*r_Sales_K+th*I12*r_Sales_TH)-((((I$7)^alpha)*c_inst_K)+(I$6*c_ops_K+th*I12*c_ops_TH)+IF(I$6&gt;I12,(I$6-I12)*r_rent_K+(I$6-I12)*th*r_Sales_TH,0)))</f>
        <v>26000000</v>
      </c>
      <c r="AE12" s="2">
        <f t="shared" ref="AE12:AE43" si="8">1/(1+discount)^AE$11*((IF(J$6&gt;J12,J12*r_rent_K,J$6*r_rent_K)+J$6*r_Sales_K+th*J12*r_Sales_TH)-((((J$7)^alpha)*c_inst_K)+(J$6*c_ops_K+th*J12*c_ops_TH)+IF(J$6&gt;J12,(J$6-J12)*r_rent_K+(J$6-J12)*th*r_Sales_TH,0)))</f>
        <v>31000000</v>
      </c>
      <c r="AF12" s="2">
        <f t="shared" ref="AF12:AF43" si="9">1/(1+discount)^AF$11*((IF(K$6&gt;K12,K12*r_rent_K,K$6*r_rent_K)+K$6*r_Sales_K+th*K12*r_Sales_TH)-((((K$7)^alpha)*c_inst_K)+(K$6*c_ops_K+th*K12*c_ops_TH)+IF(K$6&gt;K12,(K$6-K12)*r_rent_K+(K$6-K12)*th*r_Sales_TH,0)))</f>
        <v>16000000</v>
      </c>
      <c r="AG12" s="2">
        <f t="shared" ref="AG12:AG43" si="10">1/(1+discount)^AG$11*((IF(L$6&gt;L12,L12*r_rent_K,L$6*r_rent_K)+L$6*r_Sales_K+th*L12*r_Sales_TH)-((((L$7)^alpha)*c_inst_K)+(L$6*c_ops_K+th*L12*c_ops_TH)+IF(L$6&gt;L12,(L$6-L12)*r_rent_K+(L$6-L12)*th*r_Sales_TH,0)))</f>
        <v>22000000</v>
      </c>
      <c r="AH12" s="2">
        <f t="shared" ref="AH12:AH43" si="11">1/(1+discount)^AH$11*((IF(M$6&gt;M12,M12*r_rent_K,M$6*r_rent_K)+M$6*r_Sales_K+th*M12*r_Sales_TH)-((((M$7)^alpha)*c_inst_K)+(M$6*c_ops_K+th*M12*c_ops_TH)+IF(M$6&gt;M12,(M$6-M12)*r_rent_K+(M$6-M12)*th*r_Sales_TH,0)))</f>
        <v>26000000</v>
      </c>
      <c r="AI12" s="2">
        <f t="shared" ref="AI12:AI43" si="12">1/(1+discount)^AI$11*((IF(N$6&gt;N12,N12*r_rent_K,N$6*r_rent_K)+N$6*r_Sales_K+th*N12*r_Sales_TH)-((((N$7)^alpha)*c_inst_K)+(N$6*c_ops_K+th*N12*c_ops_TH)+IF(N$6&gt;N12,(N$6-N12)*r_rent_K+(N$6-N12)*th*r_Sales_TH,0)))</f>
        <v>32000000</v>
      </c>
      <c r="AJ12" s="2">
        <f t="shared" ref="AJ12:AJ43" si="13">1/(1+discount)^AJ$11*((IF(O$6&gt;O12,O12*r_rent_K,O$6*r_rent_K)+O$6*r_Sales_K+th*O12*r_Sales_TH)-((((O$7)^alpha)*c_inst_K)+(O$6*c_ops_K+th*O12*c_ops_TH)+IF(O$6&gt;O12,(O$6-O12)*r_rent_K+(O$6-O12)*th*r_Sales_TH,0)))</f>
        <v>40000000</v>
      </c>
      <c r="AK12" s="2">
        <f t="shared" ref="AK12:AK43" si="14">1/(1+discount)^AK$11*((IF(P$6&gt;P12,P12*r_rent_K,P$6*r_rent_K)+P$6*r_Sales_K+th*P12*r_Sales_TH)-((((P$7)^alpha)*c_inst_K)+(P$6*c_ops_K+th*P12*c_ops_TH)+IF(P$6&gt;P12,(P$6-P12)*r_rent_K+(P$6-P12)*th*r_Sales_TH,0)))</f>
        <v>32000000</v>
      </c>
      <c r="AL12" s="2">
        <f t="shared" ref="AL12:AL43" si="15">1/(1+discount)^AL$11*((IF(Q$6&gt;Q12,Q12*r_rent_K,Q$6*r_rent_K)+Q$6*r_Sales_K+th*Q12*r_Sales_TH)-((((Q$7)^alpha)*c_inst_K)+(Q$6*c_ops_K+th*Q12*c_ops_TH)+IF(Q$6&gt;Q12,(Q$6-Q12)*r_rent_K+(Q$6-Q12)*th*r_Sales_TH,0)))</f>
        <v>32000000</v>
      </c>
      <c r="AM12" s="2">
        <f t="shared" ref="AM12:AM43" si="16">1/(1+discount)^AM$11*((IF(R$6&gt;R12,R12*r_rent_K,R$6*r_rent_K)+R$6*r_Sales_K+th*R12*r_Sales_TH)-((((R$7)^alpha)*c_inst_K)+(R$6*c_ops_K+th*R12*c_ops_TH)+IF(R$6&gt;R12,(R$6-R12)*r_rent_K+(R$6-R12)*th*r_Sales_TH,0)))</f>
        <v>30000000</v>
      </c>
      <c r="AN12" s="2">
        <f t="shared" ref="AN12:AN43" si="17">1/(1+discount)^AN$11*((IF(S$6&gt;S12,S12*r_rent_K,S$6*r_rent_K)+S$6*r_Sales_K+th*S12*r_Sales_TH)-((((S$7)^alpha)*c_inst_K)+(S$6*c_ops_K+th*S12*c_ops_TH)+IF(S$6&gt;S12,(S$6-S12)*r_rent_K+(S$6-S12)*th*r_Sales_TH,0)))</f>
        <v>42000000</v>
      </c>
      <c r="AO12" s="2">
        <f t="shared" ref="AO12:AO43" si="18">1/(1+discount)^AO$11*((IF(T$6&gt;T12,T12*r_rent_K,T$6*r_rent_K)+T$6*r_Sales_K+th*T12*r_Sales_TH)-((((T$7)^alpha)*c_inst_K)+(T$6*c_ops_K+th*T12*c_ops_TH)+IF(T$6&gt;T12,(T$6-T12)*r_rent_K+(T$6-T12)*th*r_Sales_TH,0)))</f>
        <v>53000000</v>
      </c>
      <c r="AP12" s="2">
        <f t="shared" ref="AP12:AP43" si="19">1/(1+discount)^AP$11*((IF(U$6&gt;U12,U12*r_rent_K,U$6*r_rent_K)+U$6*r_Sales_K+th*U12*r_Sales_TH)-((((U$7)^alpha)*c_inst_K)+(U$6*c_ops_K+th*U12*c_ops_TH)+IF(U$6&gt;U12,(U$6-U12)*r_rent_K+(U$6-U12)*th*r_Sales_TH,0)))</f>
        <v>55000000</v>
      </c>
      <c r="AR12" s="2">
        <f>SUM(W12:AP12)</f>
        <v>633000000</v>
      </c>
      <c r="AT12" s="2">
        <f>AVERAGE(AR12:AR111)</f>
        <v>674570000</v>
      </c>
    </row>
    <row r="13" spans="1:46" x14ac:dyDescent="0.8">
      <c r="A13" t="s">
        <v>2</v>
      </c>
      <c r="B13">
        <f>ROUNDUP(Scen!C6/th,0)</f>
        <v>24</v>
      </c>
      <c r="C13">
        <f>ROUNDUP(Scen!D6/th,0)</f>
        <v>27</v>
      </c>
      <c r="D13">
        <f>ROUNDUP(Scen!E6/th,0)</f>
        <v>25</v>
      </c>
      <c r="E13">
        <f>ROUNDUP(Scen!F6/th,0)</f>
        <v>25</v>
      </c>
      <c r="F13">
        <f>ROUNDUP(Scen!G6/th,0)</f>
        <v>28</v>
      </c>
      <c r="G13">
        <f>ROUNDUP(Scen!H6/th,0)</f>
        <v>33</v>
      </c>
      <c r="H13">
        <f>ROUNDUP(Scen!I6/th,0)</f>
        <v>34</v>
      </c>
      <c r="I13">
        <f>ROUNDUP(Scen!J6/th,0)</f>
        <v>34</v>
      </c>
      <c r="J13">
        <f>ROUNDUP(Scen!K6/th,0)</f>
        <v>35</v>
      </c>
      <c r="K13">
        <f>ROUNDUP(Scen!L6/th,0)</f>
        <v>37</v>
      </c>
      <c r="L13">
        <f>ROUNDUP(Scen!M6/th,0)</f>
        <v>38</v>
      </c>
      <c r="M13">
        <f>ROUNDUP(Scen!N6/th,0)</f>
        <v>39</v>
      </c>
      <c r="N13">
        <f>ROUNDUP(Scen!O6/th,0)</f>
        <v>39</v>
      </c>
      <c r="O13">
        <f>ROUNDUP(Scen!P6/th,0)</f>
        <v>42</v>
      </c>
      <c r="P13">
        <f>ROUNDUP(Scen!Q6/th,0)</f>
        <v>41</v>
      </c>
      <c r="Q13">
        <f>ROUNDUP(Scen!R6/th,0)</f>
        <v>48</v>
      </c>
      <c r="R13">
        <f>ROUNDUP(Scen!S6/th,0)</f>
        <v>53</v>
      </c>
      <c r="S13">
        <f>ROUNDUP(Scen!T6/th,0)</f>
        <v>55</v>
      </c>
      <c r="T13">
        <f>ROUNDUP(Scen!U6/th,0)</f>
        <v>55</v>
      </c>
      <c r="U13">
        <f>ROUNDUP(Scen!V6/th,0)</f>
        <v>60</v>
      </c>
      <c r="W13" s="2">
        <f t="shared" ref="W13:W43" si="20">1/(1+discount)^W$11*((IF(B$6&gt;B13,B13*r_rent_K,B$6*r_rent_K)+B$6*r_Sales_K+th*B13*r_Sales_TH)-((((B$7)^alpha)*c_inst_K)+(B$6*c_ops_K+th*B13*c_ops_TH)+IF(B$6&gt;B13,(B$6-B13)*r_rent_K+(B$6-B13)*th*r_Sales_TH,0)))</f>
        <v>23000000</v>
      </c>
      <c r="X13" s="2">
        <f t="shared" si="1"/>
        <v>27000000</v>
      </c>
      <c r="Y13" s="2">
        <f t="shared" si="2"/>
        <v>25000000</v>
      </c>
      <c r="Z13" s="2">
        <f t="shared" si="3"/>
        <v>25000000</v>
      </c>
      <c r="AA13" s="2">
        <f t="shared" si="4"/>
        <v>26000000</v>
      </c>
      <c r="AB13" s="2">
        <f t="shared" si="5"/>
        <v>33000000</v>
      </c>
      <c r="AC13" s="2">
        <f t="shared" si="6"/>
        <v>34000000</v>
      </c>
      <c r="AD13" s="2">
        <f t="shared" si="7"/>
        <v>34000000</v>
      </c>
      <c r="AE13" s="2">
        <f t="shared" si="8"/>
        <v>35000000</v>
      </c>
      <c r="AF13" s="2">
        <f t="shared" si="9"/>
        <v>34000000</v>
      </c>
      <c r="AG13" s="2">
        <f t="shared" si="10"/>
        <v>36000000</v>
      </c>
      <c r="AH13" s="2">
        <f t="shared" si="11"/>
        <v>38000000</v>
      </c>
      <c r="AI13" s="2">
        <f t="shared" si="12"/>
        <v>38000000</v>
      </c>
      <c r="AJ13" s="2">
        <f t="shared" si="13"/>
        <v>42000000</v>
      </c>
      <c r="AK13" s="2">
        <f t="shared" si="14"/>
        <v>32000000</v>
      </c>
      <c r="AL13" s="2">
        <f t="shared" si="15"/>
        <v>46000000</v>
      </c>
      <c r="AM13" s="2">
        <f t="shared" si="16"/>
        <v>53000000</v>
      </c>
      <c r="AN13" s="2">
        <f t="shared" si="17"/>
        <v>55000000</v>
      </c>
      <c r="AO13" s="2">
        <f t="shared" si="18"/>
        <v>55000000</v>
      </c>
      <c r="AP13" s="2">
        <f t="shared" si="19"/>
        <v>60000000</v>
      </c>
      <c r="AR13" s="2">
        <f t="shared" ref="AR13:AR43" si="21">SUM(W13:AP13)</f>
        <v>751000000</v>
      </c>
    </row>
    <row r="14" spans="1:46" x14ac:dyDescent="0.8">
      <c r="A14" t="s">
        <v>3</v>
      </c>
      <c r="B14">
        <f>ROUNDUP(Scen!C7/th,0)</f>
        <v>22</v>
      </c>
      <c r="C14">
        <f>ROUNDUP(Scen!D7/th,0)</f>
        <v>23</v>
      </c>
      <c r="D14">
        <f>ROUNDUP(Scen!E7/th,0)</f>
        <v>25</v>
      </c>
      <c r="E14">
        <f>ROUNDUP(Scen!F7/th,0)</f>
        <v>28</v>
      </c>
      <c r="F14">
        <f>ROUNDUP(Scen!G7/th,0)</f>
        <v>30</v>
      </c>
      <c r="G14">
        <f>ROUNDUP(Scen!H7/th,0)</f>
        <v>30</v>
      </c>
      <c r="H14">
        <f>ROUNDUP(Scen!I7/th,0)</f>
        <v>29</v>
      </c>
      <c r="I14">
        <f>ROUNDUP(Scen!J7/th,0)</f>
        <v>30</v>
      </c>
      <c r="J14">
        <f>ROUNDUP(Scen!K7/th,0)</f>
        <v>30</v>
      </c>
      <c r="K14">
        <f>ROUNDUP(Scen!L7/th,0)</f>
        <v>28</v>
      </c>
      <c r="L14">
        <f>ROUNDUP(Scen!M7/th,0)</f>
        <v>31</v>
      </c>
      <c r="M14">
        <f>ROUNDUP(Scen!N7/th,0)</f>
        <v>34</v>
      </c>
      <c r="N14">
        <f>ROUNDUP(Scen!O7/th,0)</f>
        <v>36</v>
      </c>
      <c r="O14">
        <f>ROUNDUP(Scen!P7/th,0)</f>
        <v>35</v>
      </c>
      <c r="P14">
        <f>ROUNDUP(Scen!Q7/th,0)</f>
        <v>38</v>
      </c>
      <c r="Q14">
        <f>ROUNDUP(Scen!R7/th,0)</f>
        <v>42</v>
      </c>
      <c r="R14">
        <f>ROUNDUP(Scen!S7/th,0)</f>
        <v>43</v>
      </c>
      <c r="S14">
        <f>ROUNDUP(Scen!T7/th,0)</f>
        <v>43</v>
      </c>
      <c r="T14">
        <f>ROUNDUP(Scen!U7/th,0)</f>
        <v>44</v>
      </c>
      <c r="U14">
        <f>ROUNDUP(Scen!V7/th,0)</f>
        <v>44</v>
      </c>
      <c r="W14" s="2">
        <f t="shared" si="20"/>
        <v>19000000</v>
      </c>
      <c r="X14" s="2">
        <f t="shared" si="1"/>
        <v>21000000</v>
      </c>
      <c r="Y14" s="2">
        <f t="shared" si="2"/>
        <v>25000000</v>
      </c>
      <c r="Z14" s="2">
        <f t="shared" si="3"/>
        <v>28000000</v>
      </c>
      <c r="AA14" s="2">
        <f t="shared" si="4"/>
        <v>30000000</v>
      </c>
      <c r="AB14" s="2">
        <f t="shared" si="5"/>
        <v>30000000</v>
      </c>
      <c r="AC14" s="2">
        <f t="shared" si="6"/>
        <v>28000000</v>
      </c>
      <c r="AD14" s="2">
        <f t="shared" si="7"/>
        <v>30000000</v>
      </c>
      <c r="AE14" s="2">
        <f t="shared" si="8"/>
        <v>30000000</v>
      </c>
      <c r="AF14" s="2">
        <f t="shared" si="9"/>
        <v>16000000</v>
      </c>
      <c r="AG14" s="2">
        <f t="shared" si="10"/>
        <v>22000000</v>
      </c>
      <c r="AH14" s="2">
        <f t="shared" si="11"/>
        <v>28000000</v>
      </c>
      <c r="AI14" s="2">
        <f t="shared" si="12"/>
        <v>32000000</v>
      </c>
      <c r="AJ14" s="2">
        <f t="shared" si="13"/>
        <v>30000000</v>
      </c>
      <c r="AK14" s="2">
        <f t="shared" si="14"/>
        <v>26000000</v>
      </c>
      <c r="AL14" s="2">
        <f t="shared" si="15"/>
        <v>34000000</v>
      </c>
      <c r="AM14" s="2">
        <f t="shared" si="16"/>
        <v>36000000</v>
      </c>
      <c r="AN14" s="2">
        <f t="shared" si="17"/>
        <v>36000000</v>
      </c>
      <c r="AO14" s="2">
        <f t="shared" si="18"/>
        <v>38000000</v>
      </c>
      <c r="AP14" s="2">
        <f t="shared" si="19"/>
        <v>38000000</v>
      </c>
      <c r="AR14" s="2">
        <f t="shared" si="21"/>
        <v>577000000</v>
      </c>
    </row>
    <row r="15" spans="1:46" x14ac:dyDescent="0.8">
      <c r="A15" t="s">
        <v>4</v>
      </c>
      <c r="B15">
        <f>ROUNDUP(Scen!C8/th,0)</f>
        <v>22</v>
      </c>
      <c r="C15">
        <f>ROUNDUP(Scen!D8/th,0)</f>
        <v>24</v>
      </c>
      <c r="D15">
        <f>ROUNDUP(Scen!E8/th,0)</f>
        <v>24</v>
      </c>
      <c r="E15">
        <f>ROUNDUP(Scen!F8/th,0)</f>
        <v>25</v>
      </c>
      <c r="F15">
        <f>ROUNDUP(Scen!G8/th,0)</f>
        <v>27</v>
      </c>
      <c r="G15">
        <f>ROUNDUP(Scen!H8/th,0)</f>
        <v>27</v>
      </c>
      <c r="H15">
        <f>ROUNDUP(Scen!I8/th,0)</f>
        <v>28</v>
      </c>
      <c r="I15">
        <f>ROUNDUP(Scen!J8/th,0)</f>
        <v>28</v>
      </c>
      <c r="J15">
        <f>ROUNDUP(Scen!K8/th,0)</f>
        <v>33</v>
      </c>
      <c r="K15">
        <f>ROUNDUP(Scen!L8/th,0)</f>
        <v>36</v>
      </c>
      <c r="L15">
        <f>ROUNDUP(Scen!M8/th,0)</f>
        <v>39</v>
      </c>
      <c r="M15">
        <f>ROUNDUP(Scen!N8/th,0)</f>
        <v>44</v>
      </c>
      <c r="N15">
        <f>ROUNDUP(Scen!O8/th,0)</f>
        <v>44</v>
      </c>
      <c r="O15">
        <f>ROUNDUP(Scen!P8/th,0)</f>
        <v>45</v>
      </c>
      <c r="P15">
        <f>ROUNDUP(Scen!Q8/th,0)</f>
        <v>49</v>
      </c>
      <c r="Q15">
        <f>ROUNDUP(Scen!R8/th,0)</f>
        <v>46</v>
      </c>
      <c r="R15">
        <f>ROUNDUP(Scen!S8/th,0)</f>
        <v>46</v>
      </c>
      <c r="S15">
        <f>ROUNDUP(Scen!T8/th,0)</f>
        <v>46</v>
      </c>
      <c r="T15">
        <f>ROUNDUP(Scen!U8/th,0)</f>
        <v>46</v>
      </c>
      <c r="U15">
        <f>ROUNDUP(Scen!V8/th,0)</f>
        <v>46</v>
      </c>
      <c r="W15" s="2">
        <f t="shared" si="20"/>
        <v>19000000</v>
      </c>
      <c r="X15" s="2">
        <f t="shared" si="1"/>
        <v>23000000</v>
      </c>
      <c r="Y15" s="2">
        <f t="shared" si="2"/>
        <v>23000000</v>
      </c>
      <c r="Z15" s="2">
        <f t="shared" si="3"/>
        <v>25000000</v>
      </c>
      <c r="AA15" s="2">
        <f t="shared" si="4"/>
        <v>24000000</v>
      </c>
      <c r="AB15" s="2">
        <f t="shared" si="5"/>
        <v>24000000</v>
      </c>
      <c r="AC15" s="2">
        <f t="shared" si="6"/>
        <v>26000000</v>
      </c>
      <c r="AD15" s="2">
        <f t="shared" si="7"/>
        <v>26000000</v>
      </c>
      <c r="AE15" s="2">
        <f t="shared" si="8"/>
        <v>33000000</v>
      </c>
      <c r="AF15" s="2">
        <f t="shared" si="9"/>
        <v>32000000</v>
      </c>
      <c r="AG15" s="2">
        <f t="shared" si="10"/>
        <v>38000000</v>
      </c>
      <c r="AH15" s="2">
        <f t="shared" si="11"/>
        <v>44000000</v>
      </c>
      <c r="AI15" s="2">
        <f t="shared" si="12"/>
        <v>44000000</v>
      </c>
      <c r="AJ15" s="2">
        <f t="shared" si="13"/>
        <v>45000000</v>
      </c>
      <c r="AK15" s="2">
        <f t="shared" si="14"/>
        <v>48000000</v>
      </c>
      <c r="AL15" s="2">
        <f t="shared" si="15"/>
        <v>42000000</v>
      </c>
      <c r="AM15" s="2">
        <f t="shared" si="16"/>
        <v>42000000</v>
      </c>
      <c r="AN15" s="2">
        <f t="shared" si="17"/>
        <v>42000000</v>
      </c>
      <c r="AO15" s="2">
        <f t="shared" si="18"/>
        <v>42000000</v>
      </c>
      <c r="AP15" s="2">
        <f t="shared" si="19"/>
        <v>42000000</v>
      </c>
      <c r="AR15" s="2">
        <f t="shared" si="21"/>
        <v>684000000</v>
      </c>
    </row>
    <row r="16" spans="1:46" x14ac:dyDescent="0.8">
      <c r="A16" t="s">
        <v>5</v>
      </c>
      <c r="B16">
        <f>ROUNDUP(Scen!C9/th,0)</f>
        <v>25</v>
      </c>
      <c r="C16">
        <f>ROUNDUP(Scen!D9/th,0)</f>
        <v>24</v>
      </c>
      <c r="D16">
        <f>ROUNDUP(Scen!E9/th,0)</f>
        <v>27</v>
      </c>
      <c r="E16">
        <f>ROUNDUP(Scen!F9/th,0)</f>
        <v>26</v>
      </c>
      <c r="F16">
        <f>ROUNDUP(Scen!G9/th,0)</f>
        <v>26</v>
      </c>
      <c r="G16">
        <f>ROUNDUP(Scen!H9/th,0)</f>
        <v>27</v>
      </c>
      <c r="H16">
        <f>ROUNDUP(Scen!I9/th,0)</f>
        <v>30</v>
      </c>
      <c r="I16">
        <f>ROUNDUP(Scen!J9/th,0)</f>
        <v>31</v>
      </c>
      <c r="J16">
        <f>ROUNDUP(Scen!K9/th,0)</f>
        <v>32</v>
      </c>
      <c r="K16">
        <f>ROUNDUP(Scen!L9/th,0)</f>
        <v>34</v>
      </c>
      <c r="L16">
        <f>ROUNDUP(Scen!M9/th,0)</f>
        <v>35</v>
      </c>
      <c r="M16">
        <f>ROUNDUP(Scen!N9/th,0)</f>
        <v>37</v>
      </c>
      <c r="N16">
        <f>ROUNDUP(Scen!O9/th,0)</f>
        <v>41</v>
      </c>
      <c r="O16">
        <f>ROUNDUP(Scen!P9/th,0)</f>
        <v>45</v>
      </c>
      <c r="P16">
        <f>ROUNDUP(Scen!Q9/th,0)</f>
        <v>43</v>
      </c>
      <c r="Q16">
        <f>ROUNDUP(Scen!R9/th,0)</f>
        <v>47</v>
      </c>
      <c r="R16">
        <f>ROUNDUP(Scen!S9/th,0)</f>
        <v>54</v>
      </c>
      <c r="S16">
        <f>ROUNDUP(Scen!T9/th,0)</f>
        <v>53</v>
      </c>
      <c r="T16">
        <f>ROUNDUP(Scen!U9/th,0)</f>
        <v>52</v>
      </c>
      <c r="U16">
        <f>ROUNDUP(Scen!V9/th,0)</f>
        <v>50</v>
      </c>
      <c r="W16" s="2">
        <f t="shared" si="20"/>
        <v>25000000</v>
      </c>
      <c r="X16" s="2">
        <f t="shared" si="1"/>
        <v>23000000</v>
      </c>
      <c r="Y16" s="2">
        <f t="shared" si="2"/>
        <v>27000000</v>
      </c>
      <c r="Z16" s="2">
        <f t="shared" si="3"/>
        <v>26000000</v>
      </c>
      <c r="AA16" s="2">
        <f t="shared" si="4"/>
        <v>22000000</v>
      </c>
      <c r="AB16" s="2">
        <f t="shared" si="5"/>
        <v>24000000</v>
      </c>
      <c r="AC16" s="2">
        <f t="shared" si="6"/>
        <v>30000000</v>
      </c>
      <c r="AD16" s="2">
        <f t="shared" si="7"/>
        <v>31000000</v>
      </c>
      <c r="AE16" s="2">
        <f t="shared" si="8"/>
        <v>32000000</v>
      </c>
      <c r="AF16" s="2">
        <f t="shared" si="9"/>
        <v>28000000</v>
      </c>
      <c r="AG16" s="2">
        <f t="shared" si="10"/>
        <v>30000000</v>
      </c>
      <c r="AH16" s="2">
        <f t="shared" si="11"/>
        <v>34000000</v>
      </c>
      <c r="AI16" s="2">
        <f t="shared" si="12"/>
        <v>41000000</v>
      </c>
      <c r="AJ16" s="2">
        <f t="shared" si="13"/>
        <v>45000000</v>
      </c>
      <c r="AK16" s="2">
        <f t="shared" si="14"/>
        <v>36000000</v>
      </c>
      <c r="AL16" s="2">
        <f t="shared" si="15"/>
        <v>44000000</v>
      </c>
      <c r="AM16" s="2">
        <f t="shared" si="16"/>
        <v>54000000</v>
      </c>
      <c r="AN16" s="2">
        <f t="shared" si="17"/>
        <v>53000000</v>
      </c>
      <c r="AO16" s="2">
        <f t="shared" si="18"/>
        <v>52000000</v>
      </c>
      <c r="AP16" s="2">
        <f t="shared" si="19"/>
        <v>50000000</v>
      </c>
      <c r="AR16" s="2">
        <f t="shared" si="21"/>
        <v>707000000</v>
      </c>
    </row>
    <row r="17" spans="1:44" x14ac:dyDescent="0.8">
      <c r="A17" t="s">
        <v>6</v>
      </c>
      <c r="B17">
        <f>ROUNDUP(Scen!C10/th,0)</f>
        <v>24</v>
      </c>
      <c r="C17">
        <f>ROUNDUP(Scen!D10/th,0)</f>
        <v>25</v>
      </c>
      <c r="D17">
        <f>ROUNDUP(Scen!E10/th,0)</f>
        <v>26</v>
      </c>
      <c r="E17">
        <f>ROUNDUP(Scen!F10/th,0)</f>
        <v>29</v>
      </c>
      <c r="F17">
        <f>ROUNDUP(Scen!G10/th,0)</f>
        <v>30</v>
      </c>
      <c r="G17">
        <f>ROUNDUP(Scen!H10/th,0)</f>
        <v>30</v>
      </c>
      <c r="H17">
        <f>ROUNDUP(Scen!I10/th,0)</f>
        <v>31</v>
      </c>
      <c r="I17">
        <f>ROUNDUP(Scen!J10/th,0)</f>
        <v>34</v>
      </c>
      <c r="J17">
        <f>ROUNDUP(Scen!K10/th,0)</f>
        <v>41</v>
      </c>
      <c r="K17">
        <f>ROUNDUP(Scen!L10/th,0)</f>
        <v>40</v>
      </c>
      <c r="L17">
        <f>ROUNDUP(Scen!M10/th,0)</f>
        <v>44</v>
      </c>
      <c r="M17">
        <f>ROUNDUP(Scen!N10/th,0)</f>
        <v>50</v>
      </c>
      <c r="N17">
        <f>ROUNDUP(Scen!O10/th,0)</f>
        <v>49</v>
      </c>
      <c r="O17">
        <f>ROUNDUP(Scen!P10/th,0)</f>
        <v>49</v>
      </c>
      <c r="P17">
        <f>ROUNDUP(Scen!Q10/th,0)</f>
        <v>52</v>
      </c>
      <c r="Q17">
        <f>ROUNDUP(Scen!R10/th,0)</f>
        <v>52</v>
      </c>
      <c r="R17">
        <f>ROUNDUP(Scen!S10/th,0)</f>
        <v>55</v>
      </c>
      <c r="S17">
        <f>ROUNDUP(Scen!T10/th,0)</f>
        <v>63</v>
      </c>
      <c r="T17">
        <f>ROUNDUP(Scen!U10/th,0)</f>
        <v>64</v>
      </c>
      <c r="U17">
        <f>ROUNDUP(Scen!V10/th,0)</f>
        <v>69</v>
      </c>
      <c r="W17" s="2">
        <f t="shared" si="20"/>
        <v>23000000</v>
      </c>
      <c r="X17" s="2">
        <f t="shared" si="1"/>
        <v>25000000</v>
      </c>
      <c r="Y17" s="2">
        <f t="shared" si="2"/>
        <v>26000000</v>
      </c>
      <c r="Z17" s="2">
        <f t="shared" si="3"/>
        <v>29000000</v>
      </c>
      <c r="AA17" s="2">
        <f t="shared" si="4"/>
        <v>30000000</v>
      </c>
      <c r="AB17" s="2">
        <f t="shared" si="5"/>
        <v>30000000</v>
      </c>
      <c r="AC17" s="2">
        <f t="shared" si="6"/>
        <v>31000000</v>
      </c>
      <c r="AD17" s="2">
        <f t="shared" si="7"/>
        <v>34000000</v>
      </c>
      <c r="AE17" s="2">
        <f t="shared" si="8"/>
        <v>41000000</v>
      </c>
      <c r="AF17" s="2">
        <f t="shared" si="9"/>
        <v>40000000</v>
      </c>
      <c r="AG17" s="2">
        <f t="shared" si="10"/>
        <v>44000000</v>
      </c>
      <c r="AH17" s="2">
        <f t="shared" si="11"/>
        <v>50000000</v>
      </c>
      <c r="AI17" s="2">
        <f t="shared" si="12"/>
        <v>49000000</v>
      </c>
      <c r="AJ17" s="2">
        <f t="shared" si="13"/>
        <v>49000000</v>
      </c>
      <c r="AK17" s="2">
        <f t="shared" si="14"/>
        <v>52000000</v>
      </c>
      <c r="AL17" s="2">
        <f t="shared" si="15"/>
        <v>52000000</v>
      </c>
      <c r="AM17" s="2">
        <f t="shared" si="16"/>
        <v>55000000</v>
      </c>
      <c r="AN17" s="2">
        <f t="shared" si="17"/>
        <v>63000000</v>
      </c>
      <c r="AO17" s="2">
        <f t="shared" si="18"/>
        <v>64000000</v>
      </c>
      <c r="AP17" s="2">
        <f t="shared" si="19"/>
        <v>69000000</v>
      </c>
      <c r="AR17" s="2">
        <f t="shared" si="21"/>
        <v>856000000</v>
      </c>
    </row>
    <row r="18" spans="1:44" x14ac:dyDescent="0.8">
      <c r="A18" t="s">
        <v>7</v>
      </c>
      <c r="B18">
        <f>ROUNDUP(Scen!C11/th,0)</f>
        <v>26</v>
      </c>
      <c r="C18">
        <f>ROUNDUP(Scen!D11/th,0)</f>
        <v>28</v>
      </c>
      <c r="D18">
        <f>ROUNDUP(Scen!E11/th,0)</f>
        <v>27</v>
      </c>
      <c r="E18">
        <f>ROUNDUP(Scen!F11/th,0)</f>
        <v>29</v>
      </c>
      <c r="F18">
        <f>ROUNDUP(Scen!G11/th,0)</f>
        <v>28</v>
      </c>
      <c r="G18">
        <f>ROUNDUP(Scen!H11/th,0)</f>
        <v>28</v>
      </c>
      <c r="H18">
        <f>ROUNDUP(Scen!I11/th,0)</f>
        <v>24</v>
      </c>
      <c r="I18">
        <f>ROUNDUP(Scen!J11/th,0)</f>
        <v>26</v>
      </c>
      <c r="J18">
        <f>ROUNDUP(Scen!K11/th,0)</f>
        <v>28</v>
      </c>
      <c r="K18">
        <f>ROUNDUP(Scen!L11/th,0)</f>
        <v>31</v>
      </c>
      <c r="L18">
        <f>ROUNDUP(Scen!M11/th,0)</f>
        <v>30</v>
      </c>
      <c r="M18">
        <f>ROUNDUP(Scen!N11/th,0)</f>
        <v>29</v>
      </c>
      <c r="N18">
        <f>ROUNDUP(Scen!O11/th,0)</f>
        <v>31</v>
      </c>
      <c r="O18">
        <f>ROUNDUP(Scen!P11/th,0)</f>
        <v>32</v>
      </c>
      <c r="P18">
        <f>ROUNDUP(Scen!Q11/th,0)</f>
        <v>35</v>
      </c>
      <c r="Q18">
        <f>ROUNDUP(Scen!R11/th,0)</f>
        <v>37</v>
      </c>
      <c r="R18">
        <f>ROUNDUP(Scen!S11/th,0)</f>
        <v>36</v>
      </c>
      <c r="S18">
        <f>ROUNDUP(Scen!T11/th,0)</f>
        <v>37</v>
      </c>
      <c r="T18">
        <f>ROUNDUP(Scen!U11/th,0)</f>
        <v>38</v>
      </c>
      <c r="U18">
        <f>ROUNDUP(Scen!V11/th,0)</f>
        <v>42</v>
      </c>
      <c r="W18" s="2">
        <f t="shared" si="20"/>
        <v>26000000</v>
      </c>
      <c r="X18" s="2">
        <f t="shared" si="1"/>
        <v>28000000</v>
      </c>
      <c r="Y18" s="2">
        <f t="shared" si="2"/>
        <v>27000000</v>
      </c>
      <c r="Z18" s="2">
        <f t="shared" si="3"/>
        <v>29000000</v>
      </c>
      <c r="AA18" s="2">
        <f t="shared" si="4"/>
        <v>26000000</v>
      </c>
      <c r="AB18" s="2">
        <f t="shared" si="5"/>
        <v>26000000</v>
      </c>
      <c r="AC18" s="2">
        <f t="shared" si="6"/>
        <v>18000000</v>
      </c>
      <c r="AD18" s="2">
        <f t="shared" si="7"/>
        <v>22000000</v>
      </c>
      <c r="AE18" s="2">
        <f t="shared" si="8"/>
        <v>26000000</v>
      </c>
      <c r="AF18" s="2">
        <f t="shared" si="9"/>
        <v>22000000</v>
      </c>
      <c r="AG18" s="2">
        <f t="shared" si="10"/>
        <v>20000000</v>
      </c>
      <c r="AH18" s="2">
        <f t="shared" si="11"/>
        <v>18000000</v>
      </c>
      <c r="AI18" s="2">
        <f t="shared" si="12"/>
        <v>22000000</v>
      </c>
      <c r="AJ18" s="2">
        <f t="shared" si="13"/>
        <v>24000000</v>
      </c>
      <c r="AK18" s="2">
        <f t="shared" si="14"/>
        <v>20000000</v>
      </c>
      <c r="AL18" s="2">
        <f t="shared" si="15"/>
        <v>24000000</v>
      </c>
      <c r="AM18" s="2">
        <f t="shared" si="16"/>
        <v>22000000</v>
      </c>
      <c r="AN18" s="2">
        <f t="shared" si="17"/>
        <v>24000000</v>
      </c>
      <c r="AO18" s="2">
        <f t="shared" si="18"/>
        <v>26000000</v>
      </c>
      <c r="AP18" s="2">
        <f t="shared" si="19"/>
        <v>34000000</v>
      </c>
      <c r="AR18" s="2">
        <f t="shared" si="21"/>
        <v>484000000</v>
      </c>
    </row>
    <row r="19" spans="1:44" x14ac:dyDescent="0.8">
      <c r="A19" t="s">
        <v>8</v>
      </c>
      <c r="B19">
        <f>ROUNDUP(Scen!C12/th,0)</f>
        <v>23</v>
      </c>
      <c r="C19">
        <f>ROUNDUP(Scen!D12/th,0)</f>
        <v>26</v>
      </c>
      <c r="D19">
        <f>ROUNDUP(Scen!E12/th,0)</f>
        <v>30</v>
      </c>
      <c r="E19">
        <f>ROUNDUP(Scen!F12/th,0)</f>
        <v>31</v>
      </c>
      <c r="F19">
        <f>ROUNDUP(Scen!G12/th,0)</f>
        <v>32</v>
      </c>
      <c r="G19">
        <f>ROUNDUP(Scen!H12/th,0)</f>
        <v>32</v>
      </c>
      <c r="H19">
        <f>ROUNDUP(Scen!I12/th,0)</f>
        <v>33</v>
      </c>
      <c r="I19">
        <f>ROUNDUP(Scen!J12/th,0)</f>
        <v>34</v>
      </c>
      <c r="J19">
        <f>ROUNDUP(Scen!K12/th,0)</f>
        <v>33</v>
      </c>
      <c r="K19">
        <f>ROUNDUP(Scen!L12/th,0)</f>
        <v>32</v>
      </c>
      <c r="L19">
        <f>ROUNDUP(Scen!M12/th,0)</f>
        <v>35</v>
      </c>
      <c r="M19">
        <f>ROUNDUP(Scen!N12/th,0)</f>
        <v>36</v>
      </c>
      <c r="N19">
        <f>ROUNDUP(Scen!O12/th,0)</f>
        <v>36</v>
      </c>
      <c r="O19">
        <f>ROUNDUP(Scen!P12/th,0)</f>
        <v>36</v>
      </c>
      <c r="P19">
        <f>ROUNDUP(Scen!Q12/th,0)</f>
        <v>36</v>
      </c>
      <c r="Q19">
        <f>ROUNDUP(Scen!R12/th,0)</f>
        <v>39</v>
      </c>
      <c r="R19">
        <f>ROUNDUP(Scen!S12/th,0)</f>
        <v>41</v>
      </c>
      <c r="S19">
        <f>ROUNDUP(Scen!T12/th,0)</f>
        <v>44</v>
      </c>
      <c r="T19">
        <f>ROUNDUP(Scen!U12/th,0)</f>
        <v>44</v>
      </c>
      <c r="U19">
        <f>ROUNDUP(Scen!V12/th,0)</f>
        <v>48</v>
      </c>
      <c r="W19" s="2">
        <f t="shared" si="20"/>
        <v>21000000</v>
      </c>
      <c r="X19" s="2">
        <f t="shared" si="1"/>
        <v>26000000</v>
      </c>
      <c r="Y19" s="2">
        <f t="shared" si="2"/>
        <v>30000000</v>
      </c>
      <c r="Z19" s="2">
        <f t="shared" si="3"/>
        <v>31000000</v>
      </c>
      <c r="AA19" s="2">
        <f t="shared" si="4"/>
        <v>32000000</v>
      </c>
      <c r="AB19" s="2">
        <f t="shared" si="5"/>
        <v>32000000</v>
      </c>
      <c r="AC19" s="2">
        <f t="shared" si="6"/>
        <v>33000000</v>
      </c>
      <c r="AD19" s="2">
        <f t="shared" si="7"/>
        <v>34000000</v>
      </c>
      <c r="AE19" s="2">
        <f t="shared" si="8"/>
        <v>33000000</v>
      </c>
      <c r="AF19" s="2">
        <f t="shared" si="9"/>
        <v>24000000</v>
      </c>
      <c r="AG19" s="2">
        <f t="shared" si="10"/>
        <v>30000000</v>
      </c>
      <c r="AH19" s="2">
        <f t="shared" si="11"/>
        <v>32000000</v>
      </c>
      <c r="AI19" s="2">
        <f t="shared" si="12"/>
        <v>32000000</v>
      </c>
      <c r="AJ19" s="2">
        <f t="shared" si="13"/>
        <v>32000000</v>
      </c>
      <c r="AK19" s="2">
        <f t="shared" si="14"/>
        <v>22000000</v>
      </c>
      <c r="AL19" s="2">
        <f t="shared" si="15"/>
        <v>28000000</v>
      </c>
      <c r="AM19" s="2">
        <f t="shared" si="16"/>
        <v>32000000</v>
      </c>
      <c r="AN19" s="2">
        <f t="shared" si="17"/>
        <v>38000000</v>
      </c>
      <c r="AO19" s="2">
        <f t="shared" si="18"/>
        <v>38000000</v>
      </c>
      <c r="AP19" s="2">
        <f t="shared" si="19"/>
        <v>46000000</v>
      </c>
      <c r="AR19" s="2">
        <f t="shared" si="21"/>
        <v>626000000</v>
      </c>
    </row>
    <row r="20" spans="1:44" x14ac:dyDescent="0.8">
      <c r="A20" t="s">
        <v>9</v>
      </c>
      <c r="B20">
        <f>ROUNDUP(Scen!C13/th,0)</f>
        <v>23</v>
      </c>
      <c r="C20">
        <f>ROUNDUP(Scen!D13/th,0)</f>
        <v>22</v>
      </c>
      <c r="D20">
        <f>ROUNDUP(Scen!E13/th,0)</f>
        <v>22</v>
      </c>
      <c r="E20">
        <f>ROUNDUP(Scen!F13/th,0)</f>
        <v>22</v>
      </c>
      <c r="F20">
        <f>ROUNDUP(Scen!G13/th,0)</f>
        <v>23</v>
      </c>
      <c r="G20">
        <f>ROUNDUP(Scen!H13/th,0)</f>
        <v>22</v>
      </c>
      <c r="H20">
        <f>ROUNDUP(Scen!I13/th,0)</f>
        <v>22</v>
      </c>
      <c r="I20">
        <f>ROUNDUP(Scen!J13/th,0)</f>
        <v>23</v>
      </c>
      <c r="J20">
        <f>ROUNDUP(Scen!K13/th,0)</f>
        <v>24</v>
      </c>
      <c r="K20">
        <f>ROUNDUP(Scen!L13/th,0)</f>
        <v>27</v>
      </c>
      <c r="L20">
        <f>ROUNDUP(Scen!M13/th,0)</f>
        <v>27</v>
      </c>
      <c r="M20">
        <f>ROUNDUP(Scen!N13/th,0)</f>
        <v>29</v>
      </c>
      <c r="N20">
        <f>ROUNDUP(Scen!O13/th,0)</f>
        <v>30</v>
      </c>
      <c r="O20">
        <f>ROUNDUP(Scen!P13/th,0)</f>
        <v>33</v>
      </c>
      <c r="P20">
        <f>ROUNDUP(Scen!Q13/th,0)</f>
        <v>35</v>
      </c>
      <c r="Q20">
        <f>ROUNDUP(Scen!R13/th,0)</f>
        <v>37</v>
      </c>
      <c r="R20">
        <f>ROUNDUP(Scen!S13/th,0)</f>
        <v>40</v>
      </c>
      <c r="S20">
        <f>ROUNDUP(Scen!T13/th,0)</f>
        <v>40</v>
      </c>
      <c r="T20">
        <f>ROUNDUP(Scen!U13/th,0)</f>
        <v>41</v>
      </c>
      <c r="U20">
        <f>ROUNDUP(Scen!V13/th,0)</f>
        <v>42</v>
      </c>
      <c r="W20" s="2">
        <f t="shared" si="20"/>
        <v>21000000</v>
      </c>
      <c r="X20" s="2">
        <f t="shared" si="1"/>
        <v>19000000</v>
      </c>
      <c r="Y20" s="2">
        <f t="shared" si="2"/>
        <v>19000000</v>
      </c>
      <c r="Z20" s="2">
        <f t="shared" si="3"/>
        <v>19000000</v>
      </c>
      <c r="AA20" s="2">
        <f t="shared" si="4"/>
        <v>16000000</v>
      </c>
      <c r="AB20" s="2">
        <f t="shared" si="5"/>
        <v>14000000</v>
      </c>
      <c r="AC20" s="2">
        <f t="shared" si="6"/>
        <v>14000000</v>
      </c>
      <c r="AD20" s="2">
        <f t="shared" si="7"/>
        <v>16000000</v>
      </c>
      <c r="AE20" s="2">
        <f t="shared" si="8"/>
        <v>18000000</v>
      </c>
      <c r="AF20" s="2">
        <f t="shared" si="9"/>
        <v>14000000</v>
      </c>
      <c r="AG20" s="2">
        <f t="shared" si="10"/>
        <v>14000000</v>
      </c>
      <c r="AH20" s="2">
        <f t="shared" si="11"/>
        <v>18000000</v>
      </c>
      <c r="AI20" s="2">
        <f t="shared" si="12"/>
        <v>20000000</v>
      </c>
      <c r="AJ20" s="2">
        <f t="shared" si="13"/>
        <v>26000000</v>
      </c>
      <c r="AK20" s="2">
        <f t="shared" si="14"/>
        <v>20000000</v>
      </c>
      <c r="AL20" s="2">
        <f t="shared" si="15"/>
        <v>24000000</v>
      </c>
      <c r="AM20" s="2">
        <f t="shared" si="16"/>
        <v>30000000</v>
      </c>
      <c r="AN20" s="2">
        <f t="shared" si="17"/>
        <v>30000000</v>
      </c>
      <c r="AO20" s="2">
        <f t="shared" si="18"/>
        <v>32000000</v>
      </c>
      <c r="AP20" s="2">
        <f t="shared" si="19"/>
        <v>34000000</v>
      </c>
      <c r="AR20" s="2">
        <f t="shared" si="21"/>
        <v>418000000</v>
      </c>
    </row>
    <row r="21" spans="1:44" x14ac:dyDescent="0.8">
      <c r="A21" t="s">
        <v>10</v>
      </c>
      <c r="B21">
        <f>ROUNDUP(Scen!C14/th,0)</f>
        <v>23</v>
      </c>
      <c r="C21">
        <f>ROUNDUP(Scen!D14/th,0)</f>
        <v>25</v>
      </c>
      <c r="D21">
        <f>ROUNDUP(Scen!E14/th,0)</f>
        <v>27</v>
      </c>
      <c r="E21">
        <f>ROUNDUP(Scen!F14/th,0)</f>
        <v>29</v>
      </c>
      <c r="F21">
        <f>ROUNDUP(Scen!G14/th,0)</f>
        <v>30</v>
      </c>
      <c r="G21">
        <f>ROUNDUP(Scen!H14/th,0)</f>
        <v>31</v>
      </c>
      <c r="H21">
        <f>ROUNDUP(Scen!I14/th,0)</f>
        <v>33</v>
      </c>
      <c r="I21">
        <f>ROUNDUP(Scen!J14/th,0)</f>
        <v>36</v>
      </c>
      <c r="J21">
        <f>ROUNDUP(Scen!K14/th,0)</f>
        <v>35</v>
      </c>
      <c r="K21">
        <f>ROUNDUP(Scen!L14/th,0)</f>
        <v>38</v>
      </c>
      <c r="L21">
        <f>ROUNDUP(Scen!M14/th,0)</f>
        <v>37</v>
      </c>
      <c r="M21">
        <f>ROUNDUP(Scen!N14/th,0)</f>
        <v>39</v>
      </c>
      <c r="N21">
        <f>ROUNDUP(Scen!O14/th,0)</f>
        <v>41</v>
      </c>
      <c r="O21">
        <f>ROUNDUP(Scen!P14/th,0)</f>
        <v>42</v>
      </c>
      <c r="P21">
        <f>ROUNDUP(Scen!Q14/th,0)</f>
        <v>43</v>
      </c>
      <c r="Q21">
        <f>ROUNDUP(Scen!R14/th,0)</f>
        <v>45</v>
      </c>
      <c r="R21">
        <f>ROUNDUP(Scen!S14/th,0)</f>
        <v>50</v>
      </c>
      <c r="S21">
        <f>ROUNDUP(Scen!T14/th,0)</f>
        <v>49</v>
      </c>
      <c r="T21">
        <f>ROUNDUP(Scen!U14/th,0)</f>
        <v>50</v>
      </c>
      <c r="U21">
        <f>ROUNDUP(Scen!V14/th,0)</f>
        <v>51</v>
      </c>
      <c r="W21" s="2">
        <f t="shared" si="20"/>
        <v>21000000</v>
      </c>
      <c r="X21" s="2">
        <f t="shared" si="1"/>
        <v>25000000</v>
      </c>
      <c r="Y21" s="2">
        <f t="shared" si="2"/>
        <v>27000000</v>
      </c>
      <c r="Z21" s="2">
        <f t="shared" si="3"/>
        <v>29000000</v>
      </c>
      <c r="AA21" s="2">
        <f t="shared" si="4"/>
        <v>30000000</v>
      </c>
      <c r="AB21" s="2">
        <f t="shared" si="5"/>
        <v>31000000</v>
      </c>
      <c r="AC21" s="2">
        <f t="shared" si="6"/>
        <v>33000000</v>
      </c>
      <c r="AD21" s="2">
        <f t="shared" si="7"/>
        <v>36000000</v>
      </c>
      <c r="AE21" s="2">
        <f t="shared" si="8"/>
        <v>35000000</v>
      </c>
      <c r="AF21" s="2">
        <f t="shared" si="9"/>
        <v>36000000</v>
      </c>
      <c r="AG21" s="2">
        <f t="shared" si="10"/>
        <v>34000000</v>
      </c>
      <c r="AH21" s="2">
        <f t="shared" si="11"/>
        <v>38000000</v>
      </c>
      <c r="AI21" s="2">
        <f t="shared" si="12"/>
        <v>41000000</v>
      </c>
      <c r="AJ21" s="2">
        <f t="shared" si="13"/>
        <v>42000000</v>
      </c>
      <c r="AK21" s="2">
        <f t="shared" si="14"/>
        <v>36000000</v>
      </c>
      <c r="AL21" s="2">
        <f t="shared" si="15"/>
        <v>40000000</v>
      </c>
      <c r="AM21" s="2">
        <f t="shared" si="16"/>
        <v>50000000</v>
      </c>
      <c r="AN21" s="2">
        <f t="shared" si="17"/>
        <v>48000000</v>
      </c>
      <c r="AO21" s="2">
        <f t="shared" si="18"/>
        <v>50000000</v>
      </c>
      <c r="AP21" s="2">
        <f t="shared" si="19"/>
        <v>51000000</v>
      </c>
      <c r="AR21" s="2">
        <f t="shared" si="21"/>
        <v>733000000</v>
      </c>
    </row>
    <row r="22" spans="1:44" x14ac:dyDescent="0.8">
      <c r="A22" t="s">
        <v>11</v>
      </c>
      <c r="B22">
        <f>ROUNDUP(Scen!C15/th,0)</f>
        <v>22</v>
      </c>
      <c r="C22">
        <f>ROUNDUP(Scen!D15/th,0)</f>
        <v>22</v>
      </c>
      <c r="D22">
        <f>ROUNDUP(Scen!E15/th,0)</f>
        <v>26</v>
      </c>
      <c r="E22">
        <f>ROUNDUP(Scen!F15/th,0)</f>
        <v>28</v>
      </c>
      <c r="F22">
        <f>ROUNDUP(Scen!G15/th,0)</f>
        <v>29</v>
      </c>
      <c r="G22">
        <f>ROUNDUP(Scen!H15/th,0)</f>
        <v>30</v>
      </c>
      <c r="H22">
        <f>ROUNDUP(Scen!I15/th,0)</f>
        <v>32</v>
      </c>
      <c r="I22">
        <f>ROUNDUP(Scen!J15/th,0)</f>
        <v>33</v>
      </c>
      <c r="J22">
        <f>ROUNDUP(Scen!K15/th,0)</f>
        <v>33</v>
      </c>
      <c r="K22">
        <f>ROUNDUP(Scen!L15/th,0)</f>
        <v>35</v>
      </c>
      <c r="L22">
        <f>ROUNDUP(Scen!M15/th,0)</f>
        <v>39</v>
      </c>
      <c r="M22">
        <f>ROUNDUP(Scen!N15/th,0)</f>
        <v>39</v>
      </c>
      <c r="N22">
        <f>ROUNDUP(Scen!O15/th,0)</f>
        <v>40</v>
      </c>
      <c r="O22">
        <f>ROUNDUP(Scen!P15/th,0)</f>
        <v>40</v>
      </c>
      <c r="P22">
        <f>ROUNDUP(Scen!Q15/th,0)</f>
        <v>43</v>
      </c>
      <c r="Q22">
        <f>ROUNDUP(Scen!R15/th,0)</f>
        <v>49</v>
      </c>
      <c r="R22">
        <f>ROUNDUP(Scen!S15/th,0)</f>
        <v>50</v>
      </c>
      <c r="S22">
        <f>ROUNDUP(Scen!T15/th,0)</f>
        <v>57</v>
      </c>
      <c r="T22">
        <f>ROUNDUP(Scen!U15/th,0)</f>
        <v>61</v>
      </c>
      <c r="U22">
        <f>ROUNDUP(Scen!V15/th,0)</f>
        <v>58</v>
      </c>
      <c r="W22" s="2">
        <f t="shared" si="20"/>
        <v>19000000</v>
      </c>
      <c r="X22" s="2">
        <f t="shared" si="1"/>
        <v>19000000</v>
      </c>
      <c r="Y22" s="2">
        <f t="shared" si="2"/>
        <v>26000000</v>
      </c>
      <c r="Z22" s="2">
        <f t="shared" si="3"/>
        <v>28000000</v>
      </c>
      <c r="AA22" s="2">
        <f t="shared" si="4"/>
        <v>28000000</v>
      </c>
      <c r="AB22" s="2">
        <f t="shared" si="5"/>
        <v>30000000</v>
      </c>
      <c r="AC22" s="2">
        <f t="shared" si="6"/>
        <v>32000000</v>
      </c>
      <c r="AD22" s="2">
        <f t="shared" si="7"/>
        <v>33000000</v>
      </c>
      <c r="AE22" s="2">
        <f t="shared" si="8"/>
        <v>33000000</v>
      </c>
      <c r="AF22" s="2">
        <f t="shared" si="9"/>
        <v>30000000</v>
      </c>
      <c r="AG22" s="2">
        <f t="shared" si="10"/>
        <v>38000000</v>
      </c>
      <c r="AH22" s="2">
        <f t="shared" si="11"/>
        <v>38000000</v>
      </c>
      <c r="AI22" s="2">
        <f t="shared" si="12"/>
        <v>40000000</v>
      </c>
      <c r="AJ22" s="2">
        <f t="shared" si="13"/>
        <v>40000000</v>
      </c>
      <c r="AK22" s="2">
        <f t="shared" si="14"/>
        <v>36000000</v>
      </c>
      <c r="AL22" s="2">
        <f t="shared" si="15"/>
        <v>48000000</v>
      </c>
      <c r="AM22" s="2">
        <f t="shared" si="16"/>
        <v>50000000</v>
      </c>
      <c r="AN22" s="2">
        <f t="shared" si="17"/>
        <v>57000000</v>
      </c>
      <c r="AO22" s="2">
        <f t="shared" si="18"/>
        <v>61000000</v>
      </c>
      <c r="AP22" s="2">
        <f t="shared" si="19"/>
        <v>58000000</v>
      </c>
      <c r="AR22" s="2">
        <f t="shared" si="21"/>
        <v>744000000</v>
      </c>
    </row>
    <row r="23" spans="1:44" x14ac:dyDescent="0.8">
      <c r="A23" t="s">
        <v>12</v>
      </c>
      <c r="B23">
        <f>ROUNDUP(Scen!C16/th,0)</f>
        <v>23</v>
      </c>
      <c r="C23">
        <f>ROUNDUP(Scen!D16/th,0)</f>
        <v>24</v>
      </c>
      <c r="D23">
        <f>ROUNDUP(Scen!E16/th,0)</f>
        <v>23</v>
      </c>
      <c r="E23">
        <f>ROUNDUP(Scen!F16/th,0)</f>
        <v>24</v>
      </c>
      <c r="F23">
        <f>ROUNDUP(Scen!G16/th,0)</f>
        <v>28</v>
      </c>
      <c r="G23">
        <f>ROUNDUP(Scen!H16/th,0)</f>
        <v>28</v>
      </c>
      <c r="H23">
        <f>ROUNDUP(Scen!I16/th,0)</f>
        <v>29</v>
      </c>
      <c r="I23">
        <f>ROUNDUP(Scen!J16/th,0)</f>
        <v>28</v>
      </c>
      <c r="J23">
        <f>ROUNDUP(Scen!K16/th,0)</f>
        <v>29</v>
      </c>
      <c r="K23">
        <f>ROUNDUP(Scen!L16/th,0)</f>
        <v>32</v>
      </c>
      <c r="L23">
        <f>ROUNDUP(Scen!M16/th,0)</f>
        <v>36</v>
      </c>
      <c r="M23">
        <f>ROUNDUP(Scen!N16/th,0)</f>
        <v>33</v>
      </c>
      <c r="N23">
        <f>ROUNDUP(Scen!O16/th,0)</f>
        <v>35</v>
      </c>
      <c r="O23">
        <f>ROUNDUP(Scen!P16/th,0)</f>
        <v>37</v>
      </c>
      <c r="P23">
        <f>ROUNDUP(Scen!Q16/th,0)</f>
        <v>40</v>
      </c>
      <c r="Q23">
        <f>ROUNDUP(Scen!R16/th,0)</f>
        <v>39</v>
      </c>
      <c r="R23">
        <f>ROUNDUP(Scen!S16/th,0)</f>
        <v>37</v>
      </c>
      <c r="S23">
        <f>ROUNDUP(Scen!T16/th,0)</f>
        <v>40</v>
      </c>
      <c r="T23">
        <f>ROUNDUP(Scen!U16/th,0)</f>
        <v>45</v>
      </c>
      <c r="U23">
        <f>ROUNDUP(Scen!V16/th,0)</f>
        <v>47</v>
      </c>
      <c r="W23" s="2">
        <f t="shared" si="20"/>
        <v>21000000</v>
      </c>
      <c r="X23" s="2">
        <f t="shared" si="1"/>
        <v>23000000</v>
      </c>
      <c r="Y23" s="2">
        <f t="shared" si="2"/>
        <v>21000000</v>
      </c>
      <c r="Z23" s="2">
        <f t="shared" si="3"/>
        <v>23000000</v>
      </c>
      <c r="AA23" s="2">
        <f t="shared" si="4"/>
        <v>26000000</v>
      </c>
      <c r="AB23" s="2">
        <f t="shared" si="5"/>
        <v>26000000</v>
      </c>
      <c r="AC23" s="2">
        <f t="shared" si="6"/>
        <v>28000000</v>
      </c>
      <c r="AD23" s="2">
        <f t="shared" si="7"/>
        <v>26000000</v>
      </c>
      <c r="AE23" s="2">
        <f t="shared" si="8"/>
        <v>28000000</v>
      </c>
      <c r="AF23" s="2">
        <f t="shared" si="9"/>
        <v>24000000</v>
      </c>
      <c r="AG23" s="2">
        <f t="shared" si="10"/>
        <v>32000000</v>
      </c>
      <c r="AH23" s="2">
        <f t="shared" si="11"/>
        <v>26000000</v>
      </c>
      <c r="AI23" s="2">
        <f t="shared" si="12"/>
        <v>30000000</v>
      </c>
      <c r="AJ23" s="2">
        <f t="shared" si="13"/>
        <v>34000000</v>
      </c>
      <c r="AK23" s="2">
        <f t="shared" si="14"/>
        <v>30000000</v>
      </c>
      <c r="AL23" s="2">
        <f t="shared" si="15"/>
        <v>28000000</v>
      </c>
      <c r="AM23" s="2">
        <f t="shared" si="16"/>
        <v>24000000</v>
      </c>
      <c r="AN23" s="2">
        <f t="shared" si="17"/>
        <v>30000000</v>
      </c>
      <c r="AO23" s="2">
        <f t="shared" si="18"/>
        <v>40000000</v>
      </c>
      <c r="AP23" s="2">
        <f t="shared" si="19"/>
        <v>44000000</v>
      </c>
      <c r="AR23" s="2">
        <f t="shared" si="21"/>
        <v>564000000</v>
      </c>
    </row>
    <row r="24" spans="1:44" x14ac:dyDescent="0.8">
      <c r="A24" t="s">
        <v>13</v>
      </c>
      <c r="B24">
        <f>ROUNDUP(Scen!C17/th,0)</f>
        <v>26</v>
      </c>
      <c r="C24">
        <f>ROUNDUP(Scen!D17/th,0)</f>
        <v>29</v>
      </c>
      <c r="D24">
        <f>ROUNDUP(Scen!E17/th,0)</f>
        <v>30</v>
      </c>
      <c r="E24">
        <f>ROUNDUP(Scen!F17/th,0)</f>
        <v>30</v>
      </c>
      <c r="F24">
        <f>ROUNDUP(Scen!G17/th,0)</f>
        <v>29</v>
      </c>
      <c r="G24">
        <f>ROUNDUP(Scen!H17/th,0)</f>
        <v>33</v>
      </c>
      <c r="H24">
        <f>ROUNDUP(Scen!I17/th,0)</f>
        <v>35</v>
      </c>
      <c r="I24">
        <f>ROUNDUP(Scen!J17/th,0)</f>
        <v>38</v>
      </c>
      <c r="J24">
        <f>ROUNDUP(Scen!K17/th,0)</f>
        <v>38</v>
      </c>
      <c r="K24">
        <f>ROUNDUP(Scen!L17/th,0)</f>
        <v>40</v>
      </c>
      <c r="L24">
        <f>ROUNDUP(Scen!M17/th,0)</f>
        <v>40</v>
      </c>
      <c r="M24">
        <f>ROUNDUP(Scen!N17/th,0)</f>
        <v>45</v>
      </c>
      <c r="N24">
        <f>ROUNDUP(Scen!O17/th,0)</f>
        <v>46</v>
      </c>
      <c r="O24">
        <f>ROUNDUP(Scen!P17/th,0)</f>
        <v>50</v>
      </c>
      <c r="P24">
        <f>ROUNDUP(Scen!Q17/th,0)</f>
        <v>50</v>
      </c>
      <c r="Q24">
        <f>ROUNDUP(Scen!R17/th,0)</f>
        <v>55</v>
      </c>
      <c r="R24">
        <f>ROUNDUP(Scen!S17/th,0)</f>
        <v>66</v>
      </c>
      <c r="S24">
        <f>ROUNDUP(Scen!T17/th,0)</f>
        <v>68</v>
      </c>
      <c r="T24">
        <f>ROUNDUP(Scen!U17/th,0)</f>
        <v>73</v>
      </c>
      <c r="U24">
        <f>ROUNDUP(Scen!V17/th,0)</f>
        <v>78</v>
      </c>
      <c r="W24" s="2">
        <f t="shared" si="20"/>
        <v>26000000</v>
      </c>
      <c r="X24" s="2">
        <f t="shared" si="1"/>
        <v>29000000</v>
      </c>
      <c r="Y24" s="2">
        <f t="shared" si="2"/>
        <v>30000000</v>
      </c>
      <c r="Z24" s="2">
        <f t="shared" si="3"/>
        <v>30000000</v>
      </c>
      <c r="AA24" s="2">
        <f t="shared" si="4"/>
        <v>28000000</v>
      </c>
      <c r="AB24" s="2">
        <f t="shared" si="5"/>
        <v>33000000</v>
      </c>
      <c r="AC24" s="2">
        <f t="shared" si="6"/>
        <v>35000000</v>
      </c>
      <c r="AD24" s="2">
        <f t="shared" si="7"/>
        <v>38000000</v>
      </c>
      <c r="AE24" s="2">
        <f t="shared" si="8"/>
        <v>38000000</v>
      </c>
      <c r="AF24" s="2">
        <f t="shared" si="9"/>
        <v>40000000</v>
      </c>
      <c r="AG24" s="2">
        <f t="shared" si="10"/>
        <v>40000000</v>
      </c>
      <c r="AH24" s="2">
        <f t="shared" si="11"/>
        <v>45000000</v>
      </c>
      <c r="AI24" s="2">
        <f t="shared" si="12"/>
        <v>46000000</v>
      </c>
      <c r="AJ24" s="2">
        <f t="shared" si="13"/>
        <v>50000000</v>
      </c>
      <c r="AK24" s="2">
        <f t="shared" si="14"/>
        <v>50000000</v>
      </c>
      <c r="AL24" s="2">
        <f t="shared" si="15"/>
        <v>55000000</v>
      </c>
      <c r="AM24" s="2">
        <f t="shared" si="16"/>
        <v>66000000</v>
      </c>
      <c r="AN24" s="2">
        <f t="shared" si="17"/>
        <v>68000000</v>
      </c>
      <c r="AO24" s="2">
        <f t="shared" si="18"/>
        <v>73000000</v>
      </c>
      <c r="AP24" s="2">
        <f t="shared" si="19"/>
        <v>78000000</v>
      </c>
      <c r="AR24" s="2">
        <f t="shared" si="21"/>
        <v>898000000</v>
      </c>
    </row>
    <row r="25" spans="1:44" x14ac:dyDescent="0.8">
      <c r="A25" t="s">
        <v>14</v>
      </c>
      <c r="B25">
        <f>ROUNDUP(Scen!C18/th,0)</f>
        <v>25</v>
      </c>
      <c r="C25">
        <f>ROUNDUP(Scen!D18/th,0)</f>
        <v>24</v>
      </c>
      <c r="D25">
        <f>ROUNDUP(Scen!E18/th,0)</f>
        <v>27</v>
      </c>
      <c r="E25">
        <f>ROUNDUP(Scen!F18/th,0)</f>
        <v>28</v>
      </c>
      <c r="F25">
        <f>ROUNDUP(Scen!G18/th,0)</f>
        <v>30</v>
      </c>
      <c r="G25">
        <f>ROUNDUP(Scen!H18/th,0)</f>
        <v>32</v>
      </c>
      <c r="H25">
        <f>ROUNDUP(Scen!I18/th,0)</f>
        <v>34</v>
      </c>
      <c r="I25">
        <f>ROUNDUP(Scen!J18/th,0)</f>
        <v>32</v>
      </c>
      <c r="J25">
        <f>ROUNDUP(Scen!K18/th,0)</f>
        <v>33</v>
      </c>
      <c r="K25">
        <f>ROUNDUP(Scen!L18/th,0)</f>
        <v>35</v>
      </c>
      <c r="L25">
        <f>ROUNDUP(Scen!M18/th,0)</f>
        <v>35</v>
      </c>
      <c r="M25">
        <f>ROUNDUP(Scen!N18/th,0)</f>
        <v>38</v>
      </c>
      <c r="N25">
        <f>ROUNDUP(Scen!O18/th,0)</f>
        <v>43</v>
      </c>
      <c r="O25">
        <f>ROUNDUP(Scen!P18/th,0)</f>
        <v>45</v>
      </c>
      <c r="P25">
        <f>ROUNDUP(Scen!Q18/th,0)</f>
        <v>44</v>
      </c>
      <c r="Q25">
        <f>ROUNDUP(Scen!R18/th,0)</f>
        <v>45</v>
      </c>
      <c r="R25">
        <f>ROUNDUP(Scen!S18/th,0)</f>
        <v>44</v>
      </c>
      <c r="S25">
        <f>ROUNDUP(Scen!T18/th,0)</f>
        <v>43</v>
      </c>
      <c r="T25">
        <f>ROUNDUP(Scen!U18/th,0)</f>
        <v>44</v>
      </c>
      <c r="U25">
        <f>ROUNDUP(Scen!V18/th,0)</f>
        <v>42</v>
      </c>
      <c r="W25" s="2">
        <f t="shared" si="20"/>
        <v>25000000</v>
      </c>
      <c r="X25" s="2">
        <f t="shared" si="1"/>
        <v>23000000</v>
      </c>
      <c r="Y25" s="2">
        <f t="shared" si="2"/>
        <v>27000000</v>
      </c>
      <c r="Z25" s="2">
        <f t="shared" si="3"/>
        <v>28000000</v>
      </c>
      <c r="AA25" s="2">
        <f t="shared" si="4"/>
        <v>30000000</v>
      </c>
      <c r="AB25" s="2">
        <f t="shared" si="5"/>
        <v>32000000</v>
      </c>
      <c r="AC25" s="2">
        <f t="shared" si="6"/>
        <v>34000000</v>
      </c>
      <c r="AD25" s="2">
        <f t="shared" si="7"/>
        <v>32000000</v>
      </c>
      <c r="AE25" s="2">
        <f t="shared" si="8"/>
        <v>33000000</v>
      </c>
      <c r="AF25" s="2">
        <f t="shared" si="9"/>
        <v>30000000</v>
      </c>
      <c r="AG25" s="2">
        <f t="shared" si="10"/>
        <v>30000000</v>
      </c>
      <c r="AH25" s="2">
        <f t="shared" si="11"/>
        <v>36000000</v>
      </c>
      <c r="AI25" s="2">
        <f t="shared" si="12"/>
        <v>43000000</v>
      </c>
      <c r="AJ25" s="2">
        <f t="shared" si="13"/>
        <v>45000000</v>
      </c>
      <c r="AK25" s="2">
        <f t="shared" si="14"/>
        <v>38000000</v>
      </c>
      <c r="AL25" s="2">
        <f t="shared" si="15"/>
        <v>40000000</v>
      </c>
      <c r="AM25" s="2">
        <f t="shared" si="16"/>
        <v>38000000</v>
      </c>
      <c r="AN25" s="2">
        <f t="shared" si="17"/>
        <v>36000000</v>
      </c>
      <c r="AO25" s="2">
        <f t="shared" si="18"/>
        <v>38000000</v>
      </c>
      <c r="AP25" s="2">
        <f t="shared" si="19"/>
        <v>34000000</v>
      </c>
      <c r="AR25" s="2">
        <f t="shared" si="21"/>
        <v>672000000</v>
      </c>
    </row>
    <row r="26" spans="1:44" x14ac:dyDescent="0.8">
      <c r="A26" t="s">
        <v>15</v>
      </c>
      <c r="B26">
        <f>ROUNDUP(Scen!C19/th,0)</f>
        <v>25</v>
      </c>
      <c r="C26">
        <f>ROUNDUP(Scen!D19/th,0)</f>
        <v>29</v>
      </c>
      <c r="D26">
        <f>ROUNDUP(Scen!E19/th,0)</f>
        <v>30</v>
      </c>
      <c r="E26">
        <f>ROUNDUP(Scen!F19/th,0)</f>
        <v>30</v>
      </c>
      <c r="F26">
        <f>ROUNDUP(Scen!G19/th,0)</f>
        <v>33</v>
      </c>
      <c r="G26">
        <f>ROUNDUP(Scen!H19/th,0)</f>
        <v>39</v>
      </c>
      <c r="H26">
        <f>ROUNDUP(Scen!I19/th,0)</f>
        <v>39</v>
      </c>
      <c r="I26">
        <f>ROUNDUP(Scen!J19/th,0)</f>
        <v>37</v>
      </c>
      <c r="J26">
        <f>ROUNDUP(Scen!K19/th,0)</f>
        <v>38</v>
      </c>
      <c r="K26">
        <f>ROUNDUP(Scen!L19/th,0)</f>
        <v>44</v>
      </c>
      <c r="L26">
        <f>ROUNDUP(Scen!M19/th,0)</f>
        <v>43</v>
      </c>
      <c r="M26">
        <f>ROUNDUP(Scen!N19/th,0)</f>
        <v>43</v>
      </c>
      <c r="N26">
        <f>ROUNDUP(Scen!O19/th,0)</f>
        <v>40</v>
      </c>
      <c r="O26">
        <f>ROUNDUP(Scen!P19/th,0)</f>
        <v>44</v>
      </c>
      <c r="P26">
        <f>ROUNDUP(Scen!Q19/th,0)</f>
        <v>46</v>
      </c>
      <c r="Q26">
        <f>ROUNDUP(Scen!R19/th,0)</f>
        <v>49</v>
      </c>
      <c r="R26">
        <f>ROUNDUP(Scen!S19/th,0)</f>
        <v>57</v>
      </c>
      <c r="S26">
        <f>ROUNDUP(Scen!T19/th,0)</f>
        <v>57</v>
      </c>
      <c r="T26">
        <f>ROUNDUP(Scen!U19/th,0)</f>
        <v>55</v>
      </c>
      <c r="U26">
        <f>ROUNDUP(Scen!V19/th,0)</f>
        <v>57</v>
      </c>
      <c r="W26" s="2">
        <f t="shared" si="20"/>
        <v>25000000</v>
      </c>
      <c r="X26" s="2">
        <f t="shared" si="1"/>
        <v>29000000</v>
      </c>
      <c r="Y26" s="2">
        <f t="shared" si="2"/>
        <v>30000000</v>
      </c>
      <c r="Z26" s="2">
        <f t="shared" si="3"/>
        <v>30000000</v>
      </c>
      <c r="AA26" s="2">
        <f t="shared" si="4"/>
        <v>33000000</v>
      </c>
      <c r="AB26" s="2">
        <f t="shared" si="5"/>
        <v>39000000</v>
      </c>
      <c r="AC26" s="2">
        <f t="shared" si="6"/>
        <v>39000000</v>
      </c>
      <c r="AD26" s="2">
        <f t="shared" si="7"/>
        <v>37000000</v>
      </c>
      <c r="AE26" s="2">
        <f t="shared" si="8"/>
        <v>38000000</v>
      </c>
      <c r="AF26" s="2">
        <f t="shared" si="9"/>
        <v>44000000</v>
      </c>
      <c r="AG26" s="2">
        <f t="shared" si="10"/>
        <v>43000000</v>
      </c>
      <c r="AH26" s="2">
        <f t="shared" si="11"/>
        <v>43000000</v>
      </c>
      <c r="AI26" s="2">
        <f t="shared" si="12"/>
        <v>40000000</v>
      </c>
      <c r="AJ26" s="2">
        <f t="shared" si="13"/>
        <v>44000000</v>
      </c>
      <c r="AK26" s="2">
        <f t="shared" si="14"/>
        <v>42000000</v>
      </c>
      <c r="AL26" s="2">
        <f t="shared" si="15"/>
        <v>48000000</v>
      </c>
      <c r="AM26" s="2">
        <f t="shared" si="16"/>
        <v>57000000</v>
      </c>
      <c r="AN26" s="2">
        <f t="shared" si="17"/>
        <v>57000000</v>
      </c>
      <c r="AO26" s="2">
        <f t="shared" si="18"/>
        <v>55000000</v>
      </c>
      <c r="AP26" s="2">
        <f t="shared" si="19"/>
        <v>57000000</v>
      </c>
      <c r="AR26" s="2">
        <f t="shared" si="21"/>
        <v>830000000</v>
      </c>
    </row>
    <row r="27" spans="1:44" x14ac:dyDescent="0.8">
      <c r="A27" t="s">
        <v>16</v>
      </c>
      <c r="B27">
        <f>ROUNDUP(Scen!C20/th,0)</f>
        <v>24</v>
      </c>
      <c r="C27">
        <f>ROUNDUP(Scen!D20/th,0)</f>
        <v>22</v>
      </c>
      <c r="D27">
        <f>ROUNDUP(Scen!E20/th,0)</f>
        <v>21</v>
      </c>
      <c r="E27">
        <f>ROUNDUP(Scen!F20/th,0)</f>
        <v>21</v>
      </c>
      <c r="F27">
        <f>ROUNDUP(Scen!G20/th,0)</f>
        <v>25</v>
      </c>
      <c r="G27">
        <f>ROUNDUP(Scen!H20/th,0)</f>
        <v>25</v>
      </c>
      <c r="H27">
        <f>ROUNDUP(Scen!I20/th,0)</f>
        <v>26</v>
      </c>
      <c r="I27">
        <f>ROUNDUP(Scen!J20/th,0)</f>
        <v>26</v>
      </c>
      <c r="J27">
        <f>ROUNDUP(Scen!K20/th,0)</f>
        <v>30</v>
      </c>
      <c r="K27">
        <f>ROUNDUP(Scen!L20/th,0)</f>
        <v>30</v>
      </c>
      <c r="L27">
        <f>ROUNDUP(Scen!M20/th,0)</f>
        <v>31</v>
      </c>
      <c r="M27">
        <f>ROUNDUP(Scen!N20/th,0)</f>
        <v>34</v>
      </c>
      <c r="N27">
        <f>ROUNDUP(Scen!O20/th,0)</f>
        <v>35</v>
      </c>
      <c r="O27">
        <f>ROUNDUP(Scen!P20/th,0)</f>
        <v>39</v>
      </c>
      <c r="P27">
        <f>ROUNDUP(Scen!Q20/th,0)</f>
        <v>39</v>
      </c>
      <c r="Q27">
        <f>ROUNDUP(Scen!R20/th,0)</f>
        <v>42</v>
      </c>
      <c r="R27">
        <f>ROUNDUP(Scen!S20/th,0)</f>
        <v>41</v>
      </c>
      <c r="S27">
        <f>ROUNDUP(Scen!T20/th,0)</f>
        <v>42</v>
      </c>
      <c r="T27">
        <f>ROUNDUP(Scen!U20/th,0)</f>
        <v>44</v>
      </c>
      <c r="U27">
        <f>ROUNDUP(Scen!V20/th,0)</f>
        <v>41</v>
      </c>
      <c r="W27" s="2">
        <f t="shared" si="20"/>
        <v>23000000</v>
      </c>
      <c r="X27" s="2">
        <f t="shared" si="1"/>
        <v>19000000</v>
      </c>
      <c r="Y27" s="2">
        <f t="shared" si="2"/>
        <v>17000000</v>
      </c>
      <c r="Z27" s="2">
        <f t="shared" si="3"/>
        <v>17000000</v>
      </c>
      <c r="AA27" s="2">
        <f t="shared" si="4"/>
        <v>20000000</v>
      </c>
      <c r="AB27" s="2">
        <f t="shared" si="5"/>
        <v>20000000</v>
      </c>
      <c r="AC27" s="2">
        <f t="shared" si="6"/>
        <v>22000000</v>
      </c>
      <c r="AD27" s="2">
        <f t="shared" si="7"/>
        <v>22000000</v>
      </c>
      <c r="AE27" s="2">
        <f t="shared" si="8"/>
        <v>30000000</v>
      </c>
      <c r="AF27" s="2">
        <f t="shared" si="9"/>
        <v>20000000</v>
      </c>
      <c r="AG27" s="2">
        <f t="shared" si="10"/>
        <v>22000000</v>
      </c>
      <c r="AH27" s="2">
        <f t="shared" si="11"/>
        <v>28000000</v>
      </c>
      <c r="AI27" s="2">
        <f t="shared" si="12"/>
        <v>30000000</v>
      </c>
      <c r="AJ27" s="2">
        <f t="shared" si="13"/>
        <v>38000000</v>
      </c>
      <c r="AK27" s="2">
        <f t="shared" si="14"/>
        <v>28000000</v>
      </c>
      <c r="AL27" s="2">
        <f t="shared" si="15"/>
        <v>34000000</v>
      </c>
      <c r="AM27" s="2">
        <f t="shared" si="16"/>
        <v>32000000</v>
      </c>
      <c r="AN27" s="2">
        <f t="shared" si="17"/>
        <v>34000000</v>
      </c>
      <c r="AO27" s="2">
        <f t="shared" si="18"/>
        <v>38000000</v>
      </c>
      <c r="AP27" s="2">
        <f t="shared" si="19"/>
        <v>32000000</v>
      </c>
      <c r="AR27" s="2">
        <f t="shared" si="21"/>
        <v>526000000</v>
      </c>
    </row>
    <row r="28" spans="1:44" x14ac:dyDescent="0.8">
      <c r="A28" t="s">
        <v>17</v>
      </c>
      <c r="B28">
        <f>ROUNDUP(Scen!C21/th,0)</f>
        <v>24</v>
      </c>
      <c r="C28">
        <f>ROUNDUP(Scen!D21/th,0)</f>
        <v>24</v>
      </c>
      <c r="D28">
        <f>ROUNDUP(Scen!E21/th,0)</f>
        <v>25</v>
      </c>
      <c r="E28">
        <f>ROUNDUP(Scen!F21/th,0)</f>
        <v>26</v>
      </c>
      <c r="F28">
        <f>ROUNDUP(Scen!G21/th,0)</f>
        <v>27</v>
      </c>
      <c r="G28">
        <f>ROUNDUP(Scen!H21/th,0)</f>
        <v>27</v>
      </c>
      <c r="H28">
        <f>ROUNDUP(Scen!I21/th,0)</f>
        <v>30</v>
      </c>
      <c r="I28">
        <f>ROUNDUP(Scen!J21/th,0)</f>
        <v>33</v>
      </c>
      <c r="J28">
        <f>ROUNDUP(Scen!K21/th,0)</f>
        <v>36</v>
      </c>
      <c r="K28">
        <f>ROUNDUP(Scen!L21/th,0)</f>
        <v>34</v>
      </c>
      <c r="L28">
        <f>ROUNDUP(Scen!M21/th,0)</f>
        <v>38</v>
      </c>
      <c r="M28">
        <f>ROUNDUP(Scen!N21/th,0)</f>
        <v>40</v>
      </c>
      <c r="N28">
        <f>ROUNDUP(Scen!O21/th,0)</f>
        <v>38</v>
      </c>
      <c r="O28">
        <f>ROUNDUP(Scen!P21/th,0)</f>
        <v>38</v>
      </c>
      <c r="P28">
        <f>ROUNDUP(Scen!Q21/th,0)</f>
        <v>41</v>
      </c>
      <c r="Q28">
        <f>ROUNDUP(Scen!R21/th,0)</f>
        <v>45</v>
      </c>
      <c r="R28">
        <f>ROUNDUP(Scen!S21/th,0)</f>
        <v>51</v>
      </c>
      <c r="S28">
        <f>ROUNDUP(Scen!T21/th,0)</f>
        <v>52</v>
      </c>
      <c r="T28">
        <f>ROUNDUP(Scen!U21/th,0)</f>
        <v>55</v>
      </c>
      <c r="U28">
        <f>ROUNDUP(Scen!V21/th,0)</f>
        <v>55</v>
      </c>
      <c r="W28" s="2">
        <f t="shared" si="20"/>
        <v>23000000</v>
      </c>
      <c r="X28" s="2">
        <f t="shared" si="1"/>
        <v>23000000</v>
      </c>
      <c r="Y28" s="2">
        <f t="shared" si="2"/>
        <v>25000000</v>
      </c>
      <c r="Z28" s="2">
        <f t="shared" si="3"/>
        <v>26000000</v>
      </c>
      <c r="AA28" s="2">
        <f t="shared" si="4"/>
        <v>24000000</v>
      </c>
      <c r="AB28" s="2">
        <f t="shared" si="5"/>
        <v>24000000</v>
      </c>
      <c r="AC28" s="2">
        <f t="shared" si="6"/>
        <v>30000000</v>
      </c>
      <c r="AD28" s="2">
        <f t="shared" si="7"/>
        <v>33000000</v>
      </c>
      <c r="AE28" s="2">
        <f t="shared" si="8"/>
        <v>36000000</v>
      </c>
      <c r="AF28" s="2">
        <f t="shared" si="9"/>
        <v>28000000</v>
      </c>
      <c r="AG28" s="2">
        <f t="shared" si="10"/>
        <v>36000000</v>
      </c>
      <c r="AH28" s="2">
        <f t="shared" si="11"/>
        <v>40000000</v>
      </c>
      <c r="AI28" s="2">
        <f t="shared" si="12"/>
        <v>36000000</v>
      </c>
      <c r="AJ28" s="2">
        <f t="shared" si="13"/>
        <v>36000000</v>
      </c>
      <c r="AK28" s="2">
        <f t="shared" si="14"/>
        <v>32000000</v>
      </c>
      <c r="AL28" s="2">
        <f t="shared" si="15"/>
        <v>40000000</v>
      </c>
      <c r="AM28" s="2">
        <f t="shared" si="16"/>
        <v>51000000</v>
      </c>
      <c r="AN28" s="2">
        <f t="shared" si="17"/>
        <v>52000000</v>
      </c>
      <c r="AO28" s="2">
        <f t="shared" si="18"/>
        <v>55000000</v>
      </c>
      <c r="AP28" s="2">
        <f t="shared" si="19"/>
        <v>55000000</v>
      </c>
      <c r="AR28" s="2">
        <f t="shared" si="21"/>
        <v>705000000</v>
      </c>
    </row>
    <row r="29" spans="1:44" x14ac:dyDescent="0.8">
      <c r="A29" t="s">
        <v>18</v>
      </c>
      <c r="B29">
        <f>ROUNDUP(Scen!C22/th,0)</f>
        <v>22</v>
      </c>
      <c r="C29">
        <f>ROUNDUP(Scen!D22/th,0)</f>
        <v>25</v>
      </c>
      <c r="D29">
        <f>ROUNDUP(Scen!E22/th,0)</f>
        <v>27</v>
      </c>
      <c r="E29">
        <f>ROUNDUP(Scen!F22/th,0)</f>
        <v>29</v>
      </c>
      <c r="F29">
        <f>ROUNDUP(Scen!G22/th,0)</f>
        <v>30</v>
      </c>
      <c r="G29">
        <f>ROUNDUP(Scen!H22/th,0)</f>
        <v>29</v>
      </c>
      <c r="H29">
        <f>ROUNDUP(Scen!I22/th,0)</f>
        <v>29</v>
      </c>
      <c r="I29">
        <f>ROUNDUP(Scen!J22/th,0)</f>
        <v>30</v>
      </c>
      <c r="J29">
        <f>ROUNDUP(Scen!K22/th,0)</f>
        <v>31</v>
      </c>
      <c r="K29">
        <f>ROUNDUP(Scen!L22/th,0)</f>
        <v>29</v>
      </c>
      <c r="L29">
        <f>ROUNDUP(Scen!M22/th,0)</f>
        <v>29</v>
      </c>
      <c r="M29">
        <f>ROUNDUP(Scen!N22/th,0)</f>
        <v>33</v>
      </c>
      <c r="N29">
        <f>ROUNDUP(Scen!O22/th,0)</f>
        <v>35</v>
      </c>
      <c r="O29">
        <f>ROUNDUP(Scen!P22/th,0)</f>
        <v>34</v>
      </c>
      <c r="P29">
        <f>ROUNDUP(Scen!Q22/th,0)</f>
        <v>39</v>
      </c>
      <c r="Q29">
        <f>ROUNDUP(Scen!R22/th,0)</f>
        <v>42</v>
      </c>
      <c r="R29">
        <f>ROUNDUP(Scen!S22/th,0)</f>
        <v>43</v>
      </c>
      <c r="S29">
        <f>ROUNDUP(Scen!T22/th,0)</f>
        <v>45</v>
      </c>
      <c r="T29">
        <f>ROUNDUP(Scen!U22/th,0)</f>
        <v>46</v>
      </c>
      <c r="U29">
        <f>ROUNDUP(Scen!V22/th,0)</f>
        <v>46</v>
      </c>
      <c r="W29" s="2">
        <f t="shared" si="20"/>
        <v>19000000</v>
      </c>
      <c r="X29" s="2">
        <f t="shared" si="1"/>
        <v>25000000</v>
      </c>
      <c r="Y29" s="2">
        <f t="shared" si="2"/>
        <v>27000000</v>
      </c>
      <c r="Z29" s="2">
        <f t="shared" si="3"/>
        <v>29000000</v>
      </c>
      <c r="AA29" s="2">
        <f t="shared" si="4"/>
        <v>30000000</v>
      </c>
      <c r="AB29" s="2">
        <f t="shared" si="5"/>
        <v>28000000</v>
      </c>
      <c r="AC29" s="2">
        <f t="shared" si="6"/>
        <v>28000000</v>
      </c>
      <c r="AD29" s="2">
        <f t="shared" si="7"/>
        <v>30000000</v>
      </c>
      <c r="AE29" s="2">
        <f t="shared" si="8"/>
        <v>31000000</v>
      </c>
      <c r="AF29" s="2">
        <f t="shared" si="9"/>
        <v>18000000</v>
      </c>
      <c r="AG29" s="2">
        <f t="shared" si="10"/>
        <v>18000000</v>
      </c>
      <c r="AH29" s="2">
        <f t="shared" si="11"/>
        <v>26000000</v>
      </c>
      <c r="AI29" s="2">
        <f t="shared" si="12"/>
        <v>30000000</v>
      </c>
      <c r="AJ29" s="2">
        <f t="shared" si="13"/>
        <v>28000000</v>
      </c>
      <c r="AK29" s="2">
        <f t="shared" si="14"/>
        <v>28000000</v>
      </c>
      <c r="AL29" s="2">
        <f t="shared" si="15"/>
        <v>34000000</v>
      </c>
      <c r="AM29" s="2">
        <f t="shared" si="16"/>
        <v>36000000</v>
      </c>
      <c r="AN29" s="2">
        <f t="shared" si="17"/>
        <v>40000000</v>
      </c>
      <c r="AO29" s="2">
        <f t="shared" si="18"/>
        <v>42000000</v>
      </c>
      <c r="AP29" s="2">
        <f t="shared" si="19"/>
        <v>42000000</v>
      </c>
      <c r="AR29" s="2">
        <f t="shared" si="21"/>
        <v>589000000</v>
      </c>
    </row>
    <row r="30" spans="1:44" x14ac:dyDescent="0.8">
      <c r="A30" t="s">
        <v>19</v>
      </c>
      <c r="B30">
        <f>ROUNDUP(Scen!C23/th,0)</f>
        <v>26</v>
      </c>
      <c r="C30">
        <f>ROUNDUP(Scen!D23/th,0)</f>
        <v>27</v>
      </c>
      <c r="D30">
        <f>ROUNDUP(Scen!E23/th,0)</f>
        <v>26</v>
      </c>
      <c r="E30">
        <f>ROUNDUP(Scen!F23/th,0)</f>
        <v>28</v>
      </c>
      <c r="F30">
        <f>ROUNDUP(Scen!G23/th,0)</f>
        <v>29</v>
      </c>
      <c r="G30">
        <f>ROUNDUP(Scen!H23/th,0)</f>
        <v>32</v>
      </c>
      <c r="H30">
        <f>ROUNDUP(Scen!I23/th,0)</f>
        <v>36</v>
      </c>
      <c r="I30">
        <f>ROUNDUP(Scen!J23/th,0)</f>
        <v>37</v>
      </c>
      <c r="J30">
        <f>ROUNDUP(Scen!K23/th,0)</f>
        <v>38</v>
      </c>
      <c r="K30">
        <f>ROUNDUP(Scen!L23/th,0)</f>
        <v>40</v>
      </c>
      <c r="L30">
        <f>ROUNDUP(Scen!M23/th,0)</f>
        <v>41</v>
      </c>
      <c r="M30">
        <f>ROUNDUP(Scen!N23/th,0)</f>
        <v>39</v>
      </c>
      <c r="N30">
        <f>ROUNDUP(Scen!O23/th,0)</f>
        <v>39</v>
      </c>
      <c r="O30">
        <f>ROUNDUP(Scen!P23/th,0)</f>
        <v>36</v>
      </c>
      <c r="P30">
        <f>ROUNDUP(Scen!Q23/th,0)</f>
        <v>39</v>
      </c>
      <c r="Q30">
        <f>ROUNDUP(Scen!R23/th,0)</f>
        <v>41</v>
      </c>
      <c r="R30">
        <f>ROUNDUP(Scen!S23/th,0)</f>
        <v>44</v>
      </c>
      <c r="S30">
        <f>ROUNDUP(Scen!T23/th,0)</f>
        <v>44</v>
      </c>
      <c r="T30">
        <f>ROUNDUP(Scen!U23/th,0)</f>
        <v>46</v>
      </c>
      <c r="U30">
        <f>ROUNDUP(Scen!V23/th,0)</f>
        <v>46</v>
      </c>
      <c r="W30" s="2">
        <f t="shared" si="20"/>
        <v>26000000</v>
      </c>
      <c r="X30" s="2">
        <f t="shared" si="1"/>
        <v>27000000</v>
      </c>
      <c r="Y30" s="2">
        <f t="shared" si="2"/>
        <v>26000000</v>
      </c>
      <c r="Z30" s="2">
        <f t="shared" si="3"/>
        <v>28000000</v>
      </c>
      <c r="AA30" s="2">
        <f t="shared" si="4"/>
        <v>28000000</v>
      </c>
      <c r="AB30" s="2">
        <f t="shared" si="5"/>
        <v>32000000</v>
      </c>
      <c r="AC30" s="2">
        <f t="shared" si="6"/>
        <v>36000000</v>
      </c>
      <c r="AD30" s="2">
        <f t="shared" si="7"/>
        <v>37000000</v>
      </c>
      <c r="AE30" s="2">
        <f t="shared" si="8"/>
        <v>38000000</v>
      </c>
      <c r="AF30" s="2">
        <f t="shared" si="9"/>
        <v>40000000</v>
      </c>
      <c r="AG30" s="2">
        <f t="shared" si="10"/>
        <v>41000000</v>
      </c>
      <c r="AH30" s="2">
        <f t="shared" si="11"/>
        <v>38000000</v>
      </c>
      <c r="AI30" s="2">
        <f t="shared" si="12"/>
        <v>38000000</v>
      </c>
      <c r="AJ30" s="2">
        <f t="shared" si="13"/>
        <v>32000000</v>
      </c>
      <c r="AK30" s="2">
        <f t="shared" si="14"/>
        <v>28000000</v>
      </c>
      <c r="AL30" s="2">
        <f t="shared" si="15"/>
        <v>32000000</v>
      </c>
      <c r="AM30" s="2">
        <f t="shared" si="16"/>
        <v>38000000</v>
      </c>
      <c r="AN30" s="2">
        <f t="shared" si="17"/>
        <v>38000000</v>
      </c>
      <c r="AO30" s="2">
        <f t="shared" si="18"/>
        <v>42000000</v>
      </c>
      <c r="AP30" s="2">
        <f t="shared" si="19"/>
        <v>42000000</v>
      </c>
      <c r="AR30" s="2">
        <f t="shared" si="21"/>
        <v>687000000</v>
      </c>
    </row>
    <row r="31" spans="1:44" x14ac:dyDescent="0.8">
      <c r="A31" t="s">
        <v>20</v>
      </c>
      <c r="B31">
        <f>ROUNDUP(Scen!C24/th,0)</f>
        <v>24</v>
      </c>
      <c r="C31">
        <f>ROUNDUP(Scen!D24/th,0)</f>
        <v>25</v>
      </c>
      <c r="D31">
        <f>ROUNDUP(Scen!E24/th,0)</f>
        <v>28</v>
      </c>
      <c r="E31">
        <f>ROUNDUP(Scen!F24/th,0)</f>
        <v>27</v>
      </c>
      <c r="F31">
        <f>ROUNDUP(Scen!G24/th,0)</f>
        <v>29</v>
      </c>
      <c r="G31">
        <f>ROUNDUP(Scen!H24/th,0)</f>
        <v>31</v>
      </c>
      <c r="H31">
        <f>ROUNDUP(Scen!I24/th,0)</f>
        <v>34</v>
      </c>
      <c r="I31">
        <f>ROUNDUP(Scen!J24/th,0)</f>
        <v>38</v>
      </c>
      <c r="J31">
        <f>ROUNDUP(Scen!K24/th,0)</f>
        <v>41</v>
      </c>
      <c r="K31">
        <f>ROUNDUP(Scen!L24/th,0)</f>
        <v>45</v>
      </c>
      <c r="L31">
        <f>ROUNDUP(Scen!M24/th,0)</f>
        <v>46</v>
      </c>
      <c r="M31">
        <f>ROUNDUP(Scen!N24/th,0)</f>
        <v>50</v>
      </c>
      <c r="N31">
        <f>ROUNDUP(Scen!O24/th,0)</f>
        <v>55</v>
      </c>
      <c r="O31">
        <f>ROUNDUP(Scen!P24/th,0)</f>
        <v>54</v>
      </c>
      <c r="P31">
        <f>ROUNDUP(Scen!Q24/th,0)</f>
        <v>58</v>
      </c>
      <c r="Q31">
        <f>ROUNDUP(Scen!R24/th,0)</f>
        <v>63</v>
      </c>
      <c r="R31">
        <f>ROUNDUP(Scen!S24/th,0)</f>
        <v>64</v>
      </c>
      <c r="S31">
        <f>ROUNDUP(Scen!T24/th,0)</f>
        <v>67</v>
      </c>
      <c r="T31">
        <f>ROUNDUP(Scen!U24/th,0)</f>
        <v>69</v>
      </c>
      <c r="U31">
        <f>ROUNDUP(Scen!V24/th,0)</f>
        <v>67</v>
      </c>
      <c r="W31" s="2">
        <f t="shared" si="20"/>
        <v>23000000</v>
      </c>
      <c r="X31" s="2">
        <f t="shared" si="1"/>
        <v>25000000</v>
      </c>
      <c r="Y31" s="2">
        <f t="shared" si="2"/>
        <v>28000000</v>
      </c>
      <c r="Z31" s="2">
        <f t="shared" si="3"/>
        <v>27000000</v>
      </c>
      <c r="AA31" s="2">
        <f t="shared" si="4"/>
        <v>28000000</v>
      </c>
      <c r="AB31" s="2">
        <f t="shared" si="5"/>
        <v>31000000</v>
      </c>
      <c r="AC31" s="2">
        <f t="shared" si="6"/>
        <v>34000000</v>
      </c>
      <c r="AD31" s="2">
        <f t="shared" si="7"/>
        <v>38000000</v>
      </c>
      <c r="AE31" s="2">
        <f t="shared" si="8"/>
        <v>41000000</v>
      </c>
      <c r="AF31" s="2">
        <f t="shared" si="9"/>
        <v>45000000</v>
      </c>
      <c r="AG31" s="2">
        <f t="shared" si="10"/>
        <v>46000000</v>
      </c>
      <c r="AH31" s="2">
        <f t="shared" si="11"/>
        <v>50000000</v>
      </c>
      <c r="AI31" s="2">
        <f t="shared" si="12"/>
        <v>55000000</v>
      </c>
      <c r="AJ31" s="2">
        <f t="shared" si="13"/>
        <v>54000000</v>
      </c>
      <c r="AK31" s="2">
        <f t="shared" si="14"/>
        <v>58000000</v>
      </c>
      <c r="AL31" s="2">
        <f t="shared" si="15"/>
        <v>63000000</v>
      </c>
      <c r="AM31" s="2">
        <f t="shared" si="16"/>
        <v>64000000</v>
      </c>
      <c r="AN31" s="2">
        <f t="shared" si="17"/>
        <v>67000000</v>
      </c>
      <c r="AO31" s="2">
        <f t="shared" si="18"/>
        <v>69000000</v>
      </c>
      <c r="AP31" s="2">
        <f t="shared" si="19"/>
        <v>67000000</v>
      </c>
      <c r="AR31" s="2">
        <f t="shared" si="21"/>
        <v>913000000</v>
      </c>
    </row>
    <row r="32" spans="1:44" x14ac:dyDescent="0.8">
      <c r="A32" t="s">
        <v>21</v>
      </c>
      <c r="B32">
        <f>ROUNDUP(Scen!C25/th,0)</f>
        <v>25</v>
      </c>
      <c r="C32">
        <f>ROUNDUP(Scen!D25/th,0)</f>
        <v>26</v>
      </c>
      <c r="D32">
        <f>ROUNDUP(Scen!E25/th,0)</f>
        <v>28</v>
      </c>
      <c r="E32">
        <f>ROUNDUP(Scen!F25/th,0)</f>
        <v>29</v>
      </c>
      <c r="F32">
        <f>ROUNDUP(Scen!G25/th,0)</f>
        <v>31</v>
      </c>
      <c r="G32">
        <f>ROUNDUP(Scen!H25/th,0)</f>
        <v>32</v>
      </c>
      <c r="H32">
        <f>ROUNDUP(Scen!I25/th,0)</f>
        <v>36</v>
      </c>
      <c r="I32">
        <f>ROUNDUP(Scen!J25/th,0)</f>
        <v>35</v>
      </c>
      <c r="J32">
        <f>ROUNDUP(Scen!K25/th,0)</f>
        <v>39</v>
      </c>
      <c r="K32">
        <f>ROUNDUP(Scen!L25/th,0)</f>
        <v>45</v>
      </c>
      <c r="L32">
        <f>ROUNDUP(Scen!M25/th,0)</f>
        <v>50</v>
      </c>
      <c r="M32">
        <f>ROUNDUP(Scen!N25/th,0)</f>
        <v>54</v>
      </c>
      <c r="N32">
        <f>ROUNDUP(Scen!O25/th,0)</f>
        <v>52</v>
      </c>
      <c r="O32">
        <f>ROUNDUP(Scen!P25/th,0)</f>
        <v>56</v>
      </c>
      <c r="P32">
        <f>ROUNDUP(Scen!Q25/th,0)</f>
        <v>57</v>
      </c>
      <c r="Q32">
        <f>ROUNDUP(Scen!R25/th,0)</f>
        <v>58</v>
      </c>
      <c r="R32">
        <f>ROUNDUP(Scen!S25/th,0)</f>
        <v>58</v>
      </c>
      <c r="S32">
        <f>ROUNDUP(Scen!T25/th,0)</f>
        <v>61</v>
      </c>
      <c r="T32">
        <f>ROUNDUP(Scen!U25/th,0)</f>
        <v>64</v>
      </c>
      <c r="U32">
        <f>ROUNDUP(Scen!V25/th,0)</f>
        <v>70</v>
      </c>
      <c r="W32" s="2">
        <f t="shared" si="20"/>
        <v>25000000</v>
      </c>
      <c r="X32" s="2">
        <f t="shared" si="1"/>
        <v>26000000</v>
      </c>
      <c r="Y32" s="2">
        <f t="shared" si="2"/>
        <v>28000000</v>
      </c>
      <c r="Z32" s="2">
        <f t="shared" si="3"/>
        <v>29000000</v>
      </c>
      <c r="AA32" s="2">
        <f t="shared" si="4"/>
        <v>31000000</v>
      </c>
      <c r="AB32" s="2">
        <f t="shared" si="5"/>
        <v>32000000</v>
      </c>
      <c r="AC32" s="2">
        <f t="shared" si="6"/>
        <v>36000000</v>
      </c>
      <c r="AD32" s="2">
        <f t="shared" si="7"/>
        <v>35000000</v>
      </c>
      <c r="AE32" s="2">
        <f t="shared" si="8"/>
        <v>39000000</v>
      </c>
      <c r="AF32" s="2">
        <f t="shared" si="9"/>
        <v>45000000</v>
      </c>
      <c r="AG32" s="2">
        <f t="shared" si="10"/>
        <v>50000000</v>
      </c>
      <c r="AH32" s="2">
        <f t="shared" si="11"/>
        <v>54000000</v>
      </c>
      <c r="AI32" s="2">
        <f t="shared" si="12"/>
        <v>52000000</v>
      </c>
      <c r="AJ32" s="2">
        <f t="shared" si="13"/>
        <v>56000000</v>
      </c>
      <c r="AK32" s="2">
        <f t="shared" si="14"/>
        <v>57000000</v>
      </c>
      <c r="AL32" s="2">
        <f t="shared" si="15"/>
        <v>58000000</v>
      </c>
      <c r="AM32" s="2">
        <f t="shared" si="16"/>
        <v>58000000</v>
      </c>
      <c r="AN32" s="2">
        <f t="shared" si="17"/>
        <v>61000000</v>
      </c>
      <c r="AO32" s="2">
        <f t="shared" si="18"/>
        <v>64000000</v>
      </c>
      <c r="AP32" s="2">
        <f t="shared" si="19"/>
        <v>70000000</v>
      </c>
      <c r="AR32" s="2">
        <f t="shared" si="21"/>
        <v>906000000</v>
      </c>
    </row>
    <row r="33" spans="1:44" x14ac:dyDescent="0.8">
      <c r="A33" t="s">
        <v>22</v>
      </c>
      <c r="B33">
        <f>ROUNDUP(Scen!C26/th,0)</f>
        <v>22</v>
      </c>
      <c r="C33">
        <f>ROUNDUP(Scen!D26/th,0)</f>
        <v>25</v>
      </c>
      <c r="D33">
        <f>ROUNDUP(Scen!E26/th,0)</f>
        <v>24</v>
      </c>
      <c r="E33">
        <f>ROUNDUP(Scen!F26/th,0)</f>
        <v>30</v>
      </c>
      <c r="F33">
        <f>ROUNDUP(Scen!G26/th,0)</f>
        <v>30</v>
      </c>
      <c r="G33">
        <f>ROUNDUP(Scen!H26/th,0)</f>
        <v>33</v>
      </c>
      <c r="H33">
        <f>ROUNDUP(Scen!I26/th,0)</f>
        <v>37</v>
      </c>
      <c r="I33">
        <f>ROUNDUP(Scen!J26/th,0)</f>
        <v>41</v>
      </c>
      <c r="J33">
        <f>ROUNDUP(Scen!K26/th,0)</f>
        <v>47</v>
      </c>
      <c r="K33">
        <f>ROUNDUP(Scen!L26/th,0)</f>
        <v>49</v>
      </c>
      <c r="L33">
        <f>ROUNDUP(Scen!M26/th,0)</f>
        <v>52</v>
      </c>
      <c r="M33">
        <f>ROUNDUP(Scen!N26/th,0)</f>
        <v>53</v>
      </c>
      <c r="N33">
        <f>ROUNDUP(Scen!O26/th,0)</f>
        <v>56</v>
      </c>
      <c r="O33">
        <f>ROUNDUP(Scen!P26/th,0)</f>
        <v>62</v>
      </c>
      <c r="P33">
        <f>ROUNDUP(Scen!Q26/th,0)</f>
        <v>60</v>
      </c>
      <c r="Q33">
        <f>ROUNDUP(Scen!R26/th,0)</f>
        <v>64</v>
      </c>
      <c r="R33">
        <f>ROUNDUP(Scen!S26/th,0)</f>
        <v>64</v>
      </c>
      <c r="S33">
        <f>ROUNDUP(Scen!T26/th,0)</f>
        <v>60</v>
      </c>
      <c r="T33">
        <f>ROUNDUP(Scen!U26/th,0)</f>
        <v>65</v>
      </c>
      <c r="U33">
        <f>ROUNDUP(Scen!V26/th,0)</f>
        <v>68</v>
      </c>
      <c r="W33" s="2">
        <f t="shared" si="20"/>
        <v>19000000</v>
      </c>
      <c r="X33" s="2">
        <f t="shared" si="1"/>
        <v>25000000</v>
      </c>
      <c r="Y33" s="2">
        <f t="shared" si="2"/>
        <v>23000000</v>
      </c>
      <c r="Z33" s="2">
        <f t="shared" si="3"/>
        <v>30000000</v>
      </c>
      <c r="AA33" s="2">
        <f t="shared" si="4"/>
        <v>30000000</v>
      </c>
      <c r="AB33" s="2">
        <f t="shared" si="5"/>
        <v>33000000</v>
      </c>
      <c r="AC33" s="2">
        <f t="shared" si="6"/>
        <v>37000000</v>
      </c>
      <c r="AD33" s="2">
        <f t="shared" si="7"/>
        <v>41000000</v>
      </c>
      <c r="AE33" s="2">
        <f t="shared" si="8"/>
        <v>47000000</v>
      </c>
      <c r="AF33" s="2">
        <f t="shared" si="9"/>
        <v>49000000</v>
      </c>
      <c r="AG33" s="2">
        <f t="shared" si="10"/>
        <v>52000000</v>
      </c>
      <c r="AH33" s="2">
        <f t="shared" si="11"/>
        <v>53000000</v>
      </c>
      <c r="AI33" s="2">
        <f t="shared" si="12"/>
        <v>56000000</v>
      </c>
      <c r="AJ33" s="2">
        <f t="shared" si="13"/>
        <v>62000000</v>
      </c>
      <c r="AK33" s="2">
        <f t="shared" si="14"/>
        <v>60000000</v>
      </c>
      <c r="AL33" s="2">
        <f t="shared" si="15"/>
        <v>64000000</v>
      </c>
      <c r="AM33" s="2">
        <f t="shared" si="16"/>
        <v>64000000</v>
      </c>
      <c r="AN33" s="2">
        <f t="shared" si="17"/>
        <v>60000000</v>
      </c>
      <c r="AO33" s="2">
        <f t="shared" si="18"/>
        <v>65000000</v>
      </c>
      <c r="AP33" s="2">
        <f t="shared" si="19"/>
        <v>68000000</v>
      </c>
      <c r="AR33" s="2">
        <f t="shared" si="21"/>
        <v>938000000</v>
      </c>
    </row>
    <row r="34" spans="1:44" x14ac:dyDescent="0.8">
      <c r="A34" t="s">
        <v>23</v>
      </c>
      <c r="B34">
        <f>ROUNDUP(Scen!C27/th,0)</f>
        <v>23</v>
      </c>
      <c r="C34">
        <f>ROUNDUP(Scen!D27/th,0)</f>
        <v>23</v>
      </c>
      <c r="D34">
        <f>ROUNDUP(Scen!E27/th,0)</f>
        <v>23</v>
      </c>
      <c r="E34">
        <f>ROUNDUP(Scen!F27/th,0)</f>
        <v>24</v>
      </c>
      <c r="F34">
        <f>ROUNDUP(Scen!G27/th,0)</f>
        <v>26</v>
      </c>
      <c r="G34">
        <f>ROUNDUP(Scen!H27/th,0)</f>
        <v>27</v>
      </c>
      <c r="H34">
        <f>ROUNDUP(Scen!I27/th,0)</f>
        <v>23</v>
      </c>
      <c r="I34">
        <f>ROUNDUP(Scen!J27/th,0)</f>
        <v>23</v>
      </c>
      <c r="J34">
        <f>ROUNDUP(Scen!K27/th,0)</f>
        <v>26</v>
      </c>
      <c r="K34">
        <f>ROUNDUP(Scen!L27/th,0)</f>
        <v>26</v>
      </c>
      <c r="L34">
        <f>ROUNDUP(Scen!M27/th,0)</f>
        <v>30</v>
      </c>
      <c r="M34">
        <f>ROUNDUP(Scen!N27/th,0)</f>
        <v>29</v>
      </c>
      <c r="N34">
        <f>ROUNDUP(Scen!O27/th,0)</f>
        <v>31</v>
      </c>
      <c r="O34">
        <f>ROUNDUP(Scen!P27/th,0)</f>
        <v>32</v>
      </c>
      <c r="P34">
        <f>ROUNDUP(Scen!Q27/th,0)</f>
        <v>33</v>
      </c>
      <c r="Q34">
        <f>ROUNDUP(Scen!R27/th,0)</f>
        <v>34</v>
      </c>
      <c r="R34">
        <f>ROUNDUP(Scen!S27/th,0)</f>
        <v>34</v>
      </c>
      <c r="S34">
        <f>ROUNDUP(Scen!T27/th,0)</f>
        <v>35</v>
      </c>
      <c r="T34">
        <f>ROUNDUP(Scen!U27/th,0)</f>
        <v>35</v>
      </c>
      <c r="U34">
        <f>ROUNDUP(Scen!V27/th,0)</f>
        <v>39</v>
      </c>
      <c r="W34" s="2">
        <f t="shared" si="20"/>
        <v>21000000</v>
      </c>
      <c r="X34" s="2">
        <f t="shared" si="1"/>
        <v>21000000</v>
      </c>
      <c r="Y34" s="2">
        <f t="shared" si="2"/>
        <v>21000000</v>
      </c>
      <c r="Z34" s="2">
        <f t="shared" si="3"/>
        <v>23000000</v>
      </c>
      <c r="AA34" s="2">
        <f t="shared" si="4"/>
        <v>22000000</v>
      </c>
      <c r="AB34" s="2">
        <f t="shared" si="5"/>
        <v>24000000</v>
      </c>
      <c r="AC34" s="2">
        <f t="shared" si="6"/>
        <v>16000000</v>
      </c>
      <c r="AD34" s="2">
        <f t="shared" si="7"/>
        <v>16000000</v>
      </c>
      <c r="AE34" s="2">
        <f t="shared" si="8"/>
        <v>22000000</v>
      </c>
      <c r="AF34" s="2">
        <f t="shared" si="9"/>
        <v>12000000</v>
      </c>
      <c r="AG34" s="2">
        <f t="shared" si="10"/>
        <v>20000000</v>
      </c>
      <c r="AH34" s="2">
        <f t="shared" si="11"/>
        <v>18000000</v>
      </c>
      <c r="AI34" s="2">
        <f t="shared" si="12"/>
        <v>22000000</v>
      </c>
      <c r="AJ34" s="2">
        <f t="shared" si="13"/>
        <v>24000000</v>
      </c>
      <c r="AK34" s="2">
        <f t="shared" si="14"/>
        <v>16000000</v>
      </c>
      <c r="AL34" s="2">
        <f t="shared" si="15"/>
        <v>18000000</v>
      </c>
      <c r="AM34" s="2">
        <f t="shared" si="16"/>
        <v>18000000</v>
      </c>
      <c r="AN34" s="2">
        <f t="shared" si="17"/>
        <v>20000000</v>
      </c>
      <c r="AO34" s="2">
        <f t="shared" si="18"/>
        <v>20000000</v>
      </c>
      <c r="AP34" s="2">
        <f t="shared" si="19"/>
        <v>28000000</v>
      </c>
      <c r="AR34" s="2">
        <f t="shared" si="21"/>
        <v>402000000</v>
      </c>
    </row>
    <row r="35" spans="1:44" x14ac:dyDescent="0.8">
      <c r="A35" t="s">
        <v>24</v>
      </c>
      <c r="B35">
        <f>ROUNDUP(Scen!C28/th,0)</f>
        <v>23</v>
      </c>
      <c r="C35">
        <f>ROUNDUP(Scen!D28/th,0)</f>
        <v>23</v>
      </c>
      <c r="D35">
        <f>ROUNDUP(Scen!E28/th,0)</f>
        <v>23</v>
      </c>
      <c r="E35">
        <f>ROUNDUP(Scen!F28/th,0)</f>
        <v>26</v>
      </c>
      <c r="F35">
        <f>ROUNDUP(Scen!G28/th,0)</f>
        <v>26</v>
      </c>
      <c r="G35">
        <f>ROUNDUP(Scen!H28/th,0)</f>
        <v>27</v>
      </c>
      <c r="H35">
        <f>ROUNDUP(Scen!I28/th,0)</f>
        <v>28</v>
      </c>
      <c r="I35">
        <f>ROUNDUP(Scen!J28/th,0)</f>
        <v>31</v>
      </c>
      <c r="J35">
        <f>ROUNDUP(Scen!K28/th,0)</f>
        <v>35</v>
      </c>
      <c r="K35">
        <f>ROUNDUP(Scen!L28/th,0)</f>
        <v>38</v>
      </c>
      <c r="L35">
        <f>ROUNDUP(Scen!M28/th,0)</f>
        <v>39</v>
      </c>
      <c r="M35">
        <f>ROUNDUP(Scen!N28/th,0)</f>
        <v>38</v>
      </c>
      <c r="N35">
        <f>ROUNDUP(Scen!O28/th,0)</f>
        <v>40</v>
      </c>
      <c r="O35">
        <f>ROUNDUP(Scen!P28/th,0)</f>
        <v>41</v>
      </c>
      <c r="P35">
        <f>ROUNDUP(Scen!Q28/th,0)</f>
        <v>41</v>
      </c>
      <c r="Q35">
        <f>ROUNDUP(Scen!R28/th,0)</f>
        <v>46</v>
      </c>
      <c r="R35">
        <f>ROUNDUP(Scen!S28/th,0)</f>
        <v>50</v>
      </c>
      <c r="S35">
        <f>ROUNDUP(Scen!T28/th,0)</f>
        <v>52</v>
      </c>
      <c r="T35">
        <f>ROUNDUP(Scen!U28/th,0)</f>
        <v>53</v>
      </c>
      <c r="U35">
        <f>ROUNDUP(Scen!V28/th,0)</f>
        <v>56</v>
      </c>
      <c r="W35" s="2">
        <f t="shared" si="20"/>
        <v>21000000</v>
      </c>
      <c r="X35" s="2">
        <f t="shared" si="1"/>
        <v>21000000</v>
      </c>
      <c r="Y35" s="2">
        <f t="shared" si="2"/>
        <v>21000000</v>
      </c>
      <c r="Z35" s="2">
        <f t="shared" si="3"/>
        <v>26000000</v>
      </c>
      <c r="AA35" s="2">
        <f t="shared" si="4"/>
        <v>22000000</v>
      </c>
      <c r="AB35" s="2">
        <f t="shared" si="5"/>
        <v>24000000</v>
      </c>
      <c r="AC35" s="2">
        <f t="shared" si="6"/>
        <v>26000000</v>
      </c>
      <c r="AD35" s="2">
        <f t="shared" si="7"/>
        <v>31000000</v>
      </c>
      <c r="AE35" s="2">
        <f t="shared" si="8"/>
        <v>35000000</v>
      </c>
      <c r="AF35" s="2">
        <f t="shared" si="9"/>
        <v>36000000</v>
      </c>
      <c r="AG35" s="2">
        <f t="shared" si="10"/>
        <v>38000000</v>
      </c>
      <c r="AH35" s="2">
        <f t="shared" si="11"/>
        <v>36000000</v>
      </c>
      <c r="AI35" s="2">
        <f t="shared" si="12"/>
        <v>40000000</v>
      </c>
      <c r="AJ35" s="2">
        <f t="shared" si="13"/>
        <v>41000000</v>
      </c>
      <c r="AK35" s="2">
        <f t="shared" si="14"/>
        <v>32000000</v>
      </c>
      <c r="AL35" s="2">
        <f t="shared" si="15"/>
        <v>42000000</v>
      </c>
      <c r="AM35" s="2">
        <f t="shared" si="16"/>
        <v>50000000</v>
      </c>
      <c r="AN35" s="2">
        <f t="shared" si="17"/>
        <v>52000000</v>
      </c>
      <c r="AO35" s="2">
        <f t="shared" si="18"/>
        <v>53000000</v>
      </c>
      <c r="AP35" s="2">
        <f t="shared" si="19"/>
        <v>56000000</v>
      </c>
      <c r="AR35" s="2">
        <f t="shared" si="21"/>
        <v>703000000</v>
      </c>
    </row>
    <row r="36" spans="1:44" x14ac:dyDescent="0.8">
      <c r="A36" t="s">
        <v>25</v>
      </c>
      <c r="B36">
        <f>ROUNDUP(Scen!C29/th,0)</f>
        <v>24</v>
      </c>
      <c r="C36">
        <f>ROUNDUP(Scen!D29/th,0)</f>
        <v>26</v>
      </c>
      <c r="D36">
        <f>ROUNDUP(Scen!E29/th,0)</f>
        <v>28</v>
      </c>
      <c r="E36">
        <f>ROUNDUP(Scen!F29/th,0)</f>
        <v>25</v>
      </c>
      <c r="F36">
        <f>ROUNDUP(Scen!G29/th,0)</f>
        <v>27</v>
      </c>
      <c r="G36">
        <f>ROUNDUP(Scen!H29/th,0)</f>
        <v>27</v>
      </c>
      <c r="H36">
        <f>ROUNDUP(Scen!I29/th,0)</f>
        <v>26</v>
      </c>
      <c r="I36">
        <f>ROUNDUP(Scen!J29/th,0)</f>
        <v>24</v>
      </c>
      <c r="J36">
        <f>ROUNDUP(Scen!K29/th,0)</f>
        <v>26</v>
      </c>
      <c r="K36">
        <f>ROUNDUP(Scen!L29/th,0)</f>
        <v>27</v>
      </c>
      <c r="L36">
        <f>ROUNDUP(Scen!M29/th,0)</f>
        <v>28</v>
      </c>
      <c r="M36">
        <f>ROUNDUP(Scen!N29/th,0)</f>
        <v>28</v>
      </c>
      <c r="N36">
        <f>ROUNDUP(Scen!O29/th,0)</f>
        <v>31</v>
      </c>
      <c r="O36">
        <f>ROUNDUP(Scen!P29/th,0)</f>
        <v>31</v>
      </c>
      <c r="P36">
        <f>ROUNDUP(Scen!Q29/th,0)</f>
        <v>28</v>
      </c>
      <c r="Q36">
        <f>ROUNDUP(Scen!R29/th,0)</f>
        <v>28</v>
      </c>
      <c r="R36">
        <f>ROUNDUP(Scen!S29/th,0)</f>
        <v>30</v>
      </c>
      <c r="S36">
        <f>ROUNDUP(Scen!T29/th,0)</f>
        <v>34</v>
      </c>
      <c r="T36">
        <f>ROUNDUP(Scen!U29/th,0)</f>
        <v>33</v>
      </c>
      <c r="U36">
        <f>ROUNDUP(Scen!V29/th,0)</f>
        <v>36</v>
      </c>
      <c r="W36" s="2">
        <f t="shared" si="20"/>
        <v>23000000</v>
      </c>
      <c r="X36" s="2">
        <f t="shared" si="1"/>
        <v>26000000</v>
      </c>
      <c r="Y36" s="2">
        <f t="shared" si="2"/>
        <v>28000000</v>
      </c>
      <c r="Z36" s="2">
        <f t="shared" si="3"/>
        <v>25000000</v>
      </c>
      <c r="AA36" s="2">
        <f t="shared" si="4"/>
        <v>24000000</v>
      </c>
      <c r="AB36" s="2">
        <f t="shared" si="5"/>
        <v>24000000</v>
      </c>
      <c r="AC36" s="2">
        <f t="shared" si="6"/>
        <v>22000000</v>
      </c>
      <c r="AD36" s="2">
        <f t="shared" si="7"/>
        <v>18000000</v>
      </c>
      <c r="AE36" s="2">
        <f t="shared" si="8"/>
        <v>22000000</v>
      </c>
      <c r="AF36" s="2">
        <f t="shared" si="9"/>
        <v>14000000</v>
      </c>
      <c r="AG36" s="2">
        <f t="shared" si="10"/>
        <v>16000000</v>
      </c>
      <c r="AH36" s="2">
        <f t="shared" si="11"/>
        <v>16000000</v>
      </c>
      <c r="AI36" s="2">
        <f t="shared" si="12"/>
        <v>22000000</v>
      </c>
      <c r="AJ36" s="2">
        <f t="shared" si="13"/>
        <v>22000000</v>
      </c>
      <c r="AK36" s="2">
        <f t="shared" si="14"/>
        <v>6000000</v>
      </c>
      <c r="AL36" s="2">
        <f t="shared" si="15"/>
        <v>6000000</v>
      </c>
      <c r="AM36" s="2">
        <f t="shared" si="16"/>
        <v>10000000</v>
      </c>
      <c r="AN36" s="2">
        <f t="shared" si="17"/>
        <v>18000000</v>
      </c>
      <c r="AO36" s="2">
        <f t="shared" si="18"/>
        <v>16000000</v>
      </c>
      <c r="AP36" s="2">
        <f t="shared" si="19"/>
        <v>22000000</v>
      </c>
      <c r="AR36" s="2">
        <f t="shared" si="21"/>
        <v>380000000</v>
      </c>
    </row>
    <row r="37" spans="1:44" x14ac:dyDescent="0.8">
      <c r="A37" t="s">
        <v>26</v>
      </c>
      <c r="B37">
        <f>ROUNDUP(Scen!C30/th,0)</f>
        <v>26</v>
      </c>
      <c r="C37">
        <f>ROUNDUP(Scen!D30/th,0)</f>
        <v>26</v>
      </c>
      <c r="D37">
        <f>ROUNDUP(Scen!E30/th,0)</f>
        <v>26</v>
      </c>
      <c r="E37">
        <f>ROUNDUP(Scen!F30/th,0)</f>
        <v>25</v>
      </c>
      <c r="F37">
        <f>ROUNDUP(Scen!G30/th,0)</f>
        <v>26</v>
      </c>
      <c r="G37">
        <f>ROUNDUP(Scen!H30/th,0)</f>
        <v>26</v>
      </c>
      <c r="H37">
        <f>ROUNDUP(Scen!I30/th,0)</f>
        <v>28</v>
      </c>
      <c r="I37">
        <f>ROUNDUP(Scen!J30/th,0)</f>
        <v>28</v>
      </c>
      <c r="J37">
        <f>ROUNDUP(Scen!K30/th,0)</f>
        <v>34</v>
      </c>
      <c r="K37">
        <f>ROUNDUP(Scen!L30/th,0)</f>
        <v>37</v>
      </c>
      <c r="L37">
        <f>ROUNDUP(Scen!M30/th,0)</f>
        <v>41</v>
      </c>
      <c r="M37">
        <f>ROUNDUP(Scen!N30/th,0)</f>
        <v>44</v>
      </c>
      <c r="N37">
        <f>ROUNDUP(Scen!O30/th,0)</f>
        <v>46</v>
      </c>
      <c r="O37">
        <f>ROUNDUP(Scen!P30/th,0)</f>
        <v>48</v>
      </c>
      <c r="P37">
        <f>ROUNDUP(Scen!Q30/th,0)</f>
        <v>50</v>
      </c>
      <c r="Q37">
        <f>ROUNDUP(Scen!R30/th,0)</f>
        <v>50</v>
      </c>
      <c r="R37">
        <f>ROUNDUP(Scen!S30/th,0)</f>
        <v>54</v>
      </c>
      <c r="S37">
        <f>ROUNDUP(Scen!T30/th,0)</f>
        <v>57</v>
      </c>
      <c r="T37">
        <f>ROUNDUP(Scen!U30/th,0)</f>
        <v>58</v>
      </c>
      <c r="U37">
        <f>ROUNDUP(Scen!V30/th,0)</f>
        <v>62</v>
      </c>
      <c r="W37" s="2">
        <f t="shared" si="20"/>
        <v>26000000</v>
      </c>
      <c r="X37" s="2">
        <f t="shared" si="1"/>
        <v>26000000</v>
      </c>
      <c r="Y37" s="2">
        <f t="shared" si="2"/>
        <v>26000000</v>
      </c>
      <c r="Z37" s="2">
        <f t="shared" si="3"/>
        <v>25000000</v>
      </c>
      <c r="AA37" s="2">
        <f t="shared" si="4"/>
        <v>22000000</v>
      </c>
      <c r="AB37" s="2">
        <f t="shared" si="5"/>
        <v>22000000</v>
      </c>
      <c r="AC37" s="2">
        <f t="shared" si="6"/>
        <v>26000000</v>
      </c>
      <c r="AD37" s="2">
        <f t="shared" si="7"/>
        <v>26000000</v>
      </c>
      <c r="AE37" s="2">
        <f t="shared" si="8"/>
        <v>34000000</v>
      </c>
      <c r="AF37" s="2">
        <f t="shared" si="9"/>
        <v>34000000</v>
      </c>
      <c r="AG37" s="2">
        <f t="shared" si="10"/>
        <v>41000000</v>
      </c>
      <c r="AH37" s="2">
        <f t="shared" si="11"/>
        <v>44000000</v>
      </c>
      <c r="AI37" s="2">
        <f t="shared" si="12"/>
        <v>46000000</v>
      </c>
      <c r="AJ37" s="2">
        <f t="shared" si="13"/>
        <v>48000000</v>
      </c>
      <c r="AK37" s="2">
        <f t="shared" si="14"/>
        <v>50000000</v>
      </c>
      <c r="AL37" s="2">
        <f t="shared" si="15"/>
        <v>50000000</v>
      </c>
      <c r="AM37" s="2">
        <f t="shared" si="16"/>
        <v>54000000</v>
      </c>
      <c r="AN37" s="2">
        <f t="shared" si="17"/>
        <v>57000000</v>
      </c>
      <c r="AO37" s="2">
        <f t="shared" si="18"/>
        <v>58000000</v>
      </c>
      <c r="AP37" s="2">
        <f t="shared" si="19"/>
        <v>62000000</v>
      </c>
      <c r="AR37" s="2">
        <f t="shared" si="21"/>
        <v>777000000</v>
      </c>
    </row>
    <row r="38" spans="1:44" x14ac:dyDescent="0.8">
      <c r="A38" t="s">
        <v>27</v>
      </c>
      <c r="B38">
        <f>ROUNDUP(Scen!C31/th,0)</f>
        <v>24</v>
      </c>
      <c r="C38">
        <f>ROUNDUP(Scen!D31/th,0)</f>
        <v>24</v>
      </c>
      <c r="D38">
        <f>ROUNDUP(Scen!E31/th,0)</f>
        <v>26</v>
      </c>
      <c r="E38">
        <f>ROUNDUP(Scen!F31/th,0)</f>
        <v>29</v>
      </c>
      <c r="F38">
        <f>ROUNDUP(Scen!G31/th,0)</f>
        <v>30</v>
      </c>
      <c r="G38">
        <f>ROUNDUP(Scen!H31/th,0)</f>
        <v>32</v>
      </c>
      <c r="H38">
        <f>ROUNDUP(Scen!I31/th,0)</f>
        <v>32</v>
      </c>
      <c r="I38">
        <f>ROUNDUP(Scen!J31/th,0)</f>
        <v>32</v>
      </c>
      <c r="J38">
        <f>ROUNDUP(Scen!K31/th,0)</f>
        <v>35</v>
      </c>
      <c r="K38">
        <f>ROUNDUP(Scen!L31/th,0)</f>
        <v>35</v>
      </c>
      <c r="L38">
        <f>ROUNDUP(Scen!M31/th,0)</f>
        <v>37</v>
      </c>
      <c r="M38">
        <f>ROUNDUP(Scen!N31/th,0)</f>
        <v>37</v>
      </c>
      <c r="N38">
        <f>ROUNDUP(Scen!O31/th,0)</f>
        <v>39</v>
      </c>
      <c r="O38">
        <f>ROUNDUP(Scen!P31/th,0)</f>
        <v>38</v>
      </c>
      <c r="P38">
        <f>ROUNDUP(Scen!Q31/th,0)</f>
        <v>42</v>
      </c>
      <c r="Q38">
        <f>ROUNDUP(Scen!R31/th,0)</f>
        <v>43</v>
      </c>
      <c r="R38">
        <f>ROUNDUP(Scen!S31/th,0)</f>
        <v>47</v>
      </c>
      <c r="S38">
        <f>ROUNDUP(Scen!T31/th,0)</f>
        <v>53</v>
      </c>
      <c r="T38">
        <f>ROUNDUP(Scen!U31/th,0)</f>
        <v>53</v>
      </c>
      <c r="U38">
        <f>ROUNDUP(Scen!V31/th,0)</f>
        <v>54</v>
      </c>
      <c r="W38" s="2">
        <f t="shared" si="20"/>
        <v>23000000</v>
      </c>
      <c r="X38" s="2">
        <f t="shared" si="1"/>
        <v>23000000</v>
      </c>
      <c r="Y38" s="2">
        <f t="shared" si="2"/>
        <v>26000000</v>
      </c>
      <c r="Z38" s="2">
        <f t="shared" si="3"/>
        <v>29000000</v>
      </c>
      <c r="AA38" s="2">
        <f t="shared" si="4"/>
        <v>30000000</v>
      </c>
      <c r="AB38" s="2">
        <f t="shared" si="5"/>
        <v>32000000</v>
      </c>
      <c r="AC38" s="2">
        <f t="shared" si="6"/>
        <v>32000000</v>
      </c>
      <c r="AD38" s="2">
        <f t="shared" si="7"/>
        <v>32000000</v>
      </c>
      <c r="AE38" s="2">
        <f t="shared" si="8"/>
        <v>35000000</v>
      </c>
      <c r="AF38" s="2">
        <f t="shared" si="9"/>
        <v>30000000</v>
      </c>
      <c r="AG38" s="2">
        <f t="shared" si="10"/>
        <v>34000000</v>
      </c>
      <c r="AH38" s="2">
        <f t="shared" si="11"/>
        <v>34000000</v>
      </c>
      <c r="AI38" s="2">
        <f t="shared" si="12"/>
        <v>38000000</v>
      </c>
      <c r="AJ38" s="2">
        <f t="shared" si="13"/>
        <v>36000000</v>
      </c>
      <c r="AK38" s="2">
        <f t="shared" si="14"/>
        <v>34000000</v>
      </c>
      <c r="AL38" s="2">
        <f t="shared" si="15"/>
        <v>36000000</v>
      </c>
      <c r="AM38" s="2">
        <f t="shared" si="16"/>
        <v>44000000</v>
      </c>
      <c r="AN38" s="2">
        <f t="shared" si="17"/>
        <v>53000000</v>
      </c>
      <c r="AO38" s="2">
        <f t="shared" si="18"/>
        <v>53000000</v>
      </c>
      <c r="AP38" s="2">
        <f t="shared" si="19"/>
        <v>54000000</v>
      </c>
      <c r="AR38" s="2">
        <f t="shared" si="21"/>
        <v>708000000</v>
      </c>
    </row>
    <row r="39" spans="1:44" x14ac:dyDescent="0.8">
      <c r="A39" t="s">
        <v>28</v>
      </c>
      <c r="B39">
        <f>ROUNDUP(Scen!C32/th,0)</f>
        <v>24</v>
      </c>
      <c r="C39">
        <f>ROUNDUP(Scen!D32/th,0)</f>
        <v>24</v>
      </c>
      <c r="D39">
        <f>ROUNDUP(Scen!E32/th,0)</f>
        <v>28</v>
      </c>
      <c r="E39">
        <f>ROUNDUP(Scen!F32/th,0)</f>
        <v>32</v>
      </c>
      <c r="F39">
        <f>ROUNDUP(Scen!G32/th,0)</f>
        <v>31</v>
      </c>
      <c r="G39">
        <f>ROUNDUP(Scen!H32/th,0)</f>
        <v>34</v>
      </c>
      <c r="H39">
        <f>ROUNDUP(Scen!I32/th,0)</f>
        <v>34</v>
      </c>
      <c r="I39">
        <f>ROUNDUP(Scen!J32/th,0)</f>
        <v>34</v>
      </c>
      <c r="J39">
        <f>ROUNDUP(Scen!K32/th,0)</f>
        <v>37</v>
      </c>
      <c r="K39">
        <f>ROUNDUP(Scen!L32/th,0)</f>
        <v>34</v>
      </c>
      <c r="L39">
        <f>ROUNDUP(Scen!M32/th,0)</f>
        <v>35</v>
      </c>
      <c r="M39">
        <f>ROUNDUP(Scen!N32/th,0)</f>
        <v>40</v>
      </c>
      <c r="N39">
        <f>ROUNDUP(Scen!O32/th,0)</f>
        <v>39</v>
      </c>
      <c r="O39">
        <f>ROUNDUP(Scen!P32/th,0)</f>
        <v>41</v>
      </c>
      <c r="P39">
        <f>ROUNDUP(Scen!Q32/th,0)</f>
        <v>44</v>
      </c>
      <c r="Q39">
        <f>ROUNDUP(Scen!R32/th,0)</f>
        <v>52</v>
      </c>
      <c r="R39">
        <f>ROUNDUP(Scen!S32/th,0)</f>
        <v>53</v>
      </c>
      <c r="S39">
        <f>ROUNDUP(Scen!T32/th,0)</f>
        <v>52</v>
      </c>
      <c r="T39">
        <f>ROUNDUP(Scen!U32/th,0)</f>
        <v>51</v>
      </c>
      <c r="U39">
        <f>ROUNDUP(Scen!V32/th,0)</f>
        <v>55</v>
      </c>
      <c r="W39" s="2">
        <f t="shared" si="20"/>
        <v>23000000</v>
      </c>
      <c r="X39" s="2">
        <f t="shared" si="1"/>
        <v>23000000</v>
      </c>
      <c r="Y39" s="2">
        <f t="shared" si="2"/>
        <v>28000000</v>
      </c>
      <c r="Z39" s="2">
        <f t="shared" si="3"/>
        <v>32000000</v>
      </c>
      <c r="AA39" s="2">
        <f t="shared" si="4"/>
        <v>31000000</v>
      </c>
      <c r="AB39" s="2">
        <f t="shared" si="5"/>
        <v>34000000</v>
      </c>
      <c r="AC39" s="2">
        <f t="shared" si="6"/>
        <v>34000000</v>
      </c>
      <c r="AD39" s="2">
        <f t="shared" si="7"/>
        <v>34000000</v>
      </c>
      <c r="AE39" s="2">
        <f t="shared" si="8"/>
        <v>37000000</v>
      </c>
      <c r="AF39" s="2">
        <f t="shared" si="9"/>
        <v>28000000</v>
      </c>
      <c r="AG39" s="2">
        <f t="shared" si="10"/>
        <v>30000000</v>
      </c>
      <c r="AH39" s="2">
        <f t="shared" si="11"/>
        <v>40000000</v>
      </c>
      <c r="AI39" s="2">
        <f t="shared" si="12"/>
        <v>38000000</v>
      </c>
      <c r="AJ39" s="2">
        <f t="shared" si="13"/>
        <v>41000000</v>
      </c>
      <c r="AK39" s="2">
        <f t="shared" si="14"/>
        <v>38000000</v>
      </c>
      <c r="AL39" s="2">
        <f t="shared" si="15"/>
        <v>52000000</v>
      </c>
      <c r="AM39" s="2">
        <f t="shared" si="16"/>
        <v>53000000</v>
      </c>
      <c r="AN39" s="2">
        <f t="shared" si="17"/>
        <v>52000000</v>
      </c>
      <c r="AO39" s="2">
        <f t="shared" si="18"/>
        <v>51000000</v>
      </c>
      <c r="AP39" s="2">
        <f t="shared" si="19"/>
        <v>55000000</v>
      </c>
      <c r="AR39" s="2">
        <f t="shared" si="21"/>
        <v>754000000</v>
      </c>
    </row>
    <row r="40" spans="1:44" x14ac:dyDescent="0.8">
      <c r="A40" t="s">
        <v>29</v>
      </c>
      <c r="B40">
        <f>ROUNDUP(Scen!C33/th,0)</f>
        <v>23</v>
      </c>
      <c r="C40">
        <f>ROUNDUP(Scen!D33/th,0)</f>
        <v>22</v>
      </c>
      <c r="D40">
        <f>ROUNDUP(Scen!E33/th,0)</f>
        <v>21</v>
      </c>
      <c r="E40">
        <f>ROUNDUP(Scen!F33/th,0)</f>
        <v>24</v>
      </c>
      <c r="F40">
        <f>ROUNDUP(Scen!G33/th,0)</f>
        <v>27</v>
      </c>
      <c r="G40">
        <f>ROUNDUP(Scen!H33/th,0)</f>
        <v>26</v>
      </c>
      <c r="H40">
        <f>ROUNDUP(Scen!I33/th,0)</f>
        <v>27</v>
      </c>
      <c r="I40">
        <f>ROUNDUP(Scen!J33/th,0)</f>
        <v>25</v>
      </c>
      <c r="J40">
        <f>ROUNDUP(Scen!K33/th,0)</f>
        <v>25</v>
      </c>
      <c r="K40">
        <f>ROUNDUP(Scen!L33/th,0)</f>
        <v>26</v>
      </c>
      <c r="L40">
        <f>ROUNDUP(Scen!M33/th,0)</f>
        <v>27</v>
      </c>
      <c r="M40">
        <f>ROUNDUP(Scen!N33/th,0)</f>
        <v>30</v>
      </c>
      <c r="N40">
        <f>ROUNDUP(Scen!O33/th,0)</f>
        <v>27</v>
      </c>
      <c r="O40">
        <f>ROUNDUP(Scen!P33/th,0)</f>
        <v>26</v>
      </c>
      <c r="P40">
        <f>ROUNDUP(Scen!Q33/th,0)</f>
        <v>26</v>
      </c>
      <c r="Q40">
        <f>ROUNDUP(Scen!R33/th,0)</f>
        <v>26</v>
      </c>
      <c r="R40">
        <f>ROUNDUP(Scen!S33/th,0)</f>
        <v>28</v>
      </c>
      <c r="S40">
        <f>ROUNDUP(Scen!T33/th,0)</f>
        <v>27</v>
      </c>
      <c r="T40">
        <f>ROUNDUP(Scen!U33/th,0)</f>
        <v>30</v>
      </c>
      <c r="U40">
        <f>ROUNDUP(Scen!V33/th,0)</f>
        <v>29</v>
      </c>
      <c r="W40" s="2">
        <f t="shared" si="20"/>
        <v>21000000</v>
      </c>
      <c r="X40" s="2">
        <f t="shared" si="1"/>
        <v>19000000</v>
      </c>
      <c r="Y40" s="2">
        <f t="shared" si="2"/>
        <v>17000000</v>
      </c>
      <c r="Z40" s="2">
        <f t="shared" si="3"/>
        <v>23000000</v>
      </c>
      <c r="AA40" s="2">
        <f t="shared" si="4"/>
        <v>24000000</v>
      </c>
      <c r="AB40" s="2">
        <f t="shared" si="5"/>
        <v>22000000</v>
      </c>
      <c r="AC40" s="2">
        <f t="shared" si="6"/>
        <v>24000000</v>
      </c>
      <c r="AD40" s="2">
        <f t="shared" si="7"/>
        <v>20000000</v>
      </c>
      <c r="AE40" s="2">
        <f t="shared" si="8"/>
        <v>20000000</v>
      </c>
      <c r="AF40" s="2">
        <f t="shared" si="9"/>
        <v>12000000</v>
      </c>
      <c r="AG40" s="2">
        <f t="shared" si="10"/>
        <v>14000000</v>
      </c>
      <c r="AH40" s="2">
        <f t="shared" si="11"/>
        <v>20000000</v>
      </c>
      <c r="AI40" s="2">
        <f t="shared" si="12"/>
        <v>14000000</v>
      </c>
      <c r="AJ40" s="2">
        <f t="shared" si="13"/>
        <v>12000000</v>
      </c>
      <c r="AK40" s="2">
        <f t="shared" si="14"/>
        <v>2000000</v>
      </c>
      <c r="AL40" s="2">
        <f t="shared" si="15"/>
        <v>2000000</v>
      </c>
      <c r="AM40" s="2">
        <f t="shared" si="16"/>
        <v>6000000</v>
      </c>
      <c r="AN40" s="2">
        <f t="shared" si="17"/>
        <v>4000000</v>
      </c>
      <c r="AO40" s="2">
        <f t="shared" si="18"/>
        <v>10000000</v>
      </c>
      <c r="AP40" s="2">
        <f t="shared" si="19"/>
        <v>8000000</v>
      </c>
      <c r="AR40" s="2">
        <f t="shared" si="21"/>
        <v>294000000</v>
      </c>
    </row>
    <row r="41" spans="1:44" x14ac:dyDescent="0.8">
      <c r="A41" t="s">
        <v>30</v>
      </c>
      <c r="B41">
        <f>ROUNDUP(Scen!C34/th,0)</f>
        <v>23</v>
      </c>
      <c r="C41">
        <f>ROUNDUP(Scen!D34/th,0)</f>
        <v>24</v>
      </c>
      <c r="D41">
        <f>ROUNDUP(Scen!E34/th,0)</f>
        <v>26</v>
      </c>
      <c r="E41">
        <f>ROUNDUP(Scen!F34/th,0)</f>
        <v>25</v>
      </c>
      <c r="F41">
        <f>ROUNDUP(Scen!G34/th,0)</f>
        <v>25</v>
      </c>
      <c r="G41">
        <f>ROUNDUP(Scen!H34/th,0)</f>
        <v>26</v>
      </c>
      <c r="H41">
        <f>ROUNDUP(Scen!I34/th,0)</f>
        <v>27</v>
      </c>
      <c r="I41">
        <f>ROUNDUP(Scen!J34/th,0)</f>
        <v>30</v>
      </c>
      <c r="J41">
        <f>ROUNDUP(Scen!K34/th,0)</f>
        <v>32</v>
      </c>
      <c r="K41">
        <f>ROUNDUP(Scen!L34/th,0)</f>
        <v>37</v>
      </c>
      <c r="L41">
        <f>ROUNDUP(Scen!M34/th,0)</f>
        <v>38</v>
      </c>
      <c r="M41">
        <f>ROUNDUP(Scen!N34/th,0)</f>
        <v>43</v>
      </c>
      <c r="N41">
        <f>ROUNDUP(Scen!O34/th,0)</f>
        <v>41</v>
      </c>
      <c r="O41">
        <f>ROUNDUP(Scen!P34/th,0)</f>
        <v>43</v>
      </c>
      <c r="P41">
        <f>ROUNDUP(Scen!Q34/th,0)</f>
        <v>47</v>
      </c>
      <c r="Q41">
        <f>ROUNDUP(Scen!R34/th,0)</f>
        <v>47</v>
      </c>
      <c r="R41">
        <f>ROUNDUP(Scen!S34/th,0)</f>
        <v>48</v>
      </c>
      <c r="S41">
        <f>ROUNDUP(Scen!T34/th,0)</f>
        <v>50</v>
      </c>
      <c r="T41">
        <f>ROUNDUP(Scen!U34/th,0)</f>
        <v>47</v>
      </c>
      <c r="U41">
        <f>ROUNDUP(Scen!V34/th,0)</f>
        <v>49</v>
      </c>
      <c r="W41" s="2">
        <f t="shared" si="20"/>
        <v>21000000</v>
      </c>
      <c r="X41" s="2">
        <f t="shared" si="1"/>
        <v>23000000</v>
      </c>
      <c r="Y41" s="2">
        <f t="shared" si="2"/>
        <v>26000000</v>
      </c>
      <c r="Z41" s="2">
        <f t="shared" si="3"/>
        <v>25000000</v>
      </c>
      <c r="AA41" s="2">
        <f t="shared" si="4"/>
        <v>20000000</v>
      </c>
      <c r="AB41" s="2">
        <f t="shared" si="5"/>
        <v>22000000</v>
      </c>
      <c r="AC41" s="2">
        <f t="shared" si="6"/>
        <v>24000000</v>
      </c>
      <c r="AD41" s="2">
        <f t="shared" si="7"/>
        <v>30000000</v>
      </c>
      <c r="AE41" s="2">
        <f t="shared" si="8"/>
        <v>32000000</v>
      </c>
      <c r="AF41" s="2">
        <f t="shared" si="9"/>
        <v>34000000</v>
      </c>
      <c r="AG41" s="2">
        <f t="shared" si="10"/>
        <v>36000000</v>
      </c>
      <c r="AH41" s="2">
        <f t="shared" si="11"/>
        <v>43000000</v>
      </c>
      <c r="AI41" s="2">
        <f t="shared" si="12"/>
        <v>41000000</v>
      </c>
      <c r="AJ41" s="2">
        <f t="shared" si="13"/>
        <v>43000000</v>
      </c>
      <c r="AK41" s="2">
        <f t="shared" si="14"/>
        <v>44000000</v>
      </c>
      <c r="AL41" s="2">
        <f t="shared" si="15"/>
        <v>44000000</v>
      </c>
      <c r="AM41" s="2">
        <f t="shared" si="16"/>
        <v>46000000</v>
      </c>
      <c r="AN41" s="2">
        <f t="shared" si="17"/>
        <v>50000000</v>
      </c>
      <c r="AO41" s="2">
        <f t="shared" si="18"/>
        <v>44000000</v>
      </c>
      <c r="AP41" s="2">
        <f t="shared" si="19"/>
        <v>48000000</v>
      </c>
      <c r="AR41" s="2">
        <f t="shared" si="21"/>
        <v>696000000</v>
      </c>
    </row>
    <row r="42" spans="1:44" x14ac:dyDescent="0.8">
      <c r="A42" t="s">
        <v>31</v>
      </c>
      <c r="B42">
        <f>ROUNDUP(Scen!C35/th,0)</f>
        <v>24</v>
      </c>
      <c r="C42">
        <f>ROUNDUP(Scen!D35/th,0)</f>
        <v>24</v>
      </c>
      <c r="D42">
        <f>ROUNDUP(Scen!E35/th,0)</f>
        <v>24</v>
      </c>
      <c r="E42">
        <f>ROUNDUP(Scen!F35/th,0)</f>
        <v>24</v>
      </c>
      <c r="F42">
        <f>ROUNDUP(Scen!G35/th,0)</f>
        <v>24</v>
      </c>
      <c r="G42">
        <f>ROUNDUP(Scen!H35/th,0)</f>
        <v>26</v>
      </c>
      <c r="H42">
        <f>ROUNDUP(Scen!I35/th,0)</f>
        <v>29</v>
      </c>
      <c r="I42">
        <f>ROUNDUP(Scen!J35/th,0)</f>
        <v>30</v>
      </c>
      <c r="J42">
        <f>ROUNDUP(Scen!K35/th,0)</f>
        <v>31</v>
      </c>
      <c r="K42">
        <f>ROUNDUP(Scen!L35/th,0)</f>
        <v>34</v>
      </c>
      <c r="L42">
        <f>ROUNDUP(Scen!M35/th,0)</f>
        <v>36</v>
      </c>
      <c r="M42">
        <f>ROUNDUP(Scen!N35/th,0)</f>
        <v>35</v>
      </c>
      <c r="N42">
        <f>ROUNDUP(Scen!O35/th,0)</f>
        <v>35</v>
      </c>
      <c r="O42">
        <f>ROUNDUP(Scen!P35/th,0)</f>
        <v>39</v>
      </c>
      <c r="P42">
        <f>ROUNDUP(Scen!Q35/th,0)</f>
        <v>40</v>
      </c>
      <c r="Q42">
        <f>ROUNDUP(Scen!R35/th,0)</f>
        <v>43</v>
      </c>
      <c r="R42">
        <f>ROUNDUP(Scen!S35/th,0)</f>
        <v>46</v>
      </c>
      <c r="S42">
        <f>ROUNDUP(Scen!T35/th,0)</f>
        <v>49</v>
      </c>
      <c r="T42">
        <f>ROUNDUP(Scen!U35/th,0)</f>
        <v>49</v>
      </c>
      <c r="U42">
        <f>ROUNDUP(Scen!V35/th,0)</f>
        <v>50</v>
      </c>
      <c r="W42" s="2">
        <f t="shared" si="20"/>
        <v>23000000</v>
      </c>
      <c r="X42" s="2">
        <f t="shared" si="1"/>
        <v>23000000</v>
      </c>
      <c r="Y42" s="2">
        <f t="shared" si="2"/>
        <v>23000000</v>
      </c>
      <c r="Z42" s="2">
        <f t="shared" si="3"/>
        <v>23000000</v>
      </c>
      <c r="AA42" s="2">
        <f t="shared" si="4"/>
        <v>18000000</v>
      </c>
      <c r="AB42" s="2">
        <f t="shared" si="5"/>
        <v>22000000</v>
      </c>
      <c r="AC42" s="2">
        <f t="shared" si="6"/>
        <v>28000000</v>
      </c>
      <c r="AD42" s="2">
        <f t="shared" si="7"/>
        <v>30000000</v>
      </c>
      <c r="AE42" s="2">
        <f t="shared" si="8"/>
        <v>31000000</v>
      </c>
      <c r="AF42" s="2">
        <f t="shared" si="9"/>
        <v>28000000</v>
      </c>
      <c r="AG42" s="2">
        <f t="shared" si="10"/>
        <v>32000000</v>
      </c>
      <c r="AH42" s="2">
        <f t="shared" si="11"/>
        <v>30000000</v>
      </c>
      <c r="AI42" s="2">
        <f t="shared" si="12"/>
        <v>30000000</v>
      </c>
      <c r="AJ42" s="2">
        <f t="shared" si="13"/>
        <v>38000000</v>
      </c>
      <c r="AK42" s="2">
        <f t="shared" si="14"/>
        <v>30000000</v>
      </c>
      <c r="AL42" s="2">
        <f t="shared" si="15"/>
        <v>36000000</v>
      </c>
      <c r="AM42" s="2">
        <f t="shared" si="16"/>
        <v>42000000</v>
      </c>
      <c r="AN42" s="2">
        <f t="shared" si="17"/>
        <v>48000000</v>
      </c>
      <c r="AO42" s="2">
        <f t="shared" si="18"/>
        <v>48000000</v>
      </c>
      <c r="AP42" s="2">
        <f t="shared" si="19"/>
        <v>50000000</v>
      </c>
      <c r="AR42" s="2">
        <f t="shared" si="21"/>
        <v>633000000</v>
      </c>
    </row>
    <row r="43" spans="1:44" x14ac:dyDescent="0.8">
      <c r="A43" t="s">
        <v>32</v>
      </c>
      <c r="B43">
        <f>ROUNDUP(Scen!C36/th,0)</f>
        <v>26</v>
      </c>
      <c r="C43">
        <f>ROUNDUP(Scen!D36/th,0)</f>
        <v>27</v>
      </c>
      <c r="D43">
        <f>ROUNDUP(Scen!E36/th,0)</f>
        <v>31</v>
      </c>
      <c r="E43">
        <f>ROUNDUP(Scen!F36/th,0)</f>
        <v>31</v>
      </c>
      <c r="F43">
        <f>ROUNDUP(Scen!G36/th,0)</f>
        <v>36</v>
      </c>
      <c r="G43">
        <f>ROUNDUP(Scen!H36/th,0)</f>
        <v>40</v>
      </c>
      <c r="H43">
        <f>ROUNDUP(Scen!I36/th,0)</f>
        <v>42</v>
      </c>
      <c r="I43">
        <f>ROUNDUP(Scen!J36/th,0)</f>
        <v>46</v>
      </c>
      <c r="J43">
        <f>ROUNDUP(Scen!K36/th,0)</f>
        <v>55</v>
      </c>
      <c r="K43">
        <f>ROUNDUP(Scen!L36/th,0)</f>
        <v>56</v>
      </c>
      <c r="L43">
        <f>ROUNDUP(Scen!M36/th,0)</f>
        <v>60</v>
      </c>
      <c r="M43">
        <f>ROUNDUP(Scen!N36/th,0)</f>
        <v>63</v>
      </c>
      <c r="N43">
        <f>ROUNDUP(Scen!O36/th,0)</f>
        <v>71</v>
      </c>
      <c r="O43">
        <f>ROUNDUP(Scen!P36/th,0)</f>
        <v>78</v>
      </c>
      <c r="P43">
        <f>ROUNDUP(Scen!Q36/th,0)</f>
        <v>82</v>
      </c>
      <c r="Q43">
        <f>ROUNDUP(Scen!R36/th,0)</f>
        <v>90</v>
      </c>
      <c r="R43">
        <f>ROUNDUP(Scen!S36/th,0)</f>
        <v>96</v>
      </c>
      <c r="S43">
        <f>ROUNDUP(Scen!T36/th,0)</f>
        <v>95</v>
      </c>
      <c r="T43">
        <f>ROUNDUP(Scen!U36/th,0)</f>
        <v>95</v>
      </c>
      <c r="U43">
        <f>ROUNDUP(Scen!V36/th,0)</f>
        <v>107</v>
      </c>
      <c r="W43" s="2">
        <f t="shared" si="20"/>
        <v>26000000</v>
      </c>
      <c r="X43" s="2">
        <f t="shared" si="1"/>
        <v>27000000</v>
      </c>
      <c r="Y43" s="2">
        <f t="shared" si="2"/>
        <v>31000000</v>
      </c>
      <c r="Z43" s="2">
        <f t="shared" si="3"/>
        <v>31000000</v>
      </c>
      <c r="AA43" s="2">
        <f t="shared" si="4"/>
        <v>36000000</v>
      </c>
      <c r="AB43" s="2">
        <f t="shared" si="5"/>
        <v>40000000</v>
      </c>
      <c r="AC43" s="2">
        <f t="shared" si="6"/>
        <v>42000000</v>
      </c>
      <c r="AD43" s="2">
        <f t="shared" si="7"/>
        <v>46000000</v>
      </c>
      <c r="AE43" s="2">
        <f t="shared" si="8"/>
        <v>55000000</v>
      </c>
      <c r="AF43" s="2">
        <f t="shared" si="9"/>
        <v>56000000</v>
      </c>
      <c r="AG43" s="2">
        <f t="shared" si="10"/>
        <v>60000000</v>
      </c>
      <c r="AH43" s="2">
        <f t="shared" si="11"/>
        <v>63000000</v>
      </c>
      <c r="AI43" s="2">
        <f t="shared" si="12"/>
        <v>71000000</v>
      </c>
      <c r="AJ43" s="2">
        <f t="shared" si="13"/>
        <v>78000000</v>
      </c>
      <c r="AK43" s="2">
        <f t="shared" si="14"/>
        <v>82000000</v>
      </c>
      <c r="AL43" s="2">
        <f t="shared" si="15"/>
        <v>90000000</v>
      </c>
      <c r="AM43" s="2">
        <f t="shared" si="16"/>
        <v>96000000</v>
      </c>
      <c r="AN43" s="2">
        <f t="shared" si="17"/>
        <v>95000000</v>
      </c>
      <c r="AO43" s="2">
        <f t="shared" si="18"/>
        <v>95000000</v>
      </c>
      <c r="AP43" s="2">
        <f t="shared" si="19"/>
        <v>107000000</v>
      </c>
      <c r="AR43" s="2">
        <f t="shared" si="21"/>
        <v>1227000000</v>
      </c>
    </row>
    <row r="44" spans="1:44" x14ac:dyDescent="0.8">
      <c r="A44" t="s">
        <v>33</v>
      </c>
      <c r="B44">
        <f>ROUNDUP(Scen!C37/th,0)</f>
        <v>25</v>
      </c>
      <c r="C44">
        <f>ROUNDUP(Scen!D37/th,0)</f>
        <v>26</v>
      </c>
      <c r="D44">
        <f>ROUNDUP(Scen!E37/th,0)</f>
        <v>28</v>
      </c>
      <c r="E44">
        <f>ROUNDUP(Scen!F37/th,0)</f>
        <v>30</v>
      </c>
      <c r="F44">
        <f>ROUNDUP(Scen!G37/th,0)</f>
        <v>29</v>
      </c>
      <c r="G44">
        <f>ROUNDUP(Scen!H37/th,0)</f>
        <v>30</v>
      </c>
      <c r="H44">
        <f>ROUNDUP(Scen!I37/th,0)</f>
        <v>32</v>
      </c>
      <c r="I44">
        <f>ROUNDUP(Scen!J37/th,0)</f>
        <v>33</v>
      </c>
      <c r="J44">
        <f>ROUNDUP(Scen!K37/th,0)</f>
        <v>32</v>
      </c>
      <c r="K44">
        <f>ROUNDUP(Scen!L37/th,0)</f>
        <v>31</v>
      </c>
      <c r="L44">
        <f>ROUNDUP(Scen!M37/th,0)</f>
        <v>32</v>
      </c>
      <c r="M44">
        <f>ROUNDUP(Scen!N37/th,0)</f>
        <v>33</v>
      </c>
      <c r="N44">
        <f>ROUNDUP(Scen!O37/th,0)</f>
        <v>32</v>
      </c>
      <c r="O44">
        <f>ROUNDUP(Scen!P37/th,0)</f>
        <v>33</v>
      </c>
      <c r="P44">
        <f>ROUNDUP(Scen!Q37/th,0)</f>
        <v>34</v>
      </c>
      <c r="Q44">
        <f>ROUNDUP(Scen!R37/th,0)</f>
        <v>39</v>
      </c>
      <c r="R44">
        <f>ROUNDUP(Scen!S37/th,0)</f>
        <v>40</v>
      </c>
      <c r="S44">
        <f>ROUNDUP(Scen!T37/th,0)</f>
        <v>40</v>
      </c>
      <c r="T44">
        <f>ROUNDUP(Scen!U37/th,0)</f>
        <v>39</v>
      </c>
      <c r="U44">
        <f>ROUNDUP(Scen!V37/th,0)</f>
        <v>42</v>
      </c>
      <c r="W44" s="2">
        <f t="shared" ref="W44:W75" si="22">1/(1+discount)^W$11*((IF(B$6&gt;B44,B44*r_rent_K,B$6*r_rent_K)+B$6*r_Sales_K+th*B44*r_Sales_TH)-((((B$7)^alpha)*c_inst_K)+(B$6*c_ops_K+th*B44*c_ops_TH)+IF(B$6&gt;B44,(B$6-B44)*r_rent_K+(B$6-B44)*th*r_Sales_TH,0)))</f>
        <v>25000000</v>
      </c>
      <c r="X44" s="2">
        <f t="shared" ref="X44:X75" si="23">1/(1+discount)^X$11*((IF(C$6&gt;C44,C44*r_rent_K,C$6*r_rent_K)+C$6*r_Sales_K+th*C44*r_Sales_TH)-((((C$7)^alpha)*c_inst_K)+(C$6*c_ops_K+th*C44*c_ops_TH)+IF(C$6&gt;C44,(C$6-C44)*r_rent_K+(C$6-C44)*th*r_Sales_TH,0)))</f>
        <v>26000000</v>
      </c>
      <c r="Y44" s="2">
        <f t="shared" ref="Y44:Y75" si="24">1/(1+discount)^Y$11*((IF(D$6&gt;D44,D44*r_rent_K,D$6*r_rent_K)+D$6*r_Sales_K+th*D44*r_Sales_TH)-((((D$7)^alpha)*c_inst_K)+(D$6*c_ops_K+th*D44*c_ops_TH)+IF(D$6&gt;D44,(D$6-D44)*r_rent_K+(D$6-D44)*th*r_Sales_TH,0)))</f>
        <v>28000000</v>
      </c>
      <c r="Z44" s="2">
        <f t="shared" ref="Z44:Z75" si="25">1/(1+discount)^Z$11*((IF(E$6&gt;E44,E44*r_rent_K,E$6*r_rent_K)+E$6*r_Sales_K+th*E44*r_Sales_TH)-((((E$7)^alpha)*c_inst_K)+(E$6*c_ops_K+th*E44*c_ops_TH)+IF(E$6&gt;E44,(E$6-E44)*r_rent_K+(E$6-E44)*th*r_Sales_TH,0)))</f>
        <v>30000000</v>
      </c>
      <c r="AA44" s="2">
        <f t="shared" ref="AA44:AA75" si="26">1/(1+discount)^AA$11*((IF(F$6&gt;F44,F44*r_rent_K,F$6*r_rent_K)+F$6*r_Sales_K+th*F44*r_Sales_TH)-((((F$7)^alpha)*c_inst_K)+(F$6*c_ops_K+th*F44*c_ops_TH)+IF(F$6&gt;F44,(F$6-F44)*r_rent_K+(F$6-F44)*th*r_Sales_TH,0)))</f>
        <v>28000000</v>
      </c>
      <c r="AB44" s="2">
        <f t="shared" ref="AB44:AB75" si="27">1/(1+discount)^AB$11*((IF(G$6&gt;G44,G44*r_rent_K,G$6*r_rent_K)+G$6*r_Sales_K+th*G44*r_Sales_TH)-((((G$7)^alpha)*c_inst_K)+(G$6*c_ops_K+th*G44*c_ops_TH)+IF(G$6&gt;G44,(G$6-G44)*r_rent_K+(G$6-G44)*th*r_Sales_TH,0)))</f>
        <v>30000000</v>
      </c>
      <c r="AC44" s="2">
        <f t="shared" ref="AC44:AC75" si="28">1/(1+discount)^AC$11*((IF(H$6&gt;H44,H44*r_rent_K,H$6*r_rent_K)+H$6*r_Sales_K+th*H44*r_Sales_TH)-((((H$7)^alpha)*c_inst_K)+(H$6*c_ops_K+th*H44*c_ops_TH)+IF(H$6&gt;H44,(H$6-H44)*r_rent_K+(H$6-H44)*th*r_Sales_TH,0)))</f>
        <v>32000000</v>
      </c>
      <c r="AD44" s="2">
        <f t="shared" ref="AD44:AD75" si="29">1/(1+discount)^AD$11*((IF(I$6&gt;I44,I44*r_rent_K,I$6*r_rent_K)+I$6*r_Sales_K+th*I44*r_Sales_TH)-((((I$7)^alpha)*c_inst_K)+(I$6*c_ops_K+th*I44*c_ops_TH)+IF(I$6&gt;I44,(I$6-I44)*r_rent_K+(I$6-I44)*th*r_Sales_TH,0)))</f>
        <v>33000000</v>
      </c>
      <c r="AE44" s="2">
        <f t="shared" ref="AE44:AE75" si="30">1/(1+discount)^AE$11*((IF(J$6&gt;J44,J44*r_rent_K,J$6*r_rent_K)+J$6*r_Sales_K+th*J44*r_Sales_TH)-((((J$7)^alpha)*c_inst_K)+(J$6*c_ops_K+th*J44*c_ops_TH)+IF(J$6&gt;J44,(J$6-J44)*r_rent_K+(J$6-J44)*th*r_Sales_TH,0)))</f>
        <v>32000000</v>
      </c>
      <c r="AF44" s="2">
        <f t="shared" ref="AF44:AF75" si="31">1/(1+discount)^AF$11*((IF(K$6&gt;K44,K44*r_rent_K,K$6*r_rent_K)+K$6*r_Sales_K+th*K44*r_Sales_TH)-((((K$7)^alpha)*c_inst_K)+(K$6*c_ops_K+th*K44*c_ops_TH)+IF(K$6&gt;K44,(K$6-K44)*r_rent_K+(K$6-K44)*th*r_Sales_TH,0)))</f>
        <v>22000000</v>
      </c>
      <c r="AG44" s="2">
        <f t="shared" ref="AG44:AG75" si="32">1/(1+discount)^AG$11*((IF(L$6&gt;L44,L44*r_rent_K,L$6*r_rent_K)+L$6*r_Sales_K+th*L44*r_Sales_TH)-((((L$7)^alpha)*c_inst_K)+(L$6*c_ops_K+th*L44*c_ops_TH)+IF(L$6&gt;L44,(L$6-L44)*r_rent_K+(L$6-L44)*th*r_Sales_TH,0)))</f>
        <v>24000000</v>
      </c>
      <c r="AH44" s="2">
        <f t="shared" ref="AH44:AH75" si="33">1/(1+discount)^AH$11*((IF(M$6&gt;M44,M44*r_rent_K,M$6*r_rent_K)+M$6*r_Sales_K+th*M44*r_Sales_TH)-((((M$7)^alpha)*c_inst_K)+(M$6*c_ops_K+th*M44*c_ops_TH)+IF(M$6&gt;M44,(M$6-M44)*r_rent_K+(M$6-M44)*th*r_Sales_TH,0)))</f>
        <v>26000000</v>
      </c>
      <c r="AI44" s="2">
        <f t="shared" ref="AI44:AI75" si="34">1/(1+discount)^AI$11*((IF(N$6&gt;N44,N44*r_rent_K,N$6*r_rent_K)+N$6*r_Sales_K+th*N44*r_Sales_TH)-((((N$7)^alpha)*c_inst_K)+(N$6*c_ops_K+th*N44*c_ops_TH)+IF(N$6&gt;N44,(N$6-N44)*r_rent_K+(N$6-N44)*th*r_Sales_TH,0)))</f>
        <v>24000000</v>
      </c>
      <c r="AJ44" s="2">
        <f t="shared" ref="AJ44:AJ75" si="35">1/(1+discount)^AJ$11*((IF(O$6&gt;O44,O44*r_rent_K,O$6*r_rent_K)+O$6*r_Sales_K+th*O44*r_Sales_TH)-((((O$7)^alpha)*c_inst_K)+(O$6*c_ops_K+th*O44*c_ops_TH)+IF(O$6&gt;O44,(O$6-O44)*r_rent_K+(O$6-O44)*th*r_Sales_TH,0)))</f>
        <v>26000000</v>
      </c>
      <c r="AK44" s="2">
        <f t="shared" ref="AK44:AK75" si="36">1/(1+discount)^AK$11*((IF(P$6&gt;P44,P44*r_rent_K,P$6*r_rent_K)+P$6*r_Sales_K+th*P44*r_Sales_TH)-((((P$7)^alpha)*c_inst_K)+(P$6*c_ops_K+th*P44*c_ops_TH)+IF(P$6&gt;P44,(P$6-P44)*r_rent_K+(P$6-P44)*th*r_Sales_TH,0)))</f>
        <v>18000000</v>
      </c>
      <c r="AL44" s="2">
        <f t="shared" ref="AL44:AL75" si="37">1/(1+discount)^AL$11*((IF(Q$6&gt;Q44,Q44*r_rent_K,Q$6*r_rent_K)+Q$6*r_Sales_K+th*Q44*r_Sales_TH)-((((Q$7)^alpha)*c_inst_K)+(Q$6*c_ops_K+th*Q44*c_ops_TH)+IF(Q$6&gt;Q44,(Q$6-Q44)*r_rent_K+(Q$6-Q44)*th*r_Sales_TH,0)))</f>
        <v>28000000</v>
      </c>
      <c r="AM44" s="2">
        <f t="shared" ref="AM44:AM75" si="38">1/(1+discount)^AM$11*((IF(R$6&gt;R44,R44*r_rent_K,R$6*r_rent_K)+R$6*r_Sales_K+th*R44*r_Sales_TH)-((((R$7)^alpha)*c_inst_K)+(R$6*c_ops_K+th*R44*c_ops_TH)+IF(R$6&gt;R44,(R$6-R44)*r_rent_K+(R$6-R44)*th*r_Sales_TH,0)))</f>
        <v>30000000</v>
      </c>
      <c r="AN44" s="2">
        <f t="shared" ref="AN44:AN75" si="39">1/(1+discount)^AN$11*((IF(S$6&gt;S44,S44*r_rent_K,S$6*r_rent_K)+S$6*r_Sales_K+th*S44*r_Sales_TH)-((((S$7)^alpha)*c_inst_K)+(S$6*c_ops_K+th*S44*c_ops_TH)+IF(S$6&gt;S44,(S$6-S44)*r_rent_K+(S$6-S44)*th*r_Sales_TH,0)))</f>
        <v>30000000</v>
      </c>
      <c r="AO44" s="2">
        <f t="shared" ref="AO44:AO75" si="40">1/(1+discount)^AO$11*((IF(T$6&gt;T44,T44*r_rent_K,T$6*r_rent_K)+T$6*r_Sales_K+th*T44*r_Sales_TH)-((((T$7)^alpha)*c_inst_K)+(T$6*c_ops_K+th*T44*c_ops_TH)+IF(T$6&gt;T44,(T$6-T44)*r_rent_K+(T$6-T44)*th*r_Sales_TH,0)))</f>
        <v>28000000</v>
      </c>
      <c r="AP44" s="2">
        <f t="shared" ref="AP44:AP75" si="41">1/(1+discount)^AP$11*((IF(U$6&gt;U44,U44*r_rent_K,U$6*r_rent_K)+U$6*r_Sales_K+th*U44*r_Sales_TH)-((((U$7)^alpha)*c_inst_K)+(U$6*c_ops_K+th*U44*c_ops_TH)+IF(U$6&gt;U44,(U$6-U44)*r_rent_K+(U$6-U44)*th*r_Sales_TH,0)))</f>
        <v>34000000</v>
      </c>
      <c r="AR44" s="2">
        <f t="shared" ref="AR44:AR75" si="42">SUM(W44:AP44)</f>
        <v>554000000</v>
      </c>
    </row>
    <row r="45" spans="1:44" x14ac:dyDescent="0.8">
      <c r="A45" t="s">
        <v>34</v>
      </c>
      <c r="B45">
        <f>ROUNDUP(Scen!C38/th,0)</f>
        <v>25</v>
      </c>
      <c r="C45">
        <f>ROUNDUP(Scen!D38/th,0)</f>
        <v>26</v>
      </c>
      <c r="D45">
        <f>ROUNDUP(Scen!E38/th,0)</f>
        <v>30</v>
      </c>
      <c r="E45">
        <f>ROUNDUP(Scen!F38/th,0)</f>
        <v>30</v>
      </c>
      <c r="F45">
        <f>ROUNDUP(Scen!G38/th,0)</f>
        <v>31</v>
      </c>
      <c r="G45">
        <f>ROUNDUP(Scen!H38/th,0)</f>
        <v>30</v>
      </c>
      <c r="H45">
        <f>ROUNDUP(Scen!I38/th,0)</f>
        <v>36</v>
      </c>
      <c r="I45">
        <f>ROUNDUP(Scen!J38/th,0)</f>
        <v>33</v>
      </c>
      <c r="J45">
        <f>ROUNDUP(Scen!K38/th,0)</f>
        <v>34</v>
      </c>
      <c r="K45">
        <f>ROUNDUP(Scen!L38/th,0)</f>
        <v>34</v>
      </c>
      <c r="L45">
        <f>ROUNDUP(Scen!M38/th,0)</f>
        <v>39</v>
      </c>
      <c r="M45">
        <f>ROUNDUP(Scen!N38/th,0)</f>
        <v>40</v>
      </c>
      <c r="N45">
        <f>ROUNDUP(Scen!O38/th,0)</f>
        <v>41</v>
      </c>
      <c r="O45">
        <f>ROUNDUP(Scen!P38/th,0)</f>
        <v>43</v>
      </c>
      <c r="P45">
        <f>ROUNDUP(Scen!Q38/th,0)</f>
        <v>42</v>
      </c>
      <c r="Q45">
        <f>ROUNDUP(Scen!R38/th,0)</f>
        <v>40</v>
      </c>
      <c r="R45">
        <f>ROUNDUP(Scen!S38/th,0)</f>
        <v>43</v>
      </c>
      <c r="S45">
        <f>ROUNDUP(Scen!T38/th,0)</f>
        <v>46</v>
      </c>
      <c r="T45">
        <f>ROUNDUP(Scen!U38/th,0)</f>
        <v>48</v>
      </c>
      <c r="U45">
        <f>ROUNDUP(Scen!V38/th,0)</f>
        <v>49</v>
      </c>
      <c r="W45" s="2">
        <f t="shared" si="22"/>
        <v>25000000</v>
      </c>
      <c r="X45" s="2">
        <f t="shared" si="23"/>
        <v>26000000</v>
      </c>
      <c r="Y45" s="2">
        <f t="shared" si="24"/>
        <v>30000000</v>
      </c>
      <c r="Z45" s="2">
        <f t="shared" si="25"/>
        <v>30000000</v>
      </c>
      <c r="AA45" s="2">
        <f t="shared" si="26"/>
        <v>31000000</v>
      </c>
      <c r="AB45" s="2">
        <f t="shared" si="27"/>
        <v>30000000</v>
      </c>
      <c r="AC45" s="2">
        <f t="shared" si="28"/>
        <v>36000000</v>
      </c>
      <c r="AD45" s="2">
        <f t="shared" si="29"/>
        <v>33000000</v>
      </c>
      <c r="AE45" s="2">
        <f t="shared" si="30"/>
        <v>34000000</v>
      </c>
      <c r="AF45" s="2">
        <f t="shared" si="31"/>
        <v>28000000</v>
      </c>
      <c r="AG45" s="2">
        <f t="shared" si="32"/>
        <v>38000000</v>
      </c>
      <c r="AH45" s="2">
        <f t="shared" si="33"/>
        <v>40000000</v>
      </c>
      <c r="AI45" s="2">
        <f t="shared" si="34"/>
        <v>41000000</v>
      </c>
      <c r="AJ45" s="2">
        <f t="shared" si="35"/>
        <v>43000000</v>
      </c>
      <c r="AK45" s="2">
        <f t="shared" si="36"/>
        <v>34000000</v>
      </c>
      <c r="AL45" s="2">
        <f t="shared" si="37"/>
        <v>30000000</v>
      </c>
      <c r="AM45" s="2">
        <f t="shared" si="38"/>
        <v>36000000</v>
      </c>
      <c r="AN45" s="2">
        <f t="shared" si="39"/>
        <v>42000000</v>
      </c>
      <c r="AO45" s="2">
        <f t="shared" si="40"/>
        <v>46000000</v>
      </c>
      <c r="AP45" s="2">
        <f t="shared" si="41"/>
        <v>48000000</v>
      </c>
      <c r="AR45" s="2">
        <f t="shared" si="42"/>
        <v>701000000</v>
      </c>
    </row>
    <row r="46" spans="1:44" x14ac:dyDescent="0.8">
      <c r="A46" t="s">
        <v>35</v>
      </c>
      <c r="B46">
        <f>ROUNDUP(Scen!C39/th,0)</f>
        <v>25</v>
      </c>
      <c r="C46">
        <f>ROUNDUP(Scen!D39/th,0)</f>
        <v>26</v>
      </c>
      <c r="D46">
        <f>ROUNDUP(Scen!E39/th,0)</f>
        <v>29</v>
      </c>
      <c r="E46">
        <f>ROUNDUP(Scen!F39/th,0)</f>
        <v>29</v>
      </c>
      <c r="F46">
        <f>ROUNDUP(Scen!G39/th,0)</f>
        <v>27</v>
      </c>
      <c r="G46">
        <f>ROUNDUP(Scen!H39/th,0)</f>
        <v>28</v>
      </c>
      <c r="H46">
        <f>ROUNDUP(Scen!I39/th,0)</f>
        <v>31</v>
      </c>
      <c r="I46">
        <f>ROUNDUP(Scen!J39/th,0)</f>
        <v>34</v>
      </c>
      <c r="J46">
        <f>ROUNDUP(Scen!K39/th,0)</f>
        <v>38</v>
      </c>
      <c r="K46">
        <f>ROUNDUP(Scen!L39/th,0)</f>
        <v>37</v>
      </c>
      <c r="L46">
        <f>ROUNDUP(Scen!M39/th,0)</f>
        <v>39</v>
      </c>
      <c r="M46">
        <f>ROUNDUP(Scen!N39/th,0)</f>
        <v>43</v>
      </c>
      <c r="N46">
        <f>ROUNDUP(Scen!O39/th,0)</f>
        <v>44</v>
      </c>
      <c r="O46">
        <f>ROUNDUP(Scen!P39/th,0)</f>
        <v>43</v>
      </c>
      <c r="P46">
        <f>ROUNDUP(Scen!Q39/th,0)</f>
        <v>49</v>
      </c>
      <c r="Q46">
        <f>ROUNDUP(Scen!R39/th,0)</f>
        <v>52</v>
      </c>
      <c r="R46">
        <f>ROUNDUP(Scen!S39/th,0)</f>
        <v>51</v>
      </c>
      <c r="S46">
        <f>ROUNDUP(Scen!T39/th,0)</f>
        <v>55</v>
      </c>
      <c r="T46">
        <f>ROUNDUP(Scen!U39/th,0)</f>
        <v>55</v>
      </c>
      <c r="U46">
        <f>ROUNDUP(Scen!V39/th,0)</f>
        <v>56</v>
      </c>
      <c r="W46" s="2">
        <f t="shared" si="22"/>
        <v>25000000</v>
      </c>
      <c r="X46" s="2">
        <f t="shared" si="23"/>
        <v>26000000</v>
      </c>
      <c r="Y46" s="2">
        <f t="shared" si="24"/>
        <v>29000000</v>
      </c>
      <c r="Z46" s="2">
        <f t="shared" si="25"/>
        <v>29000000</v>
      </c>
      <c r="AA46" s="2">
        <f t="shared" si="26"/>
        <v>24000000</v>
      </c>
      <c r="AB46" s="2">
        <f t="shared" si="27"/>
        <v>26000000</v>
      </c>
      <c r="AC46" s="2">
        <f t="shared" si="28"/>
        <v>31000000</v>
      </c>
      <c r="AD46" s="2">
        <f t="shared" si="29"/>
        <v>34000000</v>
      </c>
      <c r="AE46" s="2">
        <f t="shared" si="30"/>
        <v>38000000</v>
      </c>
      <c r="AF46" s="2">
        <f t="shared" si="31"/>
        <v>34000000</v>
      </c>
      <c r="AG46" s="2">
        <f t="shared" si="32"/>
        <v>38000000</v>
      </c>
      <c r="AH46" s="2">
        <f t="shared" si="33"/>
        <v>43000000</v>
      </c>
      <c r="AI46" s="2">
        <f t="shared" si="34"/>
        <v>44000000</v>
      </c>
      <c r="AJ46" s="2">
        <f t="shared" si="35"/>
        <v>43000000</v>
      </c>
      <c r="AK46" s="2">
        <f t="shared" si="36"/>
        <v>48000000</v>
      </c>
      <c r="AL46" s="2">
        <f t="shared" si="37"/>
        <v>52000000</v>
      </c>
      <c r="AM46" s="2">
        <f t="shared" si="38"/>
        <v>51000000</v>
      </c>
      <c r="AN46" s="2">
        <f t="shared" si="39"/>
        <v>55000000</v>
      </c>
      <c r="AO46" s="2">
        <f t="shared" si="40"/>
        <v>55000000</v>
      </c>
      <c r="AP46" s="2">
        <f t="shared" si="41"/>
        <v>56000000</v>
      </c>
      <c r="AR46" s="2">
        <f t="shared" si="42"/>
        <v>781000000</v>
      </c>
    </row>
    <row r="47" spans="1:44" x14ac:dyDescent="0.8">
      <c r="A47" t="s">
        <v>36</v>
      </c>
      <c r="B47">
        <f>ROUNDUP(Scen!C40/th,0)</f>
        <v>24</v>
      </c>
      <c r="C47">
        <f>ROUNDUP(Scen!D40/th,0)</f>
        <v>25</v>
      </c>
      <c r="D47">
        <f>ROUNDUP(Scen!E40/th,0)</f>
        <v>25</v>
      </c>
      <c r="E47">
        <f>ROUNDUP(Scen!F40/th,0)</f>
        <v>26</v>
      </c>
      <c r="F47">
        <f>ROUNDUP(Scen!G40/th,0)</f>
        <v>28</v>
      </c>
      <c r="G47">
        <f>ROUNDUP(Scen!H40/th,0)</f>
        <v>30</v>
      </c>
      <c r="H47">
        <f>ROUNDUP(Scen!I40/th,0)</f>
        <v>33</v>
      </c>
      <c r="I47">
        <f>ROUNDUP(Scen!J40/th,0)</f>
        <v>34</v>
      </c>
      <c r="J47">
        <f>ROUNDUP(Scen!K40/th,0)</f>
        <v>34</v>
      </c>
      <c r="K47">
        <f>ROUNDUP(Scen!L40/th,0)</f>
        <v>33</v>
      </c>
      <c r="L47">
        <f>ROUNDUP(Scen!M40/th,0)</f>
        <v>36</v>
      </c>
      <c r="M47">
        <f>ROUNDUP(Scen!N40/th,0)</f>
        <v>35</v>
      </c>
      <c r="N47">
        <f>ROUNDUP(Scen!O40/th,0)</f>
        <v>39</v>
      </c>
      <c r="O47">
        <f>ROUNDUP(Scen!P40/th,0)</f>
        <v>44</v>
      </c>
      <c r="P47">
        <f>ROUNDUP(Scen!Q40/th,0)</f>
        <v>47</v>
      </c>
      <c r="Q47">
        <f>ROUNDUP(Scen!R40/th,0)</f>
        <v>48</v>
      </c>
      <c r="R47">
        <f>ROUNDUP(Scen!S40/th,0)</f>
        <v>53</v>
      </c>
      <c r="S47">
        <f>ROUNDUP(Scen!T40/th,0)</f>
        <v>57</v>
      </c>
      <c r="T47">
        <f>ROUNDUP(Scen!U40/th,0)</f>
        <v>57</v>
      </c>
      <c r="U47">
        <f>ROUNDUP(Scen!V40/th,0)</f>
        <v>60</v>
      </c>
      <c r="W47" s="2">
        <f t="shared" si="22"/>
        <v>23000000</v>
      </c>
      <c r="X47" s="2">
        <f t="shared" si="23"/>
        <v>25000000</v>
      </c>
      <c r="Y47" s="2">
        <f t="shared" si="24"/>
        <v>25000000</v>
      </c>
      <c r="Z47" s="2">
        <f t="shared" si="25"/>
        <v>26000000</v>
      </c>
      <c r="AA47" s="2">
        <f t="shared" si="26"/>
        <v>26000000</v>
      </c>
      <c r="AB47" s="2">
        <f t="shared" si="27"/>
        <v>30000000</v>
      </c>
      <c r="AC47" s="2">
        <f t="shared" si="28"/>
        <v>33000000</v>
      </c>
      <c r="AD47" s="2">
        <f t="shared" si="29"/>
        <v>34000000</v>
      </c>
      <c r="AE47" s="2">
        <f t="shared" si="30"/>
        <v>34000000</v>
      </c>
      <c r="AF47" s="2">
        <f t="shared" si="31"/>
        <v>26000000</v>
      </c>
      <c r="AG47" s="2">
        <f t="shared" si="32"/>
        <v>32000000</v>
      </c>
      <c r="AH47" s="2">
        <f t="shared" si="33"/>
        <v>30000000</v>
      </c>
      <c r="AI47" s="2">
        <f t="shared" si="34"/>
        <v>38000000</v>
      </c>
      <c r="AJ47" s="2">
        <f t="shared" si="35"/>
        <v>44000000</v>
      </c>
      <c r="AK47" s="2">
        <f t="shared" si="36"/>
        <v>44000000</v>
      </c>
      <c r="AL47" s="2">
        <f t="shared" si="37"/>
        <v>46000000</v>
      </c>
      <c r="AM47" s="2">
        <f t="shared" si="38"/>
        <v>53000000</v>
      </c>
      <c r="AN47" s="2">
        <f t="shared" si="39"/>
        <v>57000000</v>
      </c>
      <c r="AO47" s="2">
        <f t="shared" si="40"/>
        <v>57000000</v>
      </c>
      <c r="AP47" s="2">
        <f t="shared" si="41"/>
        <v>60000000</v>
      </c>
      <c r="AR47" s="2">
        <f t="shared" si="42"/>
        <v>743000000</v>
      </c>
    </row>
    <row r="48" spans="1:44" x14ac:dyDescent="0.8">
      <c r="A48" t="s">
        <v>37</v>
      </c>
      <c r="B48">
        <f>ROUNDUP(Scen!C41/th,0)</f>
        <v>23</v>
      </c>
      <c r="C48">
        <f>ROUNDUP(Scen!D41/th,0)</f>
        <v>23</v>
      </c>
      <c r="D48">
        <f>ROUNDUP(Scen!E41/th,0)</f>
        <v>22</v>
      </c>
      <c r="E48">
        <f>ROUNDUP(Scen!F41/th,0)</f>
        <v>22</v>
      </c>
      <c r="F48">
        <f>ROUNDUP(Scen!G41/th,0)</f>
        <v>22</v>
      </c>
      <c r="G48">
        <f>ROUNDUP(Scen!H41/th,0)</f>
        <v>23</v>
      </c>
      <c r="H48">
        <f>ROUNDUP(Scen!I41/th,0)</f>
        <v>23</v>
      </c>
      <c r="I48">
        <f>ROUNDUP(Scen!J41/th,0)</f>
        <v>24</v>
      </c>
      <c r="J48">
        <f>ROUNDUP(Scen!K41/th,0)</f>
        <v>26</v>
      </c>
      <c r="K48">
        <f>ROUNDUP(Scen!L41/th,0)</f>
        <v>31</v>
      </c>
      <c r="L48">
        <f>ROUNDUP(Scen!M41/th,0)</f>
        <v>29</v>
      </c>
      <c r="M48">
        <f>ROUNDUP(Scen!N41/th,0)</f>
        <v>29</v>
      </c>
      <c r="N48">
        <f>ROUNDUP(Scen!O41/th,0)</f>
        <v>29</v>
      </c>
      <c r="O48">
        <f>ROUNDUP(Scen!P41/th,0)</f>
        <v>28</v>
      </c>
      <c r="P48">
        <f>ROUNDUP(Scen!Q41/th,0)</f>
        <v>27</v>
      </c>
      <c r="Q48">
        <f>ROUNDUP(Scen!R41/th,0)</f>
        <v>28</v>
      </c>
      <c r="R48">
        <f>ROUNDUP(Scen!S41/th,0)</f>
        <v>30</v>
      </c>
      <c r="S48">
        <f>ROUNDUP(Scen!T41/th,0)</f>
        <v>26</v>
      </c>
      <c r="T48">
        <f>ROUNDUP(Scen!U41/th,0)</f>
        <v>25</v>
      </c>
      <c r="U48">
        <f>ROUNDUP(Scen!V41/th,0)</f>
        <v>26</v>
      </c>
      <c r="W48" s="2">
        <f t="shared" si="22"/>
        <v>21000000</v>
      </c>
      <c r="X48" s="2">
        <f t="shared" si="23"/>
        <v>21000000</v>
      </c>
      <c r="Y48" s="2">
        <f t="shared" si="24"/>
        <v>19000000</v>
      </c>
      <c r="Z48" s="2">
        <f t="shared" si="25"/>
        <v>19000000</v>
      </c>
      <c r="AA48" s="2">
        <f t="shared" si="26"/>
        <v>14000000</v>
      </c>
      <c r="AB48" s="2">
        <f t="shared" si="27"/>
        <v>16000000</v>
      </c>
      <c r="AC48" s="2">
        <f t="shared" si="28"/>
        <v>16000000</v>
      </c>
      <c r="AD48" s="2">
        <f t="shared" si="29"/>
        <v>18000000</v>
      </c>
      <c r="AE48" s="2">
        <f t="shared" si="30"/>
        <v>22000000</v>
      </c>
      <c r="AF48" s="2">
        <f t="shared" si="31"/>
        <v>22000000</v>
      </c>
      <c r="AG48" s="2">
        <f t="shared" si="32"/>
        <v>18000000</v>
      </c>
      <c r="AH48" s="2">
        <f t="shared" si="33"/>
        <v>18000000</v>
      </c>
      <c r="AI48" s="2">
        <f t="shared" si="34"/>
        <v>18000000</v>
      </c>
      <c r="AJ48" s="2">
        <f t="shared" si="35"/>
        <v>16000000</v>
      </c>
      <c r="AK48" s="2">
        <f t="shared" si="36"/>
        <v>4000000</v>
      </c>
      <c r="AL48" s="2">
        <f t="shared" si="37"/>
        <v>6000000</v>
      </c>
      <c r="AM48" s="2">
        <f t="shared" si="38"/>
        <v>10000000</v>
      </c>
      <c r="AN48" s="2">
        <f t="shared" si="39"/>
        <v>2000000</v>
      </c>
      <c r="AO48" s="2">
        <f t="shared" si="40"/>
        <v>0</v>
      </c>
      <c r="AP48" s="2">
        <f t="shared" si="41"/>
        <v>2000000</v>
      </c>
      <c r="AR48" s="2">
        <f t="shared" si="42"/>
        <v>282000000</v>
      </c>
    </row>
    <row r="49" spans="1:44" x14ac:dyDescent="0.8">
      <c r="A49" t="s">
        <v>38</v>
      </c>
      <c r="B49">
        <f>ROUNDUP(Scen!C42/th,0)</f>
        <v>22</v>
      </c>
      <c r="C49">
        <f>ROUNDUP(Scen!D42/th,0)</f>
        <v>24</v>
      </c>
      <c r="D49">
        <f>ROUNDUP(Scen!E42/th,0)</f>
        <v>23</v>
      </c>
      <c r="E49">
        <f>ROUNDUP(Scen!F42/th,0)</f>
        <v>27</v>
      </c>
      <c r="F49">
        <f>ROUNDUP(Scen!G42/th,0)</f>
        <v>26</v>
      </c>
      <c r="G49">
        <f>ROUNDUP(Scen!H42/th,0)</f>
        <v>28</v>
      </c>
      <c r="H49">
        <f>ROUNDUP(Scen!I42/th,0)</f>
        <v>30</v>
      </c>
      <c r="I49">
        <f>ROUNDUP(Scen!J42/th,0)</f>
        <v>35</v>
      </c>
      <c r="J49">
        <f>ROUNDUP(Scen!K42/th,0)</f>
        <v>36</v>
      </c>
      <c r="K49">
        <f>ROUNDUP(Scen!L42/th,0)</f>
        <v>35</v>
      </c>
      <c r="L49">
        <f>ROUNDUP(Scen!M42/th,0)</f>
        <v>36</v>
      </c>
      <c r="M49">
        <f>ROUNDUP(Scen!N42/th,0)</f>
        <v>34</v>
      </c>
      <c r="N49">
        <f>ROUNDUP(Scen!O42/th,0)</f>
        <v>39</v>
      </c>
      <c r="O49">
        <f>ROUNDUP(Scen!P42/th,0)</f>
        <v>42</v>
      </c>
      <c r="P49">
        <f>ROUNDUP(Scen!Q42/th,0)</f>
        <v>41</v>
      </c>
      <c r="Q49">
        <f>ROUNDUP(Scen!R42/th,0)</f>
        <v>45</v>
      </c>
      <c r="R49">
        <f>ROUNDUP(Scen!S42/th,0)</f>
        <v>45</v>
      </c>
      <c r="S49">
        <f>ROUNDUP(Scen!T42/th,0)</f>
        <v>48</v>
      </c>
      <c r="T49">
        <f>ROUNDUP(Scen!U42/th,0)</f>
        <v>55</v>
      </c>
      <c r="U49">
        <f>ROUNDUP(Scen!V42/th,0)</f>
        <v>58</v>
      </c>
      <c r="W49" s="2">
        <f t="shared" si="22"/>
        <v>19000000</v>
      </c>
      <c r="X49" s="2">
        <f t="shared" si="23"/>
        <v>23000000</v>
      </c>
      <c r="Y49" s="2">
        <f t="shared" si="24"/>
        <v>21000000</v>
      </c>
      <c r="Z49" s="2">
        <f t="shared" si="25"/>
        <v>27000000</v>
      </c>
      <c r="AA49" s="2">
        <f t="shared" si="26"/>
        <v>22000000</v>
      </c>
      <c r="AB49" s="2">
        <f t="shared" si="27"/>
        <v>26000000</v>
      </c>
      <c r="AC49" s="2">
        <f t="shared" si="28"/>
        <v>30000000</v>
      </c>
      <c r="AD49" s="2">
        <f t="shared" si="29"/>
        <v>35000000</v>
      </c>
      <c r="AE49" s="2">
        <f t="shared" si="30"/>
        <v>36000000</v>
      </c>
      <c r="AF49" s="2">
        <f t="shared" si="31"/>
        <v>30000000</v>
      </c>
      <c r="AG49" s="2">
        <f t="shared" si="32"/>
        <v>32000000</v>
      </c>
      <c r="AH49" s="2">
        <f t="shared" si="33"/>
        <v>28000000</v>
      </c>
      <c r="AI49" s="2">
        <f t="shared" si="34"/>
        <v>38000000</v>
      </c>
      <c r="AJ49" s="2">
        <f t="shared" si="35"/>
        <v>42000000</v>
      </c>
      <c r="AK49" s="2">
        <f t="shared" si="36"/>
        <v>32000000</v>
      </c>
      <c r="AL49" s="2">
        <f t="shared" si="37"/>
        <v>40000000</v>
      </c>
      <c r="AM49" s="2">
        <f t="shared" si="38"/>
        <v>40000000</v>
      </c>
      <c r="AN49" s="2">
        <f t="shared" si="39"/>
        <v>46000000</v>
      </c>
      <c r="AO49" s="2">
        <f t="shared" si="40"/>
        <v>55000000</v>
      </c>
      <c r="AP49" s="2">
        <f t="shared" si="41"/>
        <v>58000000</v>
      </c>
      <c r="AR49" s="2">
        <f t="shared" si="42"/>
        <v>680000000</v>
      </c>
    </row>
    <row r="50" spans="1:44" x14ac:dyDescent="0.8">
      <c r="A50" t="s">
        <v>39</v>
      </c>
      <c r="B50">
        <f>ROUNDUP(Scen!C43/th,0)</f>
        <v>25</v>
      </c>
      <c r="C50">
        <f>ROUNDUP(Scen!D43/th,0)</f>
        <v>25</v>
      </c>
      <c r="D50">
        <f>ROUNDUP(Scen!E43/th,0)</f>
        <v>26</v>
      </c>
      <c r="E50">
        <f>ROUNDUP(Scen!F43/th,0)</f>
        <v>29</v>
      </c>
      <c r="F50">
        <f>ROUNDUP(Scen!G43/th,0)</f>
        <v>34</v>
      </c>
      <c r="G50">
        <f>ROUNDUP(Scen!H43/th,0)</f>
        <v>35</v>
      </c>
      <c r="H50">
        <f>ROUNDUP(Scen!I43/th,0)</f>
        <v>35</v>
      </c>
      <c r="I50">
        <f>ROUNDUP(Scen!J43/th,0)</f>
        <v>38</v>
      </c>
      <c r="J50">
        <f>ROUNDUP(Scen!K43/th,0)</f>
        <v>40</v>
      </c>
      <c r="K50">
        <f>ROUNDUP(Scen!L43/th,0)</f>
        <v>42</v>
      </c>
      <c r="L50">
        <f>ROUNDUP(Scen!M43/th,0)</f>
        <v>45</v>
      </c>
      <c r="M50">
        <f>ROUNDUP(Scen!N43/th,0)</f>
        <v>51</v>
      </c>
      <c r="N50">
        <f>ROUNDUP(Scen!O43/th,0)</f>
        <v>46</v>
      </c>
      <c r="O50">
        <f>ROUNDUP(Scen!P43/th,0)</f>
        <v>46</v>
      </c>
      <c r="P50">
        <f>ROUNDUP(Scen!Q43/th,0)</f>
        <v>44</v>
      </c>
      <c r="Q50">
        <f>ROUNDUP(Scen!R43/th,0)</f>
        <v>48</v>
      </c>
      <c r="R50">
        <f>ROUNDUP(Scen!S43/th,0)</f>
        <v>52</v>
      </c>
      <c r="S50">
        <f>ROUNDUP(Scen!T43/th,0)</f>
        <v>57</v>
      </c>
      <c r="T50">
        <f>ROUNDUP(Scen!U43/th,0)</f>
        <v>55</v>
      </c>
      <c r="U50">
        <f>ROUNDUP(Scen!V43/th,0)</f>
        <v>54</v>
      </c>
      <c r="W50" s="2">
        <f t="shared" si="22"/>
        <v>25000000</v>
      </c>
      <c r="X50" s="2">
        <f t="shared" si="23"/>
        <v>25000000</v>
      </c>
      <c r="Y50" s="2">
        <f t="shared" si="24"/>
        <v>26000000</v>
      </c>
      <c r="Z50" s="2">
        <f t="shared" si="25"/>
        <v>29000000</v>
      </c>
      <c r="AA50" s="2">
        <f t="shared" si="26"/>
        <v>34000000</v>
      </c>
      <c r="AB50" s="2">
        <f t="shared" si="27"/>
        <v>35000000</v>
      </c>
      <c r="AC50" s="2">
        <f t="shared" si="28"/>
        <v>35000000</v>
      </c>
      <c r="AD50" s="2">
        <f t="shared" si="29"/>
        <v>38000000</v>
      </c>
      <c r="AE50" s="2">
        <f t="shared" si="30"/>
        <v>40000000</v>
      </c>
      <c r="AF50" s="2">
        <f t="shared" si="31"/>
        <v>42000000</v>
      </c>
      <c r="AG50" s="2">
        <f t="shared" si="32"/>
        <v>45000000</v>
      </c>
      <c r="AH50" s="2">
        <f t="shared" si="33"/>
        <v>51000000</v>
      </c>
      <c r="AI50" s="2">
        <f t="shared" si="34"/>
        <v>46000000</v>
      </c>
      <c r="AJ50" s="2">
        <f t="shared" si="35"/>
        <v>46000000</v>
      </c>
      <c r="AK50" s="2">
        <f t="shared" si="36"/>
        <v>38000000</v>
      </c>
      <c r="AL50" s="2">
        <f t="shared" si="37"/>
        <v>46000000</v>
      </c>
      <c r="AM50" s="2">
        <f t="shared" si="38"/>
        <v>52000000</v>
      </c>
      <c r="AN50" s="2">
        <f t="shared" si="39"/>
        <v>57000000</v>
      </c>
      <c r="AO50" s="2">
        <f t="shared" si="40"/>
        <v>55000000</v>
      </c>
      <c r="AP50" s="2">
        <f t="shared" si="41"/>
        <v>54000000</v>
      </c>
      <c r="AR50" s="2">
        <f t="shared" si="42"/>
        <v>819000000</v>
      </c>
    </row>
    <row r="51" spans="1:44" x14ac:dyDescent="0.8">
      <c r="A51" t="s">
        <v>40</v>
      </c>
      <c r="B51">
        <f>ROUNDUP(Scen!C44/th,0)</f>
        <v>23</v>
      </c>
      <c r="C51">
        <f>ROUNDUP(Scen!D44/th,0)</f>
        <v>26</v>
      </c>
      <c r="D51">
        <f>ROUNDUP(Scen!E44/th,0)</f>
        <v>27</v>
      </c>
      <c r="E51">
        <f>ROUNDUP(Scen!F44/th,0)</f>
        <v>28</v>
      </c>
      <c r="F51">
        <f>ROUNDUP(Scen!G44/th,0)</f>
        <v>27</v>
      </c>
      <c r="G51">
        <f>ROUNDUP(Scen!H44/th,0)</f>
        <v>29</v>
      </c>
      <c r="H51">
        <f>ROUNDUP(Scen!I44/th,0)</f>
        <v>30</v>
      </c>
      <c r="I51">
        <f>ROUNDUP(Scen!J44/th,0)</f>
        <v>33</v>
      </c>
      <c r="J51">
        <f>ROUNDUP(Scen!K44/th,0)</f>
        <v>36</v>
      </c>
      <c r="K51">
        <f>ROUNDUP(Scen!L44/th,0)</f>
        <v>38</v>
      </c>
      <c r="L51">
        <f>ROUNDUP(Scen!M44/th,0)</f>
        <v>38</v>
      </c>
      <c r="M51">
        <f>ROUNDUP(Scen!N44/th,0)</f>
        <v>38</v>
      </c>
      <c r="N51">
        <f>ROUNDUP(Scen!O44/th,0)</f>
        <v>40</v>
      </c>
      <c r="O51">
        <f>ROUNDUP(Scen!P44/th,0)</f>
        <v>44</v>
      </c>
      <c r="P51">
        <f>ROUNDUP(Scen!Q44/th,0)</f>
        <v>44</v>
      </c>
      <c r="Q51">
        <f>ROUNDUP(Scen!R44/th,0)</f>
        <v>49</v>
      </c>
      <c r="R51">
        <f>ROUNDUP(Scen!S44/th,0)</f>
        <v>50</v>
      </c>
      <c r="S51">
        <f>ROUNDUP(Scen!T44/th,0)</f>
        <v>50</v>
      </c>
      <c r="T51">
        <f>ROUNDUP(Scen!U44/th,0)</f>
        <v>50</v>
      </c>
      <c r="U51">
        <f>ROUNDUP(Scen!V44/th,0)</f>
        <v>52</v>
      </c>
      <c r="W51" s="2">
        <f t="shared" si="22"/>
        <v>21000000</v>
      </c>
      <c r="X51" s="2">
        <f t="shared" si="23"/>
        <v>26000000</v>
      </c>
      <c r="Y51" s="2">
        <f t="shared" si="24"/>
        <v>27000000</v>
      </c>
      <c r="Z51" s="2">
        <f t="shared" si="25"/>
        <v>28000000</v>
      </c>
      <c r="AA51" s="2">
        <f t="shared" si="26"/>
        <v>24000000</v>
      </c>
      <c r="AB51" s="2">
        <f t="shared" si="27"/>
        <v>28000000</v>
      </c>
      <c r="AC51" s="2">
        <f t="shared" si="28"/>
        <v>30000000</v>
      </c>
      <c r="AD51" s="2">
        <f t="shared" si="29"/>
        <v>33000000</v>
      </c>
      <c r="AE51" s="2">
        <f t="shared" si="30"/>
        <v>36000000</v>
      </c>
      <c r="AF51" s="2">
        <f t="shared" si="31"/>
        <v>36000000</v>
      </c>
      <c r="AG51" s="2">
        <f t="shared" si="32"/>
        <v>36000000</v>
      </c>
      <c r="AH51" s="2">
        <f t="shared" si="33"/>
        <v>36000000</v>
      </c>
      <c r="AI51" s="2">
        <f t="shared" si="34"/>
        <v>40000000</v>
      </c>
      <c r="AJ51" s="2">
        <f t="shared" si="35"/>
        <v>44000000</v>
      </c>
      <c r="AK51" s="2">
        <f t="shared" si="36"/>
        <v>38000000</v>
      </c>
      <c r="AL51" s="2">
        <f t="shared" si="37"/>
        <v>48000000</v>
      </c>
      <c r="AM51" s="2">
        <f t="shared" si="38"/>
        <v>50000000</v>
      </c>
      <c r="AN51" s="2">
        <f t="shared" si="39"/>
        <v>50000000</v>
      </c>
      <c r="AO51" s="2">
        <f t="shared" si="40"/>
        <v>50000000</v>
      </c>
      <c r="AP51" s="2">
        <f t="shared" si="41"/>
        <v>52000000</v>
      </c>
      <c r="AR51" s="2">
        <f t="shared" si="42"/>
        <v>733000000</v>
      </c>
    </row>
    <row r="52" spans="1:44" x14ac:dyDescent="0.8">
      <c r="A52" t="s">
        <v>41</v>
      </c>
      <c r="B52">
        <f>ROUNDUP(Scen!C45/th,0)</f>
        <v>24</v>
      </c>
      <c r="C52">
        <f>ROUNDUP(Scen!D45/th,0)</f>
        <v>26</v>
      </c>
      <c r="D52">
        <f>ROUNDUP(Scen!E45/th,0)</f>
        <v>27</v>
      </c>
      <c r="E52">
        <f>ROUNDUP(Scen!F45/th,0)</f>
        <v>29</v>
      </c>
      <c r="F52">
        <f>ROUNDUP(Scen!G45/th,0)</f>
        <v>29</v>
      </c>
      <c r="G52">
        <f>ROUNDUP(Scen!H45/th,0)</f>
        <v>32</v>
      </c>
      <c r="H52">
        <f>ROUNDUP(Scen!I45/th,0)</f>
        <v>33</v>
      </c>
      <c r="I52">
        <f>ROUNDUP(Scen!J45/th,0)</f>
        <v>37</v>
      </c>
      <c r="J52">
        <f>ROUNDUP(Scen!K45/th,0)</f>
        <v>36</v>
      </c>
      <c r="K52">
        <f>ROUNDUP(Scen!L45/th,0)</f>
        <v>39</v>
      </c>
      <c r="L52">
        <f>ROUNDUP(Scen!M45/th,0)</f>
        <v>36</v>
      </c>
      <c r="M52">
        <f>ROUNDUP(Scen!N45/th,0)</f>
        <v>39</v>
      </c>
      <c r="N52">
        <f>ROUNDUP(Scen!O45/th,0)</f>
        <v>37</v>
      </c>
      <c r="O52">
        <f>ROUNDUP(Scen!P45/th,0)</f>
        <v>37</v>
      </c>
      <c r="P52">
        <f>ROUNDUP(Scen!Q45/th,0)</f>
        <v>39</v>
      </c>
      <c r="Q52">
        <f>ROUNDUP(Scen!R45/th,0)</f>
        <v>45</v>
      </c>
      <c r="R52">
        <f>ROUNDUP(Scen!S45/th,0)</f>
        <v>48</v>
      </c>
      <c r="S52">
        <f>ROUNDUP(Scen!T45/th,0)</f>
        <v>46</v>
      </c>
      <c r="T52">
        <f>ROUNDUP(Scen!U45/th,0)</f>
        <v>48</v>
      </c>
      <c r="U52">
        <f>ROUNDUP(Scen!V45/th,0)</f>
        <v>50</v>
      </c>
      <c r="W52" s="2">
        <f t="shared" si="22"/>
        <v>23000000</v>
      </c>
      <c r="X52" s="2">
        <f t="shared" si="23"/>
        <v>26000000</v>
      </c>
      <c r="Y52" s="2">
        <f t="shared" si="24"/>
        <v>27000000</v>
      </c>
      <c r="Z52" s="2">
        <f t="shared" si="25"/>
        <v>29000000</v>
      </c>
      <c r="AA52" s="2">
        <f t="shared" si="26"/>
        <v>28000000</v>
      </c>
      <c r="AB52" s="2">
        <f t="shared" si="27"/>
        <v>32000000</v>
      </c>
      <c r="AC52" s="2">
        <f t="shared" si="28"/>
        <v>33000000</v>
      </c>
      <c r="AD52" s="2">
        <f t="shared" si="29"/>
        <v>37000000</v>
      </c>
      <c r="AE52" s="2">
        <f t="shared" si="30"/>
        <v>36000000</v>
      </c>
      <c r="AF52" s="2">
        <f t="shared" si="31"/>
        <v>38000000</v>
      </c>
      <c r="AG52" s="2">
        <f t="shared" si="32"/>
        <v>32000000</v>
      </c>
      <c r="AH52" s="2">
        <f t="shared" si="33"/>
        <v>38000000</v>
      </c>
      <c r="AI52" s="2">
        <f t="shared" si="34"/>
        <v>34000000</v>
      </c>
      <c r="AJ52" s="2">
        <f t="shared" si="35"/>
        <v>34000000</v>
      </c>
      <c r="AK52" s="2">
        <f t="shared" si="36"/>
        <v>28000000</v>
      </c>
      <c r="AL52" s="2">
        <f t="shared" si="37"/>
        <v>40000000</v>
      </c>
      <c r="AM52" s="2">
        <f t="shared" si="38"/>
        <v>46000000</v>
      </c>
      <c r="AN52" s="2">
        <f t="shared" si="39"/>
        <v>42000000</v>
      </c>
      <c r="AO52" s="2">
        <f t="shared" si="40"/>
        <v>46000000</v>
      </c>
      <c r="AP52" s="2">
        <f t="shared" si="41"/>
        <v>50000000</v>
      </c>
      <c r="AR52" s="2">
        <f t="shared" si="42"/>
        <v>699000000</v>
      </c>
    </row>
    <row r="53" spans="1:44" x14ac:dyDescent="0.8">
      <c r="A53" t="s">
        <v>42</v>
      </c>
      <c r="B53">
        <f>ROUNDUP(Scen!C46/th,0)</f>
        <v>24</v>
      </c>
      <c r="C53">
        <f>ROUNDUP(Scen!D46/th,0)</f>
        <v>28</v>
      </c>
      <c r="D53">
        <f>ROUNDUP(Scen!E46/th,0)</f>
        <v>27</v>
      </c>
      <c r="E53">
        <f>ROUNDUP(Scen!F46/th,0)</f>
        <v>26</v>
      </c>
      <c r="F53">
        <f>ROUNDUP(Scen!G46/th,0)</f>
        <v>28</v>
      </c>
      <c r="G53">
        <f>ROUNDUP(Scen!H46/th,0)</f>
        <v>30</v>
      </c>
      <c r="H53">
        <f>ROUNDUP(Scen!I46/th,0)</f>
        <v>31</v>
      </c>
      <c r="I53">
        <f>ROUNDUP(Scen!J46/th,0)</f>
        <v>29</v>
      </c>
      <c r="J53">
        <f>ROUNDUP(Scen!K46/th,0)</f>
        <v>32</v>
      </c>
      <c r="K53">
        <f>ROUNDUP(Scen!L46/th,0)</f>
        <v>34</v>
      </c>
      <c r="L53">
        <f>ROUNDUP(Scen!M46/th,0)</f>
        <v>35</v>
      </c>
      <c r="M53">
        <f>ROUNDUP(Scen!N46/th,0)</f>
        <v>36</v>
      </c>
      <c r="N53">
        <f>ROUNDUP(Scen!O46/th,0)</f>
        <v>39</v>
      </c>
      <c r="O53">
        <f>ROUNDUP(Scen!P46/th,0)</f>
        <v>39</v>
      </c>
      <c r="P53">
        <f>ROUNDUP(Scen!Q46/th,0)</f>
        <v>44</v>
      </c>
      <c r="Q53">
        <f>ROUNDUP(Scen!R46/th,0)</f>
        <v>45</v>
      </c>
      <c r="R53">
        <f>ROUNDUP(Scen!S46/th,0)</f>
        <v>47</v>
      </c>
      <c r="S53">
        <f>ROUNDUP(Scen!T46/th,0)</f>
        <v>53</v>
      </c>
      <c r="T53">
        <f>ROUNDUP(Scen!U46/th,0)</f>
        <v>53</v>
      </c>
      <c r="U53">
        <f>ROUNDUP(Scen!V46/th,0)</f>
        <v>58</v>
      </c>
      <c r="W53" s="2">
        <f t="shared" si="22"/>
        <v>23000000</v>
      </c>
      <c r="X53" s="2">
        <f t="shared" si="23"/>
        <v>28000000</v>
      </c>
      <c r="Y53" s="2">
        <f t="shared" si="24"/>
        <v>27000000</v>
      </c>
      <c r="Z53" s="2">
        <f t="shared" si="25"/>
        <v>26000000</v>
      </c>
      <c r="AA53" s="2">
        <f t="shared" si="26"/>
        <v>26000000</v>
      </c>
      <c r="AB53" s="2">
        <f t="shared" si="27"/>
        <v>30000000</v>
      </c>
      <c r="AC53" s="2">
        <f t="shared" si="28"/>
        <v>31000000</v>
      </c>
      <c r="AD53" s="2">
        <f t="shared" si="29"/>
        <v>28000000</v>
      </c>
      <c r="AE53" s="2">
        <f t="shared" si="30"/>
        <v>32000000</v>
      </c>
      <c r="AF53" s="2">
        <f t="shared" si="31"/>
        <v>28000000</v>
      </c>
      <c r="AG53" s="2">
        <f t="shared" si="32"/>
        <v>30000000</v>
      </c>
      <c r="AH53" s="2">
        <f t="shared" si="33"/>
        <v>32000000</v>
      </c>
      <c r="AI53" s="2">
        <f t="shared" si="34"/>
        <v>38000000</v>
      </c>
      <c r="AJ53" s="2">
        <f t="shared" si="35"/>
        <v>38000000</v>
      </c>
      <c r="AK53" s="2">
        <f t="shared" si="36"/>
        <v>38000000</v>
      </c>
      <c r="AL53" s="2">
        <f t="shared" si="37"/>
        <v>40000000</v>
      </c>
      <c r="AM53" s="2">
        <f t="shared" si="38"/>
        <v>44000000</v>
      </c>
      <c r="AN53" s="2">
        <f t="shared" si="39"/>
        <v>53000000</v>
      </c>
      <c r="AO53" s="2">
        <f t="shared" si="40"/>
        <v>53000000</v>
      </c>
      <c r="AP53" s="2">
        <f t="shared" si="41"/>
        <v>58000000</v>
      </c>
      <c r="AR53" s="2">
        <f t="shared" si="42"/>
        <v>703000000</v>
      </c>
    </row>
    <row r="54" spans="1:44" x14ac:dyDescent="0.8">
      <c r="A54" t="s">
        <v>43</v>
      </c>
      <c r="B54">
        <f>ROUNDUP(Scen!C47/th,0)</f>
        <v>24</v>
      </c>
      <c r="C54">
        <f>ROUNDUP(Scen!D47/th,0)</f>
        <v>25</v>
      </c>
      <c r="D54">
        <f>ROUNDUP(Scen!E47/th,0)</f>
        <v>29</v>
      </c>
      <c r="E54">
        <f>ROUNDUP(Scen!F47/th,0)</f>
        <v>31</v>
      </c>
      <c r="F54">
        <f>ROUNDUP(Scen!G47/th,0)</f>
        <v>33</v>
      </c>
      <c r="G54">
        <f>ROUNDUP(Scen!H47/th,0)</f>
        <v>36</v>
      </c>
      <c r="H54">
        <f>ROUNDUP(Scen!I47/th,0)</f>
        <v>40</v>
      </c>
      <c r="I54">
        <f>ROUNDUP(Scen!J47/th,0)</f>
        <v>40</v>
      </c>
      <c r="J54">
        <f>ROUNDUP(Scen!K47/th,0)</f>
        <v>43</v>
      </c>
      <c r="K54">
        <f>ROUNDUP(Scen!L47/th,0)</f>
        <v>44</v>
      </c>
      <c r="L54">
        <f>ROUNDUP(Scen!M47/th,0)</f>
        <v>42</v>
      </c>
      <c r="M54">
        <f>ROUNDUP(Scen!N47/th,0)</f>
        <v>44</v>
      </c>
      <c r="N54">
        <f>ROUNDUP(Scen!O47/th,0)</f>
        <v>44</v>
      </c>
      <c r="O54">
        <f>ROUNDUP(Scen!P47/th,0)</f>
        <v>46</v>
      </c>
      <c r="P54">
        <f>ROUNDUP(Scen!Q47/th,0)</f>
        <v>47</v>
      </c>
      <c r="Q54">
        <f>ROUNDUP(Scen!R47/th,0)</f>
        <v>49</v>
      </c>
      <c r="R54">
        <f>ROUNDUP(Scen!S47/th,0)</f>
        <v>53</v>
      </c>
      <c r="S54">
        <f>ROUNDUP(Scen!T47/th,0)</f>
        <v>58</v>
      </c>
      <c r="T54">
        <f>ROUNDUP(Scen!U47/th,0)</f>
        <v>61</v>
      </c>
      <c r="U54">
        <f>ROUNDUP(Scen!V47/th,0)</f>
        <v>64</v>
      </c>
      <c r="W54" s="2">
        <f t="shared" si="22"/>
        <v>23000000</v>
      </c>
      <c r="X54" s="2">
        <f t="shared" si="23"/>
        <v>25000000</v>
      </c>
      <c r="Y54" s="2">
        <f t="shared" si="24"/>
        <v>29000000</v>
      </c>
      <c r="Z54" s="2">
        <f t="shared" si="25"/>
        <v>31000000</v>
      </c>
      <c r="AA54" s="2">
        <f t="shared" si="26"/>
        <v>33000000</v>
      </c>
      <c r="AB54" s="2">
        <f t="shared" si="27"/>
        <v>36000000</v>
      </c>
      <c r="AC54" s="2">
        <f t="shared" si="28"/>
        <v>40000000</v>
      </c>
      <c r="AD54" s="2">
        <f t="shared" si="29"/>
        <v>40000000</v>
      </c>
      <c r="AE54" s="2">
        <f t="shared" si="30"/>
        <v>43000000</v>
      </c>
      <c r="AF54" s="2">
        <f t="shared" si="31"/>
        <v>44000000</v>
      </c>
      <c r="AG54" s="2">
        <f t="shared" si="32"/>
        <v>42000000</v>
      </c>
      <c r="AH54" s="2">
        <f t="shared" si="33"/>
        <v>44000000</v>
      </c>
      <c r="AI54" s="2">
        <f t="shared" si="34"/>
        <v>44000000</v>
      </c>
      <c r="AJ54" s="2">
        <f t="shared" si="35"/>
        <v>46000000</v>
      </c>
      <c r="AK54" s="2">
        <f t="shared" si="36"/>
        <v>44000000</v>
      </c>
      <c r="AL54" s="2">
        <f t="shared" si="37"/>
        <v>48000000</v>
      </c>
      <c r="AM54" s="2">
        <f t="shared" si="38"/>
        <v>53000000</v>
      </c>
      <c r="AN54" s="2">
        <f t="shared" si="39"/>
        <v>58000000</v>
      </c>
      <c r="AO54" s="2">
        <f t="shared" si="40"/>
        <v>61000000</v>
      </c>
      <c r="AP54" s="2">
        <f t="shared" si="41"/>
        <v>64000000</v>
      </c>
      <c r="AR54" s="2">
        <f t="shared" si="42"/>
        <v>848000000</v>
      </c>
    </row>
    <row r="55" spans="1:44" x14ac:dyDescent="0.8">
      <c r="A55" t="s">
        <v>44</v>
      </c>
      <c r="B55">
        <f>ROUNDUP(Scen!C48/th,0)</f>
        <v>24</v>
      </c>
      <c r="C55">
        <f>ROUNDUP(Scen!D48/th,0)</f>
        <v>23</v>
      </c>
      <c r="D55">
        <f>ROUNDUP(Scen!E48/th,0)</f>
        <v>25</v>
      </c>
      <c r="E55">
        <f>ROUNDUP(Scen!F48/th,0)</f>
        <v>25</v>
      </c>
      <c r="F55">
        <f>ROUNDUP(Scen!G48/th,0)</f>
        <v>25</v>
      </c>
      <c r="G55">
        <f>ROUNDUP(Scen!H48/th,0)</f>
        <v>27</v>
      </c>
      <c r="H55">
        <f>ROUNDUP(Scen!I48/th,0)</f>
        <v>29</v>
      </c>
      <c r="I55">
        <f>ROUNDUP(Scen!J48/th,0)</f>
        <v>31</v>
      </c>
      <c r="J55">
        <f>ROUNDUP(Scen!K48/th,0)</f>
        <v>31</v>
      </c>
      <c r="K55">
        <f>ROUNDUP(Scen!L48/th,0)</f>
        <v>37</v>
      </c>
      <c r="L55">
        <f>ROUNDUP(Scen!M48/th,0)</f>
        <v>36</v>
      </c>
      <c r="M55">
        <f>ROUNDUP(Scen!N48/th,0)</f>
        <v>36</v>
      </c>
      <c r="N55">
        <f>ROUNDUP(Scen!O48/th,0)</f>
        <v>39</v>
      </c>
      <c r="O55">
        <f>ROUNDUP(Scen!P48/th,0)</f>
        <v>41</v>
      </c>
      <c r="P55">
        <f>ROUNDUP(Scen!Q48/th,0)</f>
        <v>43</v>
      </c>
      <c r="Q55">
        <f>ROUNDUP(Scen!R48/th,0)</f>
        <v>45</v>
      </c>
      <c r="R55">
        <f>ROUNDUP(Scen!S48/th,0)</f>
        <v>43</v>
      </c>
      <c r="S55">
        <f>ROUNDUP(Scen!T48/th,0)</f>
        <v>44</v>
      </c>
      <c r="T55">
        <f>ROUNDUP(Scen!U48/th,0)</f>
        <v>47</v>
      </c>
      <c r="U55">
        <f>ROUNDUP(Scen!V48/th,0)</f>
        <v>48</v>
      </c>
      <c r="W55" s="2">
        <f t="shared" si="22"/>
        <v>23000000</v>
      </c>
      <c r="X55" s="2">
        <f t="shared" si="23"/>
        <v>21000000</v>
      </c>
      <c r="Y55" s="2">
        <f t="shared" si="24"/>
        <v>25000000</v>
      </c>
      <c r="Z55" s="2">
        <f t="shared" si="25"/>
        <v>25000000</v>
      </c>
      <c r="AA55" s="2">
        <f t="shared" si="26"/>
        <v>20000000</v>
      </c>
      <c r="AB55" s="2">
        <f t="shared" si="27"/>
        <v>24000000</v>
      </c>
      <c r="AC55" s="2">
        <f t="shared" si="28"/>
        <v>28000000</v>
      </c>
      <c r="AD55" s="2">
        <f t="shared" si="29"/>
        <v>31000000</v>
      </c>
      <c r="AE55" s="2">
        <f t="shared" si="30"/>
        <v>31000000</v>
      </c>
      <c r="AF55" s="2">
        <f t="shared" si="31"/>
        <v>34000000</v>
      </c>
      <c r="AG55" s="2">
        <f t="shared" si="32"/>
        <v>32000000</v>
      </c>
      <c r="AH55" s="2">
        <f t="shared" si="33"/>
        <v>32000000</v>
      </c>
      <c r="AI55" s="2">
        <f t="shared" si="34"/>
        <v>38000000</v>
      </c>
      <c r="AJ55" s="2">
        <f t="shared" si="35"/>
        <v>41000000</v>
      </c>
      <c r="AK55" s="2">
        <f t="shared" si="36"/>
        <v>36000000</v>
      </c>
      <c r="AL55" s="2">
        <f t="shared" si="37"/>
        <v>40000000</v>
      </c>
      <c r="AM55" s="2">
        <f t="shared" si="38"/>
        <v>36000000</v>
      </c>
      <c r="AN55" s="2">
        <f t="shared" si="39"/>
        <v>38000000</v>
      </c>
      <c r="AO55" s="2">
        <f t="shared" si="40"/>
        <v>44000000</v>
      </c>
      <c r="AP55" s="2">
        <f t="shared" si="41"/>
        <v>46000000</v>
      </c>
      <c r="AR55" s="2">
        <f t="shared" si="42"/>
        <v>645000000</v>
      </c>
    </row>
    <row r="56" spans="1:44" x14ac:dyDescent="0.8">
      <c r="A56" t="s">
        <v>45</v>
      </c>
      <c r="B56">
        <f>ROUNDUP(Scen!C49/th,0)</f>
        <v>24</v>
      </c>
      <c r="C56">
        <f>ROUNDUP(Scen!D49/th,0)</f>
        <v>26</v>
      </c>
      <c r="D56">
        <f>ROUNDUP(Scen!E49/th,0)</f>
        <v>27</v>
      </c>
      <c r="E56">
        <f>ROUNDUP(Scen!F49/th,0)</f>
        <v>28</v>
      </c>
      <c r="F56">
        <f>ROUNDUP(Scen!G49/th,0)</f>
        <v>31</v>
      </c>
      <c r="G56">
        <f>ROUNDUP(Scen!H49/th,0)</f>
        <v>31</v>
      </c>
      <c r="H56">
        <f>ROUNDUP(Scen!I49/th,0)</f>
        <v>36</v>
      </c>
      <c r="I56">
        <f>ROUNDUP(Scen!J49/th,0)</f>
        <v>33</v>
      </c>
      <c r="J56">
        <f>ROUNDUP(Scen!K49/th,0)</f>
        <v>36</v>
      </c>
      <c r="K56">
        <f>ROUNDUP(Scen!L49/th,0)</f>
        <v>39</v>
      </c>
      <c r="L56">
        <f>ROUNDUP(Scen!M49/th,0)</f>
        <v>43</v>
      </c>
      <c r="M56">
        <f>ROUNDUP(Scen!N49/th,0)</f>
        <v>47</v>
      </c>
      <c r="N56">
        <f>ROUNDUP(Scen!O49/th,0)</f>
        <v>52</v>
      </c>
      <c r="O56">
        <f>ROUNDUP(Scen!P49/th,0)</f>
        <v>55</v>
      </c>
      <c r="P56">
        <f>ROUNDUP(Scen!Q49/th,0)</f>
        <v>60</v>
      </c>
      <c r="Q56">
        <f>ROUNDUP(Scen!R49/th,0)</f>
        <v>59</v>
      </c>
      <c r="R56">
        <f>ROUNDUP(Scen!S49/th,0)</f>
        <v>66</v>
      </c>
      <c r="S56">
        <f>ROUNDUP(Scen!T49/th,0)</f>
        <v>64</v>
      </c>
      <c r="T56">
        <f>ROUNDUP(Scen!U49/th,0)</f>
        <v>60</v>
      </c>
      <c r="U56">
        <f>ROUNDUP(Scen!V49/th,0)</f>
        <v>58</v>
      </c>
      <c r="W56" s="2">
        <f t="shared" si="22"/>
        <v>23000000</v>
      </c>
      <c r="X56" s="2">
        <f t="shared" si="23"/>
        <v>26000000</v>
      </c>
      <c r="Y56" s="2">
        <f t="shared" si="24"/>
        <v>27000000</v>
      </c>
      <c r="Z56" s="2">
        <f t="shared" si="25"/>
        <v>28000000</v>
      </c>
      <c r="AA56" s="2">
        <f t="shared" si="26"/>
        <v>31000000</v>
      </c>
      <c r="AB56" s="2">
        <f t="shared" si="27"/>
        <v>31000000</v>
      </c>
      <c r="AC56" s="2">
        <f t="shared" si="28"/>
        <v>36000000</v>
      </c>
      <c r="AD56" s="2">
        <f t="shared" si="29"/>
        <v>33000000</v>
      </c>
      <c r="AE56" s="2">
        <f t="shared" si="30"/>
        <v>36000000</v>
      </c>
      <c r="AF56" s="2">
        <f t="shared" si="31"/>
        <v>38000000</v>
      </c>
      <c r="AG56" s="2">
        <f t="shared" si="32"/>
        <v>43000000</v>
      </c>
      <c r="AH56" s="2">
        <f t="shared" si="33"/>
        <v>47000000</v>
      </c>
      <c r="AI56" s="2">
        <f t="shared" si="34"/>
        <v>52000000</v>
      </c>
      <c r="AJ56" s="2">
        <f t="shared" si="35"/>
        <v>55000000</v>
      </c>
      <c r="AK56" s="2">
        <f t="shared" si="36"/>
        <v>60000000</v>
      </c>
      <c r="AL56" s="2">
        <f t="shared" si="37"/>
        <v>59000000</v>
      </c>
      <c r="AM56" s="2">
        <f t="shared" si="38"/>
        <v>66000000</v>
      </c>
      <c r="AN56" s="2">
        <f t="shared" si="39"/>
        <v>64000000</v>
      </c>
      <c r="AO56" s="2">
        <f t="shared" si="40"/>
        <v>60000000</v>
      </c>
      <c r="AP56" s="2">
        <f t="shared" si="41"/>
        <v>58000000</v>
      </c>
      <c r="AR56" s="2">
        <f t="shared" si="42"/>
        <v>873000000</v>
      </c>
    </row>
    <row r="57" spans="1:44" x14ac:dyDescent="0.8">
      <c r="A57" t="s">
        <v>46</v>
      </c>
      <c r="B57">
        <f>ROUNDUP(Scen!C50/th,0)</f>
        <v>26</v>
      </c>
      <c r="C57">
        <f>ROUNDUP(Scen!D50/th,0)</f>
        <v>27</v>
      </c>
      <c r="D57">
        <f>ROUNDUP(Scen!E50/th,0)</f>
        <v>27</v>
      </c>
      <c r="E57">
        <f>ROUNDUP(Scen!F50/th,0)</f>
        <v>30</v>
      </c>
      <c r="F57">
        <f>ROUNDUP(Scen!G50/th,0)</f>
        <v>32</v>
      </c>
      <c r="G57">
        <f>ROUNDUP(Scen!H50/th,0)</f>
        <v>33</v>
      </c>
      <c r="H57">
        <f>ROUNDUP(Scen!I50/th,0)</f>
        <v>37</v>
      </c>
      <c r="I57">
        <f>ROUNDUP(Scen!J50/th,0)</f>
        <v>39</v>
      </c>
      <c r="J57">
        <f>ROUNDUP(Scen!K50/th,0)</f>
        <v>38</v>
      </c>
      <c r="K57">
        <f>ROUNDUP(Scen!L50/th,0)</f>
        <v>38</v>
      </c>
      <c r="L57">
        <f>ROUNDUP(Scen!M50/th,0)</f>
        <v>40</v>
      </c>
      <c r="M57">
        <f>ROUNDUP(Scen!N50/th,0)</f>
        <v>47</v>
      </c>
      <c r="N57">
        <f>ROUNDUP(Scen!O50/th,0)</f>
        <v>51</v>
      </c>
      <c r="O57">
        <f>ROUNDUP(Scen!P50/th,0)</f>
        <v>51</v>
      </c>
      <c r="P57">
        <f>ROUNDUP(Scen!Q50/th,0)</f>
        <v>54</v>
      </c>
      <c r="Q57">
        <f>ROUNDUP(Scen!R50/th,0)</f>
        <v>57</v>
      </c>
      <c r="R57">
        <f>ROUNDUP(Scen!S50/th,0)</f>
        <v>61</v>
      </c>
      <c r="S57">
        <f>ROUNDUP(Scen!T50/th,0)</f>
        <v>64</v>
      </c>
      <c r="T57">
        <f>ROUNDUP(Scen!U50/th,0)</f>
        <v>68</v>
      </c>
      <c r="U57">
        <f>ROUNDUP(Scen!V50/th,0)</f>
        <v>73</v>
      </c>
      <c r="W57" s="2">
        <f t="shared" si="22"/>
        <v>26000000</v>
      </c>
      <c r="X57" s="2">
        <f t="shared" si="23"/>
        <v>27000000</v>
      </c>
      <c r="Y57" s="2">
        <f t="shared" si="24"/>
        <v>27000000</v>
      </c>
      <c r="Z57" s="2">
        <f t="shared" si="25"/>
        <v>30000000</v>
      </c>
      <c r="AA57" s="2">
        <f t="shared" si="26"/>
        <v>32000000</v>
      </c>
      <c r="AB57" s="2">
        <f t="shared" si="27"/>
        <v>33000000</v>
      </c>
      <c r="AC57" s="2">
        <f t="shared" si="28"/>
        <v>37000000</v>
      </c>
      <c r="AD57" s="2">
        <f t="shared" si="29"/>
        <v>39000000</v>
      </c>
      <c r="AE57" s="2">
        <f t="shared" si="30"/>
        <v>38000000</v>
      </c>
      <c r="AF57" s="2">
        <f t="shared" si="31"/>
        <v>36000000</v>
      </c>
      <c r="AG57" s="2">
        <f t="shared" si="32"/>
        <v>40000000</v>
      </c>
      <c r="AH57" s="2">
        <f t="shared" si="33"/>
        <v>47000000</v>
      </c>
      <c r="AI57" s="2">
        <f t="shared" si="34"/>
        <v>51000000</v>
      </c>
      <c r="AJ57" s="2">
        <f t="shared" si="35"/>
        <v>51000000</v>
      </c>
      <c r="AK57" s="2">
        <f t="shared" si="36"/>
        <v>54000000</v>
      </c>
      <c r="AL57" s="2">
        <f t="shared" si="37"/>
        <v>57000000</v>
      </c>
      <c r="AM57" s="2">
        <f t="shared" si="38"/>
        <v>61000000</v>
      </c>
      <c r="AN57" s="2">
        <f t="shared" si="39"/>
        <v>64000000</v>
      </c>
      <c r="AO57" s="2">
        <f t="shared" si="40"/>
        <v>68000000</v>
      </c>
      <c r="AP57" s="2">
        <f t="shared" si="41"/>
        <v>73000000</v>
      </c>
      <c r="AR57" s="2">
        <f t="shared" si="42"/>
        <v>891000000</v>
      </c>
    </row>
    <row r="58" spans="1:44" x14ac:dyDescent="0.8">
      <c r="A58" t="s">
        <v>47</v>
      </c>
      <c r="B58">
        <f>ROUNDUP(Scen!C51/th,0)</f>
        <v>24</v>
      </c>
      <c r="C58">
        <f>ROUNDUP(Scen!D51/th,0)</f>
        <v>24</v>
      </c>
      <c r="D58">
        <f>ROUNDUP(Scen!E51/th,0)</f>
        <v>25</v>
      </c>
      <c r="E58">
        <f>ROUNDUP(Scen!F51/th,0)</f>
        <v>28</v>
      </c>
      <c r="F58">
        <f>ROUNDUP(Scen!G51/th,0)</f>
        <v>28</v>
      </c>
      <c r="G58">
        <f>ROUNDUP(Scen!H51/th,0)</f>
        <v>29</v>
      </c>
      <c r="H58">
        <f>ROUNDUP(Scen!I51/th,0)</f>
        <v>30</v>
      </c>
      <c r="I58">
        <f>ROUNDUP(Scen!J51/th,0)</f>
        <v>33</v>
      </c>
      <c r="J58">
        <f>ROUNDUP(Scen!K51/th,0)</f>
        <v>35</v>
      </c>
      <c r="K58">
        <f>ROUNDUP(Scen!L51/th,0)</f>
        <v>32</v>
      </c>
      <c r="L58">
        <f>ROUNDUP(Scen!M51/th,0)</f>
        <v>34</v>
      </c>
      <c r="M58">
        <f>ROUNDUP(Scen!N51/th,0)</f>
        <v>37</v>
      </c>
      <c r="N58">
        <f>ROUNDUP(Scen!O51/th,0)</f>
        <v>35</v>
      </c>
      <c r="O58">
        <f>ROUNDUP(Scen!P51/th,0)</f>
        <v>35</v>
      </c>
      <c r="P58">
        <f>ROUNDUP(Scen!Q51/th,0)</f>
        <v>34</v>
      </c>
      <c r="Q58">
        <f>ROUNDUP(Scen!R51/th,0)</f>
        <v>35</v>
      </c>
      <c r="R58">
        <f>ROUNDUP(Scen!S51/th,0)</f>
        <v>39</v>
      </c>
      <c r="S58">
        <f>ROUNDUP(Scen!T51/th,0)</f>
        <v>39</v>
      </c>
      <c r="T58">
        <f>ROUNDUP(Scen!U51/th,0)</f>
        <v>38</v>
      </c>
      <c r="U58">
        <f>ROUNDUP(Scen!V51/th,0)</f>
        <v>40</v>
      </c>
      <c r="W58" s="2">
        <f t="shared" si="22"/>
        <v>23000000</v>
      </c>
      <c r="X58" s="2">
        <f t="shared" si="23"/>
        <v>23000000</v>
      </c>
      <c r="Y58" s="2">
        <f t="shared" si="24"/>
        <v>25000000</v>
      </c>
      <c r="Z58" s="2">
        <f t="shared" si="25"/>
        <v>28000000</v>
      </c>
      <c r="AA58" s="2">
        <f t="shared" si="26"/>
        <v>26000000</v>
      </c>
      <c r="AB58" s="2">
        <f t="shared" si="27"/>
        <v>28000000</v>
      </c>
      <c r="AC58" s="2">
        <f t="shared" si="28"/>
        <v>30000000</v>
      </c>
      <c r="AD58" s="2">
        <f t="shared" si="29"/>
        <v>33000000</v>
      </c>
      <c r="AE58" s="2">
        <f t="shared" si="30"/>
        <v>35000000</v>
      </c>
      <c r="AF58" s="2">
        <f t="shared" si="31"/>
        <v>24000000</v>
      </c>
      <c r="AG58" s="2">
        <f t="shared" si="32"/>
        <v>28000000</v>
      </c>
      <c r="AH58" s="2">
        <f t="shared" si="33"/>
        <v>34000000</v>
      </c>
      <c r="AI58" s="2">
        <f t="shared" si="34"/>
        <v>30000000</v>
      </c>
      <c r="AJ58" s="2">
        <f t="shared" si="35"/>
        <v>30000000</v>
      </c>
      <c r="AK58" s="2">
        <f t="shared" si="36"/>
        <v>18000000</v>
      </c>
      <c r="AL58" s="2">
        <f t="shared" si="37"/>
        <v>20000000</v>
      </c>
      <c r="AM58" s="2">
        <f t="shared" si="38"/>
        <v>28000000</v>
      </c>
      <c r="AN58" s="2">
        <f t="shared" si="39"/>
        <v>28000000</v>
      </c>
      <c r="AO58" s="2">
        <f t="shared" si="40"/>
        <v>26000000</v>
      </c>
      <c r="AP58" s="2">
        <f t="shared" si="41"/>
        <v>30000000</v>
      </c>
      <c r="AR58" s="2">
        <f t="shared" si="42"/>
        <v>547000000</v>
      </c>
    </row>
    <row r="59" spans="1:44" x14ac:dyDescent="0.8">
      <c r="A59" t="s">
        <v>48</v>
      </c>
      <c r="B59">
        <f>ROUNDUP(Scen!C52/th,0)</f>
        <v>23</v>
      </c>
      <c r="C59">
        <f>ROUNDUP(Scen!D52/th,0)</f>
        <v>24</v>
      </c>
      <c r="D59">
        <f>ROUNDUP(Scen!E52/th,0)</f>
        <v>24</v>
      </c>
      <c r="E59">
        <f>ROUNDUP(Scen!F52/th,0)</f>
        <v>25</v>
      </c>
      <c r="F59">
        <f>ROUNDUP(Scen!G52/th,0)</f>
        <v>24</v>
      </c>
      <c r="G59">
        <f>ROUNDUP(Scen!H52/th,0)</f>
        <v>25</v>
      </c>
      <c r="H59">
        <f>ROUNDUP(Scen!I52/th,0)</f>
        <v>28</v>
      </c>
      <c r="I59">
        <f>ROUNDUP(Scen!J52/th,0)</f>
        <v>27</v>
      </c>
      <c r="J59">
        <f>ROUNDUP(Scen!K52/th,0)</f>
        <v>29</v>
      </c>
      <c r="K59">
        <f>ROUNDUP(Scen!L52/th,0)</f>
        <v>31</v>
      </c>
      <c r="L59">
        <f>ROUNDUP(Scen!M52/th,0)</f>
        <v>31</v>
      </c>
      <c r="M59">
        <f>ROUNDUP(Scen!N52/th,0)</f>
        <v>30</v>
      </c>
      <c r="N59">
        <f>ROUNDUP(Scen!O52/th,0)</f>
        <v>32</v>
      </c>
      <c r="O59">
        <f>ROUNDUP(Scen!P52/th,0)</f>
        <v>35</v>
      </c>
      <c r="P59">
        <f>ROUNDUP(Scen!Q52/th,0)</f>
        <v>39</v>
      </c>
      <c r="Q59">
        <f>ROUNDUP(Scen!R52/th,0)</f>
        <v>43</v>
      </c>
      <c r="R59">
        <f>ROUNDUP(Scen!S52/th,0)</f>
        <v>46</v>
      </c>
      <c r="S59">
        <f>ROUNDUP(Scen!T52/th,0)</f>
        <v>47</v>
      </c>
      <c r="T59">
        <f>ROUNDUP(Scen!U52/th,0)</f>
        <v>51</v>
      </c>
      <c r="U59">
        <f>ROUNDUP(Scen!V52/th,0)</f>
        <v>55</v>
      </c>
      <c r="W59" s="2">
        <f t="shared" si="22"/>
        <v>21000000</v>
      </c>
      <c r="X59" s="2">
        <f t="shared" si="23"/>
        <v>23000000</v>
      </c>
      <c r="Y59" s="2">
        <f t="shared" si="24"/>
        <v>23000000</v>
      </c>
      <c r="Z59" s="2">
        <f t="shared" si="25"/>
        <v>25000000</v>
      </c>
      <c r="AA59" s="2">
        <f t="shared" si="26"/>
        <v>18000000</v>
      </c>
      <c r="AB59" s="2">
        <f t="shared" si="27"/>
        <v>20000000</v>
      </c>
      <c r="AC59" s="2">
        <f t="shared" si="28"/>
        <v>26000000</v>
      </c>
      <c r="AD59" s="2">
        <f t="shared" si="29"/>
        <v>24000000</v>
      </c>
      <c r="AE59" s="2">
        <f t="shared" si="30"/>
        <v>28000000</v>
      </c>
      <c r="AF59" s="2">
        <f t="shared" si="31"/>
        <v>22000000</v>
      </c>
      <c r="AG59" s="2">
        <f t="shared" si="32"/>
        <v>22000000</v>
      </c>
      <c r="AH59" s="2">
        <f t="shared" si="33"/>
        <v>20000000</v>
      </c>
      <c r="AI59" s="2">
        <f t="shared" si="34"/>
        <v>24000000</v>
      </c>
      <c r="AJ59" s="2">
        <f t="shared" si="35"/>
        <v>30000000</v>
      </c>
      <c r="AK59" s="2">
        <f t="shared" si="36"/>
        <v>28000000</v>
      </c>
      <c r="AL59" s="2">
        <f t="shared" si="37"/>
        <v>36000000</v>
      </c>
      <c r="AM59" s="2">
        <f t="shared" si="38"/>
        <v>42000000</v>
      </c>
      <c r="AN59" s="2">
        <f t="shared" si="39"/>
        <v>44000000</v>
      </c>
      <c r="AO59" s="2">
        <f t="shared" si="40"/>
        <v>51000000</v>
      </c>
      <c r="AP59" s="2">
        <f t="shared" si="41"/>
        <v>55000000</v>
      </c>
      <c r="AR59" s="2">
        <f t="shared" si="42"/>
        <v>582000000</v>
      </c>
    </row>
    <row r="60" spans="1:44" x14ac:dyDescent="0.8">
      <c r="A60" t="s">
        <v>49</v>
      </c>
      <c r="B60">
        <f>ROUNDUP(Scen!C53/th,0)</f>
        <v>22</v>
      </c>
      <c r="C60">
        <f>ROUNDUP(Scen!D53/th,0)</f>
        <v>23</v>
      </c>
      <c r="D60">
        <f>ROUNDUP(Scen!E53/th,0)</f>
        <v>23</v>
      </c>
      <c r="E60">
        <f>ROUNDUP(Scen!F53/th,0)</f>
        <v>24</v>
      </c>
      <c r="F60">
        <f>ROUNDUP(Scen!G53/th,0)</f>
        <v>24</v>
      </c>
      <c r="G60">
        <f>ROUNDUP(Scen!H53/th,0)</f>
        <v>23</v>
      </c>
      <c r="H60">
        <f>ROUNDUP(Scen!I53/th,0)</f>
        <v>25</v>
      </c>
      <c r="I60">
        <f>ROUNDUP(Scen!J53/th,0)</f>
        <v>26</v>
      </c>
      <c r="J60">
        <f>ROUNDUP(Scen!K53/th,0)</f>
        <v>25</v>
      </c>
      <c r="K60">
        <f>ROUNDUP(Scen!L53/th,0)</f>
        <v>26</v>
      </c>
      <c r="L60">
        <f>ROUNDUP(Scen!M53/th,0)</f>
        <v>27</v>
      </c>
      <c r="M60">
        <f>ROUNDUP(Scen!N53/th,0)</f>
        <v>30</v>
      </c>
      <c r="N60">
        <f>ROUNDUP(Scen!O53/th,0)</f>
        <v>33</v>
      </c>
      <c r="O60">
        <f>ROUNDUP(Scen!P53/th,0)</f>
        <v>35</v>
      </c>
      <c r="P60">
        <f>ROUNDUP(Scen!Q53/th,0)</f>
        <v>42</v>
      </c>
      <c r="Q60">
        <f>ROUNDUP(Scen!R53/th,0)</f>
        <v>42</v>
      </c>
      <c r="R60">
        <f>ROUNDUP(Scen!S53/th,0)</f>
        <v>40</v>
      </c>
      <c r="S60">
        <f>ROUNDUP(Scen!T53/th,0)</f>
        <v>42</v>
      </c>
      <c r="T60">
        <f>ROUNDUP(Scen!U53/th,0)</f>
        <v>47</v>
      </c>
      <c r="U60">
        <f>ROUNDUP(Scen!V53/th,0)</f>
        <v>50</v>
      </c>
      <c r="W60" s="2">
        <f t="shared" si="22"/>
        <v>19000000</v>
      </c>
      <c r="X60" s="2">
        <f t="shared" si="23"/>
        <v>21000000</v>
      </c>
      <c r="Y60" s="2">
        <f t="shared" si="24"/>
        <v>21000000</v>
      </c>
      <c r="Z60" s="2">
        <f t="shared" si="25"/>
        <v>23000000</v>
      </c>
      <c r="AA60" s="2">
        <f t="shared" si="26"/>
        <v>18000000</v>
      </c>
      <c r="AB60" s="2">
        <f t="shared" si="27"/>
        <v>16000000</v>
      </c>
      <c r="AC60" s="2">
        <f t="shared" si="28"/>
        <v>20000000</v>
      </c>
      <c r="AD60" s="2">
        <f t="shared" si="29"/>
        <v>22000000</v>
      </c>
      <c r="AE60" s="2">
        <f t="shared" si="30"/>
        <v>20000000</v>
      </c>
      <c r="AF60" s="2">
        <f t="shared" si="31"/>
        <v>12000000</v>
      </c>
      <c r="AG60" s="2">
        <f t="shared" si="32"/>
        <v>14000000</v>
      </c>
      <c r="AH60" s="2">
        <f t="shared" si="33"/>
        <v>20000000</v>
      </c>
      <c r="AI60" s="2">
        <f t="shared" si="34"/>
        <v>26000000</v>
      </c>
      <c r="AJ60" s="2">
        <f t="shared" si="35"/>
        <v>30000000</v>
      </c>
      <c r="AK60" s="2">
        <f t="shared" si="36"/>
        <v>34000000</v>
      </c>
      <c r="AL60" s="2">
        <f t="shared" si="37"/>
        <v>34000000</v>
      </c>
      <c r="AM60" s="2">
        <f t="shared" si="38"/>
        <v>30000000</v>
      </c>
      <c r="AN60" s="2">
        <f t="shared" si="39"/>
        <v>34000000</v>
      </c>
      <c r="AO60" s="2">
        <f t="shared" si="40"/>
        <v>44000000</v>
      </c>
      <c r="AP60" s="2">
        <f t="shared" si="41"/>
        <v>50000000</v>
      </c>
      <c r="AR60" s="2">
        <f t="shared" si="42"/>
        <v>508000000</v>
      </c>
    </row>
    <row r="61" spans="1:44" x14ac:dyDescent="0.8">
      <c r="A61" t="s">
        <v>50</v>
      </c>
      <c r="B61">
        <f>ROUNDUP(Scen!C54/th,0)</f>
        <v>25</v>
      </c>
      <c r="C61">
        <f>ROUNDUP(Scen!D54/th,0)</f>
        <v>24</v>
      </c>
      <c r="D61">
        <f>ROUNDUP(Scen!E54/th,0)</f>
        <v>22</v>
      </c>
      <c r="E61">
        <f>ROUNDUP(Scen!F54/th,0)</f>
        <v>24</v>
      </c>
      <c r="F61">
        <f>ROUNDUP(Scen!G54/th,0)</f>
        <v>27</v>
      </c>
      <c r="G61">
        <f>ROUNDUP(Scen!H54/th,0)</f>
        <v>29</v>
      </c>
      <c r="H61">
        <f>ROUNDUP(Scen!I54/th,0)</f>
        <v>30</v>
      </c>
      <c r="I61">
        <f>ROUNDUP(Scen!J54/th,0)</f>
        <v>31</v>
      </c>
      <c r="J61">
        <f>ROUNDUP(Scen!K54/th,0)</f>
        <v>33</v>
      </c>
      <c r="K61">
        <f>ROUNDUP(Scen!L54/th,0)</f>
        <v>34</v>
      </c>
      <c r="L61">
        <f>ROUNDUP(Scen!M54/th,0)</f>
        <v>34</v>
      </c>
      <c r="M61">
        <f>ROUNDUP(Scen!N54/th,0)</f>
        <v>34</v>
      </c>
      <c r="N61">
        <f>ROUNDUP(Scen!O54/th,0)</f>
        <v>36</v>
      </c>
      <c r="O61">
        <f>ROUNDUP(Scen!P54/th,0)</f>
        <v>38</v>
      </c>
      <c r="P61">
        <f>ROUNDUP(Scen!Q54/th,0)</f>
        <v>43</v>
      </c>
      <c r="Q61">
        <f>ROUNDUP(Scen!R54/th,0)</f>
        <v>42</v>
      </c>
      <c r="R61">
        <f>ROUNDUP(Scen!S54/th,0)</f>
        <v>47</v>
      </c>
      <c r="S61">
        <f>ROUNDUP(Scen!T54/th,0)</f>
        <v>52</v>
      </c>
      <c r="T61">
        <f>ROUNDUP(Scen!U54/th,0)</f>
        <v>55</v>
      </c>
      <c r="U61">
        <f>ROUNDUP(Scen!V54/th,0)</f>
        <v>52</v>
      </c>
      <c r="W61" s="2">
        <f t="shared" si="22"/>
        <v>25000000</v>
      </c>
      <c r="X61" s="2">
        <f t="shared" si="23"/>
        <v>23000000</v>
      </c>
      <c r="Y61" s="2">
        <f t="shared" si="24"/>
        <v>19000000</v>
      </c>
      <c r="Z61" s="2">
        <f t="shared" si="25"/>
        <v>23000000</v>
      </c>
      <c r="AA61" s="2">
        <f t="shared" si="26"/>
        <v>24000000</v>
      </c>
      <c r="AB61" s="2">
        <f t="shared" si="27"/>
        <v>28000000</v>
      </c>
      <c r="AC61" s="2">
        <f t="shared" si="28"/>
        <v>30000000</v>
      </c>
      <c r="AD61" s="2">
        <f t="shared" si="29"/>
        <v>31000000</v>
      </c>
      <c r="AE61" s="2">
        <f t="shared" si="30"/>
        <v>33000000</v>
      </c>
      <c r="AF61" s="2">
        <f t="shared" si="31"/>
        <v>28000000</v>
      </c>
      <c r="AG61" s="2">
        <f t="shared" si="32"/>
        <v>28000000</v>
      </c>
      <c r="AH61" s="2">
        <f t="shared" si="33"/>
        <v>28000000</v>
      </c>
      <c r="AI61" s="2">
        <f t="shared" si="34"/>
        <v>32000000</v>
      </c>
      <c r="AJ61" s="2">
        <f t="shared" si="35"/>
        <v>36000000</v>
      </c>
      <c r="AK61" s="2">
        <f t="shared" si="36"/>
        <v>36000000</v>
      </c>
      <c r="AL61" s="2">
        <f t="shared" si="37"/>
        <v>34000000</v>
      </c>
      <c r="AM61" s="2">
        <f t="shared" si="38"/>
        <v>44000000</v>
      </c>
      <c r="AN61" s="2">
        <f t="shared" si="39"/>
        <v>52000000</v>
      </c>
      <c r="AO61" s="2">
        <f t="shared" si="40"/>
        <v>55000000</v>
      </c>
      <c r="AP61" s="2">
        <f t="shared" si="41"/>
        <v>52000000</v>
      </c>
      <c r="AR61" s="2">
        <f t="shared" si="42"/>
        <v>661000000</v>
      </c>
    </row>
    <row r="62" spans="1:44" x14ac:dyDescent="0.8">
      <c r="A62" t="s">
        <v>51</v>
      </c>
      <c r="B62">
        <f>ROUNDUP(Scen!C55/th,0)</f>
        <v>25</v>
      </c>
      <c r="C62">
        <f>ROUNDUP(Scen!D55/th,0)</f>
        <v>25</v>
      </c>
      <c r="D62">
        <f>ROUNDUP(Scen!E55/th,0)</f>
        <v>27</v>
      </c>
      <c r="E62">
        <f>ROUNDUP(Scen!F55/th,0)</f>
        <v>24</v>
      </c>
      <c r="F62">
        <f>ROUNDUP(Scen!G55/th,0)</f>
        <v>26</v>
      </c>
      <c r="G62">
        <f>ROUNDUP(Scen!H55/th,0)</f>
        <v>28</v>
      </c>
      <c r="H62">
        <f>ROUNDUP(Scen!I55/th,0)</f>
        <v>28</v>
      </c>
      <c r="I62">
        <f>ROUNDUP(Scen!J55/th,0)</f>
        <v>28</v>
      </c>
      <c r="J62">
        <f>ROUNDUP(Scen!K55/th,0)</f>
        <v>29</v>
      </c>
      <c r="K62">
        <f>ROUNDUP(Scen!L55/th,0)</f>
        <v>30</v>
      </c>
      <c r="L62">
        <f>ROUNDUP(Scen!M55/th,0)</f>
        <v>31</v>
      </c>
      <c r="M62">
        <f>ROUNDUP(Scen!N55/th,0)</f>
        <v>36</v>
      </c>
      <c r="N62">
        <f>ROUNDUP(Scen!O55/th,0)</f>
        <v>39</v>
      </c>
      <c r="O62">
        <f>ROUNDUP(Scen!P55/th,0)</f>
        <v>44</v>
      </c>
      <c r="P62">
        <f>ROUNDUP(Scen!Q55/th,0)</f>
        <v>46</v>
      </c>
      <c r="Q62">
        <f>ROUNDUP(Scen!R55/th,0)</f>
        <v>51</v>
      </c>
      <c r="R62">
        <f>ROUNDUP(Scen!S55/th,0)</f>
        <v>55</v>
      </c>
      <c r="S62">
        <f>ROUNDUP(Scen!T55/th,0)</f>
        <v>56</v>
      </c>
      <c r="T62">
        <f>ROUNDUP(Scen!U55/th,0)</f>
        <v>56</v>
      </c>
      <c r="U62">
        <f>ROUNDUP(Scen!V55/th,0)</f>
        <v>59</v>
      </c>
      <c r="W62" s="2">
        <f t="shared" si="22"/>
        <v>25000000</v>
      </c>
      <c r="X62" s="2">
        <f t="shared" si="23"/>
        <v>25000000</v>
      </c>
      <c r="Y62" s="2">
        <f t="shared" si="24"/>
        <v>27000000</v>
      </c>
      <c r="Z62" s="2">
        <f t="shared" si="25"/>
        <v>23000000</v>
      </c>
      <c r="AA62" s="2">
        <f t="shared" si="26"/>
        <v>22000000</v>
      </c>
      <c r="AB62" s="2">
        <f t="shared" si="27"/>
        <v>26000000</v>
      </c>
      <c r="AC62" s="2">
        <f t="shared" si="28"/>
        <v>26000000</v>
      </c>
      <c r="AD62" s="2">
        <f t="shared" si="29"/>
        <v>26000000</v>
      </c>
      <c r="AE62" s="2">
        <f t="shared" si="30"/>
        <v>28000000</v>
      </c>
      <c r="AF62" s="2">
        <f t="shared" si="31"/>
        <v>20000000</v>
      </c>
      <c r="AG62" s="2">
        <f t="shared" si="32"/>
        <v>22000000</v>
      </c>
      <c r="AH62" s="2">
        <f t="shared" si="33"/>
        <v>32000000</v>
      </c>
      <c r="AI62" s="2">
        <f t="shared" si="34"/>
        <v>38000000</v>
      </c>
      <c r="AJ62" s="2">
        <f t="shared" si="35"/>
        <v>44000000</v>
      </c>
      <c r="AK62" s="2">
        <f t="shared" si="36"/>
        <v>42000000</v>
      </c>
      <c r="AL62" s="2">
        <f t="shared" si="37"/>
        <v>51000000</v>
      </c>
      <c r="AM62" s="2">
        <f t="shared" si="38"/>
        <v>55000000</v>
      </c>
      <c r="AN62" s="2">
        <f t="shared" si="39"/>
        <v>56000000</v>
      </c>
      <c r="AO62" s="2">
        <f t="shared" si="40"/>
        <v>56000000</v>
      </c>
      <c r="AP62" s="2">
        <f t="shared" si="41"/>
        <v>59000000</v>
      </c>
      <c r="AR62" s="2">
        <f t="shared" si="42"/>
        <v>703000000</v>
      </c>
    </row>
    <row r="63" spans="1:44" x14ac:dyDescent="0.8">
      <c r="A63" t="s">
        <v>52</v>
      </c>
      <c r="B63">
        <f>ROUNDUP(Scen!C56/th,0)</f>
        <v>23</v>
      </c>
      <c r="C63">
        <f>ROUNDUP(Scen!D56/th,0)</f>
        <v>26</v>
      </c>
      <c r="D63">
        <f>ROUNDUP(Scen!E56/th,0)</f>
        <v>29</v>
      </c>
      <c r="E63">
        <f>ROUNDUP(Scen!F56/th,0)</f>
        <v>29</v>
      </c>
      <c r="F63">
        <f>ROUNDUP(Scen!G56/th,0)</f>
        <v>30</v>
      </c>
      <c r="G63">
        <f>ROUNDUP(Scen!H56/th,0)</f>
        <v>27</v>
      </c>
      <c r="H63">
        <f>ROUNDUP(Scen!I56/th,0)</f>
        <v>29</v>
      </c>
      <c r="I63">
        <f>ROUNDUP(Scen!J56/th,0)</f>
        <v>32</v>
      </c>
      <c r="J63">
        <f>ROUNDUP(Scen!K56/th,0)</f>
        <v>35</v>
      </c>
      <c r="K63">
        <f>ROUNDUP(Scen!L56/th,0)</f>
        <v>36</v>
      </c>
      <c r="L63">
        <f>ROUNDUP(Scen!M56/th,0)</f>
        <v>37</v>
      </c>
      <c r="M63">
        <f>ROUNDUP(Scen!N56/th,0)</f>
        <v>43</v>
      </c>
      <c r="N63">
        <f>ROUNDUP(Scen!O56/th,0)</f>
        <v>49</v>
      </c>
      <c r="O63">
        <f>ROUNDUP(Scen!P56/th,0)</f>
        <v>45</v>
      </c>
      <c r="P63">
        <f>ROUNDUP(Scen!Q56/th,0)</f>
        <v>49</v>
      </c>
      <c r="Q63">
        <f>ROUNDUP(Scen!R56/th,0)</f>
        <v>46</v>
      </c>
      <c r="R63">
        <f>ROUNDUP(Scen!S56/th,0)</f>
        <v>49</v>
      </c>
      <c r="S63">
        <f>ROUNDUP(Scen!T56/th,0)</f>
        <v>48</v>
      </c>
      <c r="T63">
        <f>ROUNDUP(Scen!U56/th,0)</f>
        <v>45</v>
      </c>
      <c r="U63">
        <f>ROUNDUP(Scen!V56/th,0)</f>
        <v>48</v>
      </c>
      <c r="W63" s="2">
        <f t="shared" si="22"/>
        <v>21000000</v>
      </c>
      <c r="X63" s="2">
        <f t="shared" si="23"/>
        <v>26000000</v>
      </c>
      <c r="Y63" s="2">
        <f t="shared" si="24"/>
        <v>29000000</v>
      </c>
      <c r="Z63" s="2">
        <f t="shared" si="25"/>
        <v>29000000</v>
      </c>
      <c r="AA63" s="2">
        <f t="shared" si="26"/>
        <v>30000000</v>
      </c>
      <c r="AB63" s="2">
        <f t="shared" si="27"/>
        <v>24000000</v>
      </c>
      <c r="AC63" s="2">
        <f t="shared" si="28"/>
        <v>28000000</v>
      </c>
      <c r="AD63" s="2">
        <f t="shared" si="29"/>
        <v>32000000</v>
      </c>
      <c r="AE63" s="2">
        <f t="shared" si="30"/>
        <v>35000000</v>
      </c>
      <c r="AF63" s="2">
        <f t="shared" si="31"/>
        <v>32000000</v>
      </c>
      <c r="AG63" s="2">
        <f t="shared" si="32"/>
        <v>34000000</v>
      </c>
      <c r="AH63" s="2">
        <f t="shared" si="33"/>
        <v>43000000</v>
      </c>
      <c r="AI63" s="2">
        <f t="shared" si="34"/>
        <v>49000000</v>
      </c>
      <c r="AJ63" s="2">
        <f t="shared" si="35"/>
        <v>45000000</v>
      </c>
      <c r="AK63" s="2">
        <f t="shared" si="36"/>
        <v>48000000</v>
      </c>
      <c r="AL63" s="2">
        <f t="shared" si="37"/>
        <v>42000000</v>
      </c>
      <c r="AM63" s="2">
        <f t="shared" si="38"/>
        <v>48000000</v>
      </c>
      <c r="AN63" s="2">
        <f t="shared" si="39"/>
        <v>46000000</v>
      </c>
      <c r="AO63" s="2">
        <f t="shared" si="40"/>
        <v>40000000</v>
      </c>
      <c r="AP63" s="2">
        <f t="shared" si="41"/>
        <v>46000000</v>
      </c>
      <c r="AR63" s="2">
        <f t="shared" si="42"/>
        <v>727000000</v>
      </c>
    </row>
    <row r="64" spans="1:44" x14ac:dyDescent="0.8">
      <c r="A64" t="s">
        <v>53</v>
      </c>
      <c r="B64">
        <f>ROUNDUP(Scen!C57/th,0)</f>
        <v>24</v>
      </c>
      <c r="C64">
        <f>ROUNDUP(Scen!D57/th,0)</f>
        <v>25</v>
      </c>
      <c r="D64">
        <f>ROUNDUP(Scen!E57/th,0)</f>
        <v>27</v>
      </c>
      <c r="E64">
        <f>ROUNDUP(Scen!F57/th,0)</f>
        <v>30</v>
      </c>
      <c r="F64">
        <f>ROUNDUP(Scen!G57/th,0)</f>
        <v>29</v>
      </c>
      <c r="G64">
        <f>ROUNDUP(Scen!H57/th,0)</f>
        <v>29</v>
      </c>
      <c r="H64">
        <f>ROUNDUP(Scen!I57/th,0)</f>
        <v>29</v>
      </c>
      <c r="I64">
        <f>ROUNDUP(Scen!J57/th,0)</f>
        <v>31</v>
      </c>
      <c r="J64">
        <f>ROUNDUP(Scen!K57/th,0)</f>
        <v>32</v>
      </c>
      <c r="K64">
        <f>ROUNDUP(Scen!L57/th,0)</f>
        <v>34</v>
      </c>
      <c r="L64">
        <f>ROUNDUP(Scen!M57/th,0)</f>
        <v>31</v>
      </c>
      <c r="M64">
        <f>ROUNDUP(Scen!N57/th,0)</f>
        <v>33</v>
      </c>
      <c r="N64">
        <f>ROUNDUP(Scen!O57/th,0)</f>
        <v>34</v>
      </c>
      <c r="O64">
        <f>ROUNDUP(Scen!P57/th,0)</f>
        <v>35</v>
      </c>
      <c r="P64">
        <f>ROUNDUP(Scen!Q57/th,0)</f>
        <v>34</v>
      </c>
      <c r="Q64">
        <f>ROUNDUP(Scen!R57/th,0)</f>
        <v>39</v>
      </c>
      <c r="R64">
        <f>ROUNDUP(Scen!S57/th,0)</f>
        <v>42</v>
      </c>
      <c r="S64">
        <f>ROUNDUP(Scen!T57/th,0)</f>
        <v>47</v>
      </c>
      <c r="T64">
        <f>ROUNDUP(Scen!U57/th,0)</f>
        <v>49</v>
      </c>
      <c r="U64">
        <f>ROUNDUP(Scen!V57/th,0)</f>
        <v>50</v>
      </c>
      <c r="W64" s="2">
        <f t="shared" si="22"/>
        <v>23000000</v>
      </c>
      <c r="X64" s="2">
        <f t="shared" si="23"/>
        <v>25000000</v>
      </c>
      <c r="Y64" s="2">
        <f t="shared" si="24"/>
        <v>27000000</v>
      </c>
      <c r="Z64" s="2">
        <f t="shared" si="25"/>
        <v>30000000</v>
      </c>
      <c r="AA64" s="2">
        <f t="shared" si="26"/>
        <v>28000000</v>
      </c>
      <c r="AB64" s="2">
        <f t="shared" si="27"/>
        <v>28000000</v>
      </c>
      <c r="AC64" s="2">
        <f t="shared" si="28"/>
        <v>28000000</v>
      </c>
      <c r="AD64" s="2">
        <f t="shared" si="29"/>
        <v>31000000</v>
      </c>
      <c r="AE64" s="2">
        <f t="shared" si="30"/>
        <v>32000000</v>
      </c>
      <c r="AF64" s="2">
        <f t="shared" si="31"/>
        <v>28000000</v>
      </c>
      <c r="AG64" s="2">
        <f t="shared" si="32"/>
        <v>22000000</v>
      </c>
      <c r="AH64" s="2">
        <f t="shared" si="33"/>
        <v>26000000</v>
      </c>
      <c r="AI64" s="2">
        <f t="shared" si="34"/>
        <v>28000000</v>
      </c>
      <c r="AJ64" s="2">
        <f t="shared" si="35"/>
        <v>30000000</v>
      </c>
      <c r="AK64" s="2">
        <f t="shared" si="36"/>
        <v>18000000</v>
      </c>
      <c r="AL64" s="2">
        <f t="shared" si="37"/>
        <v>28000000</v>
      </c>
      <c r="AM64" s="2">
        <f t="shared" si="38"/>
        <v>34000000</v>
      </c>
      <c r="AN64" s="2">
        <f t="shared" si="39"/>
        <v>44000000</v>
      </c>
      <c r="AO64" s="2">
        <f t="shared" si="40"/>
        <v>48000000</v>
      </c>
      <c r="AP64" s="2">
        <f t="shared" si="41"/>
        <v>50000000</v>
      </c>
      <c r="AR64" s="2">
        <f t="shared" si="42"/>
        <v>608000000</v>
      </c>
    </row>
    <row r="65" spans="1:44" x14ac:dyDescent="0.8">
      <c r="A65" t="s">
        <v>54</v>
      </c>
      <c r="B65">
        <f>ROUNDUP(Scen!C58/th,0)</f>
        <v>26</v>
      </c>
      <c r="C65">
        <f>ROUNDUP(Scen!D58/th,0)</f>
        <v>29</v>
      </c>
      <c r="D65">
        <f>ROUNDUP(Scen!E58/th,0)</f>
        <v>30</v>
      </c>
      <c r="E65">
        <f>ROUNDUP(Scen!F58/th,0)</f>
        <v>35</v>
      </c>
      <c r="F65">
        <f>ROUNDUP(Scen!G58/th,0)</f>
        <v>37</v>
      </c>
      <c r="G65">
        <f>ROUNDUP(Scen!H58/th,0)</f>
        <v>36</v>
      </c>
      <c r="H65">
        <f>ROUNDUP(Scen!I58/th,0)</f>
        <v>43</v>
      </c>
      <c r="I65">
        <f>ROUNDUP(Scen!J58/th,0)</f>
        <v>48</v>
      </c>
      <c r="J65">
        <f>ROUNDUP(Scen!K58/th,0)</f>
        <v>52</v>
      </c>
      <c r="K65">
        <f>ROUNDUP(Scen!L58/th,0)</f>
        <v>53</v>
      </c>
      <c r="L65">
        <f>ROUNDUP(Scen!M58/th,0)</f>
        <v>55</v>
      </c>
      <c r="M65">
        <f>ROUNDUP(Scen!N58/th,0)</f>
        <v>57</v>
      </c>
      <c r="N65">
        <f>ROUNDUP(Scen!O58/th,0)</f>
        <v>57</v>
      </c>
      <c r="O65">
        <f>ROUNDUP(Scen!P58/th,0)</f>
        <v>60</v>
      </c>
      <c r="P65">
        <f>ROUNDUP(Scen!Q58/th,0)</f>
        <v>65</v>
      </c>
      <c r="Q65">
        <f>ROUNDUP(Scen!R58/th,0)</f>
        <v>72</v>
      </c>
      <c r="R65">
        <f>ROUNDUP(Scen!S58/th,0)</f>
        <v>66</v>
      </c>
      <c r="S65">
        <f>ROUNDUP(Scen!T58/th,0)</f>
        <v>67</v>
      </c>
      <c r="T65">
        <f>ROUNDUP(Scen!U58/th,0)</f>
        <v>73</v>
      </c>
      <c r="U65">
        <f>ROUNDUP(Scen!V58/th,0)</f>
        <v>77</v>
      </c>
      <c r="W65" s="2">
        <f t="shared" si="22"/>
        <v>26000000</v>
      </c>
      <c r="X65" s="2">
        <f t="shared" si="23"/>
        <v>29000000</v>
      </c>
      <c r="Y65" s="2">
        <f t="shared" si="24"/>
        <v>30000000</v>
      </c>
      <c r="Z65" s="2">
        <f t="shared" si="25"/>
        <v>35000000</v>
      </c>
      <c r="AA65" s="2">
        <f t="shared" si="26"/>
        <v>37000000</v>
      </c>
      <c r="AB65" s="2">
        <f t="shared" si="27"/>
        <v>36000000</v>
      </c>
      <c r="AC65" s="2">
        <f t="shared" si="28"/>
        <v>43000000</v>
      </c>
      <c r="AD65" s="2">
        <f t="shared" si="29"/>
        <v>48000000</v>
      </c>
      <c r="AE65" s="2">
        <f t="shared" si="30"/>
        <v>52000000</v>
      </c>
      <c r="AF65" s="2">
        <f t="shared" si="31"/>
        <v>53000000</v>
      </c>
      <c r="AG65" s="2">
        <f t="shared" si="32"/>
        <v>55000000</v>
      </c>
      <c r="AH65" s="2">
        <f t="shared" si="33"/>
        <v>57000000</v>
      </c>
      <c r="AI65" s="2">
        <f t="shared" si="34"/>
        <v>57000000</v>
      </c>
      <c r="AJ65" s="2">
        <f t="shared" si="35"/>
        <v>60000000</v>
      </c>
      <c r="AK65" s="2">
        <f t="shared" si="36"/>
        <v>65000000</v>
      </c>
      <c r="AL65" s="2">
        <f t="shared" si="37"/>
        <v>72000000</v>
      </c>
      <c r="AM65" s="2">
        <f t="shared" si="38"/>
        <v>66000000</v>
      </c>
      <c r="AN65" s="2">
        <f t="shared" si="39"/>
        <v>67000000</v>
      </c>
      <c r="AO65" s="2">
        <f t="shared" si="40"/>
        <v>73000000</v>
      </c>
      <c r="AP65" s="2">
        <f t="shared" si="41"/>
        <v>77000000</v>
      </c>
      <c r="AR65" s="2">
        <f t="shared" si="42"/>
        <v>1038000000</v>
      </c>
    </row>
    <row r="66" spans="1:44" x14ac:dyDescent="0.8">
      <c r="A66" t="s">
        <v>55</v>
      </c>
      <c r="B66">
        <f>ROUNDUP(Scen!C59/th,0)</f>
        <v>24</v>
      </c>
      <c r="C66">
        <f>ROUNDUP(Scen!D59/th,0)</f>
        <v>24</v>
      </c>
      <c r="D66">
        <f>ROUNDUP(Scen!E59/th,0)</f>
        <v>23</v>
      </c>
      <c r="E66">
        <f>ROUNDUP(Scen!F59/th,0)</f>
        <v>24</v>
      </c>
      <c r="F66">
        <f>ROUNDUP(Scen!G59/th,0)</f>
        <v>25</v>
      </c>
      <c r="G66">
        <f>ROUNDUP(Scen!H59/th,0)</f>
        <v>25</v>
      </c>
      <c r="H66">
        <f>ROUNDUP(Scen!I59/th,0)</f>
        <v>25</v>
      </c>
      <c r="I66">
        <f>ROUNDUP(Scen!J59/th,0)</f>
        <v>28</v>
      </c>
      <c r="J66">
        <f>ROUNDUP(Scen!K59/th,0)</f>
        <v>28</v>
      </c>
      <c r="K66">
        <f>ROUNDUP(Scen!L59/th,0)</f>
        <v>28</v>
      </c>
      <c r="L66">
        <f>ROUNDUP(Scen!M59/th,0)</f>
        <v>27</v>
      </c>
      <c r="M66">
        <f>ROUNDUP(Scen!N59/th,0)</f>
        <v>31</v>
      </c>
      <c r="N66">
        <f>ROUNDUP(Scen!O59/th,0)</f>
        <v>33</v>
      </c>
      <c r="O66">
        <f>ROUNDUP(Scen!P59/th,0)</f>
        <v>34</v>
      </c>
      <c r="P66">
        <f>ROUNDUP(Scen!Q59/th,0)</f>
        <v>35</v>
      </c>
      <c r="Q66">
        <f>ROUNDUP(Scen!R59/th,0)</f>
        <v>37</v>
      </c>
      <c r="R66">
        <f>ROUNDUP(Scen!S59/th,0)</f>
        <v>38</v>
      </c>
      <c r="S66">
        <f>ROUNDUP(Scen!T59/th,0)</f>
        <v>42</v>
      </c>
      <c r="T66">
        <f>ROUNDUP(Scen!U59/th,0)</f>
        <v>46</v>
      </c>
      <c r="U66">
        <f>ROUNDUP(Scen!V59/th,0)</f>
        <v>45</v>
      </c>
      <c r="W66" s="2">
        <f t="shared" si="22"/>
        <v>23000000</v>
      </c>
      <c r="X66" s="2">
        <f t="shared" si="23"/>
        <v>23000000</v>
      </c>
      <c r="Y66" s="2">
        <f t="shared" si="24"/>
        <v>21000000</v>
      </c>
      <c r="Z66" s="2">
        <f t="shared" si="25"/>
        <v>23000000</v>
      </c>
      <c r="AA66" s="2">
        <f t="shared" si="26"/>
        <v>20000000</v>
      </c>
      <c r="AB66" s="2">
        <f t="shared" si="27"/>
        <v>20000000</v>
      </c>
      <c r="AC66" s="2">
        <f t="shared" si="28"/>
        <v>20000000</v>
      </c>
      <c r="AD66" s="2">
        <f t="shared" si="29"/>
        <v>26000000</v>
      </c>
      <c r="AE66" s="2">
        <f t="shared" si="30"/>
        <v>26000000</v>
      </c>
      <c r="AF66" s="2">
        <f t="shared" si="31"/>
        <v>16000000</v>
      </c>
      <c r="AG66" s="2">
        <f t="shared" si="32"/>
        <v>14000000</v>
      </c>
      <c r="AH66" s="2">
        <f t="shared" si="33"/>
        <v>22000000</v>
      </c>
      <c r="AI66" s="2">
        <f t="shared" si="34"/>
        <v>26000000</v>
      </c>
      <c r="AJ66" s="2">
        <f t="shared" si="35"/>
        <v>28000000</v>
      </c>
      <c r="AK66" s="2">
        <f t="shared" si="36"/>
        <v>20000000</v>
      </c>
      <c r="AL66" s="2">
        <f t="shared" si="37"/>
        <v>24000000</v>
      </c>
      <c r="AM66" s="2">
        <f t="shared" si="38"/>
        <v>26000000</v>
      </c>
      <c r="AN66" s="2">
        <f t="shared" si="39"/>
        <v>34000000</v>
      </c>
      <c r="AO66" s="2">
        <f t="shared" si="40"/>
        <v>42000000</v>
      </c>
      <c r="AP66" s="2">
        <f t="shared" si="41"/>
        <v>40000000</v>
      </c>
      <c r="AR66" s="2">
        <f t="shared" si="42"/>
        <v>494000000</v>
      </c>
    </row>
    <row r="67" spans="1:44" x14ac:dyDescent="0.8">
      <c r="A67" t="s">
        <v>56</v>
      </c>
      <c r="B67">
        <f>ROUNDUP(Scen!C60/th,0)</f>
        <v>25</v>
      </c>
      <c r="C67">
        <f>ROUNDUP(Scen!D60/th,0)</f>
        <v>25</v>
      </c>
      <c r="D67">
        <f>ROUNDUP(Scen!E60/th,0)</f>
        <v>26</v>
      </c>
      <c r="E67">
        <f>ROUNDUP(Scen!F60/th,0)</f>
        <v>26</v>
      </c>
      <c r="F67">
        <f>ROUNDUP(Scen!G60/th,0)</f>
        <v>25</v>
      </c>
      <c r="G67">
        <f>ROUNDUP(Scen!H60/th,0)</f>
        <v>29</v>
      </c>
      <c r="H67">
        <f>ROUNDUP(Scen!I60/th,0)</f>
        <v>31</v>
      </c>
      <c r="I67">
        <f>ROUNDUP(Scen!J60/th,0)</f>
        <v>33</v>
      </c>
      <c r="J67">
        <f>ROUNDUP(Scen!K60/th,0)</f>
        <v>32</v>
      </c>
      <c r="K67">
        <f>ROUNDUP(Scen!L60/th,0)</f>
        <v>33</v>
      </c>
      <c r="L67">
        <f>ROUNDUP(Scen!M60/th,0)</f>
        <v>30</v>
      </c>
      <c r="M67">
        <f>ROUNDUP(Scen!N60/th,0)</f>
        <v>30</v>
      </c>
      <c r="N67">
        <f>ROUNDUP(Scen!O60/th,0)</f>
        <v>32</v>
      </c>
      <c r="O67">
        <f>ROUNDUP(Scen!P60/th,0)</f>
        <v>34</v>
      </c>
      <c r="P67">
        <f>ROUNDUP(Scen!Q60/th,0)</f>
        <v>36</v>
      </c>
      <c r="Q67">
        <f>ROUNDUP(Scen!R60/th,0)</f>
        <v>37</v>
      </c>
      <c r="R67">
        <f>ROUNDUP(Scen!S60/th,0)</f>
        <v>38</v>
      </c>
      <c r="S67">
        <f>ROUNDUP(Scen!T60/th,0)</f>
        <v>36</v>
      </c>
      <c r="T67">
        <f>ROUNDUP(Scen!U60/th,0)</f>
        <v>35</v>
      </c>
      <c r="U67">
        <f>ROUNDUP(Scen!V60/th,0)</f>
        <v>39</v>
      </c>
      <c r="W67" s="2">
        <f t="shared" si="22"/>
        <v>25000000</v>
      </c>
      <c r="X67" s="2">
        <f t="shared" si="23"/>
        <v>25000000</v>
      </c>
      <c r="Y67" s="2">
        <f t="shared" si="24"/>
        <v>26000000</v>
      </c>
      <c r="Z67" s="2">
        <f t="shared" si="25"/>
        <v>26000000</v>
      </c>
      <c r="AA67" s="2">
        <f t="shared" si="26"/>
        <v>20000000</v>
      </c>
      <c r="AB67" s="2">
        <f t="shared" si="27"/>
        <v>28000000</v>
      </c>
      <c r="AC67" s="2">
        <f t="shared" si="28"/>
        <v>31000000</v>
      </c>
      <c r="AD67" s="2">
        <f t="shared" si="29"/>
        <v>33000000</v>
      </c>
      <c r="AE67" s="2">
        <f t="shared" si="30"/>
        <v>32000000</v>
      </c>
      <c r="AF67" s="2">
        <f t="shared" si="31"/>
        <v>26000000</v>
      </c>
      <c r="AG67" s="2">
        <f t="shared" si="32"/>
        <v>20000000</v>
      </c>
      <c r="AH67" s="2">
        <f t="shared" si="33"/>
        <v>20000000</v>
      </c>
      <c r="AI67" s="2">
        <f t="shared" si="34"/>
        <v>24000000</v>
      </c>
      <c r="AJ67" s="2">
        <f t="shared" si="35"/>
        <v>28000000</v>
      </c>
      <c r="AK67" s="2">
        <f t="shared" si="36"/>
        <v>22000000</v>
      </c>
      <c r="AL67" s="2">
        <f t="shared" si="37"/>
        <v>24000000</v>
      </c>
      <c r="AM67" s="2">
        <f t="shared" si="38"/>
        <v>26000000</v>
      </c>
      <c r="AN67" s="2">
        <f t="shared" si="39"/>
        <v>22000000</v>
      </c>
      <c r="AO67" s="2">
        <f t="shared" si="40"/>
        <v>20000000</v>
      </c>
      <c r="AP67" s="2">
        <f t="shared" si="41"/>
        <v>28000000</v>
      </c>
      <c r="AR67" s="2">
        <f t="shared" si="42"/>
        <v>506000000</v>
      </c>
    </row>
    <row r="68" spans="1:44" x14ac:dyDescent="0.8">
      <c r="A68" t="s">
        <v>57</v>
      </c>
      <c r="B68">
        <f>ROUNDUP(Scen!C61/th,0)</f>
        <v>23</v>
      </c>
      <c r="C68">
        <f>ROUNDUP(Scen!D61/th,0)</f>
        <v>24</v>
      </c>
      <c r="D68">
        <f>ROUNDUP(Scen!E61/th,0)</f>
        <v>26</v>
      </c>
      <c r="E68">
        <f>ROUNDUP(Scen!F61/th,0)</f>
        <v>25</v>
      </c>
      <c r="F68">
        <f>ROUNDUP(Scen!G61/th,0)</f>
        <v>26</v>
      </c>
      <c r="G68">
        <f>ROUNDUP(Scen!H61/th,0)</f>
        <v>26</v>
      </c>
      <c r="H68">
        <f>ROUNDUP(Scen!I61/th,0)</f>
        <v>27</v>
      </c>
      <c r="I68">
        <f>ROUNDUP(Scen!J61/th,0)</f>
        <v>28</v>
      </c>
      <c r="J68">
        <f>ROUNDUP(Scen!K61/th,0)</f>
        <v>27</v>
      </c>
      <c r="K68">
        <f>ROUNDUP(Scen!L61/th,0)</f>
        <v>28</v>
      </c>
      <c r="L68">
        <f>ROUNDUP(Scen!M61/th,0)</f>
        <v>27</v>
      </c>
      <c r="M68">
        <f>ROUNDUP(Scen!N61/th,0)</f>
        <v>29</v>
      </c>
      <c r="N68">
        <f>ROUNDUP(Scen!O61/th,0)</f>
        <v>31</v>
      </c>
      <c r="O68">
        <f>ROUNDUP(Scen!P61/th,0)</f>
        <v>35</v>
      </c>
      <c r="P68">
        <f>ROUNDUP(Scen!Q61/th,0)</f>
        <v>36</v>
      </c>
      <c r="Q68">
        <f>ROUNDUP(Scen!R61/th,0)</f>
        <v>38</v>
      </c>
      <c r="R68">
        <f>ROUNDUP(Scen!S61/th,0)</f>
        <v>36</v>
      </c>
      <c r="S68">
        <f>ROUNDUP(Scen!T61/th,0)</f>
        <v>37</v>
      </c>
      <c r="T68">
        <f>ROUNDUP(Scen!U61/th,0)</f>
        <v>41</v>
      </c>
      <c r="U68">
        <f>ROUNDUP(Scen!V61/th,0)</f>
        <v>41</v>
      </c>
      <c r="W68" s="2">
        <f t="shared" si="22"/>
        <v>21000000</v>
      </c>
      <c r="X68" s="2">
        <f t="shared" si="23"/>
        <v>23000000</v>
      </c>
      <c r="Y68" s="2">
        <f t="shared" si="24"/>
        <v>26000000</v>
      </c>
      <c r="Z68" s="2">
        <f t="shared" si="25"/>
        <v>25000000</v>
      </c>
      <c r="AA68" s="2">
        <f t="shared" si="26"/>
        <v>22000000</v>
      </c>
      <c r="AB68" s="2">
        <f t="shared" si="27"/>
        <v>22000000</v>
      </c>
      <c r="AC68" s="2">
        <f t="shared" si="28"/>
        <v>24000000</v>
      </c>
      <c r="AD68" s="2">
        <f t="shared" si="29"/>
        <v>26000000</v>
      </c>
      <c r="AE68" s="2">
        <f t="shared" si="30"/>
        <v>24000000</v>
      </c>
      <c r="AF68" s="2">
        <f t="shared" si="31"/>
        <v>16000000</v>
      </c>
      <c r="AG68" s="2">
        <f t="shared" si="32"/>
        <v>14000000</v>
      </c>
      <c r="AH68" s="2">
        <f t="shared" si="33"/>
        <v>18000000</v>
      </c>
      <c r="AI68" s="2">
        <f t="shared" si="34"/>
        <v>22000000</v>
      </c>
      <c r="AJ68" s="2">
        <f t="shared" si="35"/>
        <v>30000000</v>
      </c>
      <c r="AK68" s="2">
        <f t="shared" si="36"/>
        <v>22000000</v>
      </c>
      <c r="AL68" s="2">
        <f t="shared" si="37"/>
        <v>26000000</v>
      </c>
      <c r="AM68" s="2">
        <f t="shared" si="38"/>
        <v>22000000</v>
      </c>
      <c r="AN68" s="2">
        <f t="shared" si="39"/>
        <v>24000000</v>
      </c>
      <c r="AO68" s="2">
        <f t="shared" si="40"/>
        <v>32000000</v>
      </c>
      <c r="AP68" s="2">
        <f t="shared" si="41"/>
        <v>32000000</v>
      </c>
      <c r="AR68" s="2">
        <f t="shared" si="42"/>
        <v>471000000</v>
      </c>
    </row>
    <row r="69" spans="1:44" x14ac:dyDescent="0.8">
      <c r="A69" t="s">
        <v>58</v>
      </c>
      <c r="B69">
        <f>ROUNDUP(Scen!C62/th,0)</f>
        <v>25</v>
      </c>
      <c r="C69">
        <f>ROUNDUP(Scen!D62/th,0)</f>
        <v>26</v>
      </c>
      <c r="D69">
        <f>ROUNDUP(Scen!E62/th,0)</f>
        <v>25</v>
      </c>
      <c r="E69">
        <f>ROUNDUP(Scen!F62/th,0)</f>
        <v>26</v>
      </c>
      <c r="F69">
        <f>ROUNDUP(Scen!G62/th,0)</f>
        <v>29</v>
      </c>
      <c r="G69">
        <f>ROUNDUP(Scen!H62/th,0)</f>
        <v>31</v>
      </c>
      <c r="H69">
        <f>ROUNDUP(Scen!I62/th,0)</f>
        <v>33</v>
      </c>
      <c r="I69">
        <f>ROUNDUP(Scen!J62/th,0)</f>
        <v>33</v>
      </c>
      <c r="J69">
        <f>ROUNDUP(Scen!K62/th,0)</f>
        <v>33</v>
      </c>
      <c r="K69">
        <f>ROUNDUP(Scen!L62/th,0)</f>
        <v>36</v>
      </c>
      <c r="L69">
        <f>ROUNDUP(Scen!M62/th,0)</f>
        <v>34</v>
      </c>
      <c r="M69">
        <f>ROUNDUP(Scen!N62/th,0)</f>
        <v>36</v>
      </c>
      <c r="N69">
        <f>ROUNDUP(Scen!O62/th,0)</f>
        <v>34</v>
      </c>
      <c r="O69">
        <f>ROUNDUP(Scen!P62/th,0)</f>
        <v>37</v>
      </c>
      <c r="P69">
        <f>ROUNDUP(Scen!Q62/th,0)</f>
        <v>38</v>
      </c>
      <c r="Q69">
        <f>ROUNDUP(Scen!R62/th,0)</f>
        <v>39</v>
      </c>
      <c r="R69">
        <f>ROUNDUP(Scen!S62/th,0)</f>
        <v>40</v>
      </c>
      <c r="S69">
        <f>ROUNDUP(Scen!T62/th,0)</f>
        <v>40</v>
      </c>
      <c r="T69">
        <f>ROUNDUP(Scen!U62/th,0)</f>
        <v>44</v>
      </c>
      <c r="U69">
        <f>ROUNDUP(Scen!V62/th,0)</f>
        <v>46</v>
      </c>
      <c r="W69" s="2">
        <f t="shared" si="22"/>
        <v>25000000</v>
      </c>
      <c r="X69" s="2">
        <f t="shared" si="23"/>
        <v>26000000</v>
      </c>
      <c r="Y69" s="2">
        <f t="shared" si="24"/>
        <v>25000000</v>
      </c>
      <c r="Z69" s="2">
        <f t="shared" si="25"/>
        <v>26000000</v>
      </c>
      <c r="AA69" s="2">
        <f t="shared" si="26"/>
        <v>28000000</v>
      </c>
      <c r="AB69" s="2">
        <f t="shared" si="27"/>
        <v>31000000</v>
      </c>
      <c r="AC69" s="2">
        <f t="shared" si="28"/>
        <v>33000000</v>
      </c>
      <c r="AD69" s="2">
        <f t="shared" si="29"/>
        <v>33000000</v>
      </c>
      <c r="AE69" s="2">
        <f t="shared" si="30"/>
        <v>33000000</v>
      </c>
      <c r="AF69" s="2">
        <f t="shared" si="31"/>
        <v>32000000</v>
      </c>
      <c r="AG69" s="2">
        <f t="shared" si="32"/>
        <v>28000000</v>
      </c>
      <c r="AH69" s="2">
        <f t="shared" si="33"/>
        <v>32000000</v>
      </c>
      <c r="AI69" s="2">
        <f t="shared" si="34"/>
        <v>28000000</v>
      </c>
      <c r="AJ69" s="2">
        <f t="shared" si="35"/>
        <v>34000000</v>
      </c>
      <c r="AK69" s="2">
        <f t="shared" si="36"/>
        <v>26000000</v>
      </c>
      <c r="AL69" s="2">
        <f t="shared" si="37"/>
        <v>28000000</v>
      </c>
      <c r="AM69" s="2">
        <f t="shared" si="38"/>
        <v>30000000</v>
      </c>
      <c r="AN69" s="2">
        <f t="shared" si="39"/>
        <v>30000000</v>
      </c>
      <c r="AO69" s="2">
        <f t="shared" si="40"/>
        <v>38000000</v>
      </c>
      <c r="AP69" s="2">
        <f t="shared" si="41"/>
        <v>42000000</v>
      </c>
      <c r="AR69" s="2">
        <f t="shared" si="42"/>
        <v>608000000</v>
      </c>
    </row>
    <row r="70" spans="1:44" x14ac:dyDescent="0.8">
      <c r="A70" t="s">
        <v>59</v>
      </c>
      <c r="B70">
        <f>ROUNDUP(Scen!C63/th,0)</f>
        <v>24</v>
      </c>
      <c r="C70">
        <f>ROUNDUP(Scen!D63/th,0)</f>
        <v>24</v>
      </c>
      <c r="D70">
        <f>ROUNDUP(Scen!E63/th,0)</f>
        <v>23</v>
      </c>
      <c r="E70">
        <f>ROUNDUP(Scen!F63/th,0)</f>
        <v>24</v>
      </c>
      <c r="F70">
        <f>ROUNDUP(Scen!G63/th,0)</f>
        <v>24</v>
      </c>
      <c r="G70">
        <f>ROUNDUP(Scen!H63/th,0)</f>
        <v>26</v>
      </c>
      <c r="H70">
        <f>ROUNDUP(Scen!I63/th,0)</f>
        <v>28</v>
      </c>
      <c r="I70">
        <f>ROUNDUP(Scen!J63/th,0)</f>
        <v>30</v>
      </c>
      <c r="J70">
        <f>ROUNDUP(Scen!K63/th,0)</f>
        <v>33</v>
      </c>
      <c r="K70">
        <f>ROUNDUP(Scen!L63/th,0)</f>
        <v>32</v>
      </c>
      <c r="L70">
        <f>ROUNDUP(Scen!M63/th,0)</f>
        <v>31</v>
      </c>
      <c r="M70">
        <f>ROUNDUP(Scen!N63/th,0)</f>
        <v>34</v>
      </c>
      <c r="N70">
        <f>ROUNDUP(Scen!O63/th,0)</f>
        <v>33</v>
      </c>
      <c r="O70">
        <f>ROUNDUP(Scen!P63/th,0)</f>
        <v>36</v>
      </c>
      <c r="P70">
        <f>ROUNDUP(Scen!Q63/th,0)</f>
        <v>38</v>
      </c>
      <c r="Q70">
        <f>ROUNDUP(Scen!R63/th,0)</f>
        <v>40</v>
      </c>
      <c r="R70">
        <f>ROUNDUP(Scen!S63/th,0)</f>
        <v>42</v>
      </c>
      <c r="S70">
        <f>ROUNDUP(Scen!T63/th,0)</f>
        <v>45</v>
      </c>
      <c r="T70">
        <f>ROUNDUP(Scen!U63/th,0)</f>
        <v>48</v>
      </c>
      <c r="U70">
        <f>ROUNDUP(Scen!V63/th,0)</f>
        <v>51</v>
      </c>
      <c r="W70" s="2">
        <f t="shared" si="22"/>
        <v>23000000</v>
      </c>
      <c r="X70" s="2">
        <f t="shared" si="23"/>
        <v>23000000</v>
      </c>
      <c r="Y70" s="2">
        <f t="shared" si="24"/>
        <v>21000000</v>
      </c>
      <c r="Z70" s="2">
        <f t="shared" si="25"/>
        <v>23000000</v>
      </c>
      <c r="AA70" s="2">
        <f t="shared" si="26"/>
        <v>18000000</v>
      </c>
      <c r="AB70" s="2">
        <f t="shared" si="27"/>
        <v>22000000</v>
      </c>
      <c r="AC70" s="2">
        <f t="shared" si="28"/>
        <v>26000000</v>
      </c>
      <c r="AD70" s="2">
        <f t="shared" si="29"/>
        <v>30000000</v>
      </c>
      <c r="AE70" s="2">
        <f t="shared" si="30"/>
        <v>33000000</v>
      </c>
      <c r="AF70" s="2">
        <f t="shared" si="31"/>
        <v>24000000</v>
      </c>
      <c r="AG70" s="2">
        <f t="shared" si="32"/>
        <v>22000000</v>
      </c>
      <c r="AH70" s="2">
        <f t="shared" si="33"/>
        <v>28000000</v>
      </c>
      <c r="AI70" s="2">
        <f t="shared" si="34"/>
        <v>26000000</v>
      </c>
      <c r="AJ70" s="2">
        <f t="shared" si="35"/>
        <v>32000000</v>
      </c>
      <c r="AK70" s="2">
        <f t="shared" si="36"/>
        <v>26000000</v>
      </c>
      <c r="AL70" s="2">
        <f t="shared" si="37"/>
        <v>30000000</v>
      </c>
      <c r="AM70" s="2">
        <f t="shared" si="38"/>
        <v>34000000</v>
      </c>
      <c r="AN70" s="2">
        <f t="shared" si="39"/>
        <v>40000000</v>
      </c>
      <c r="AO70" s="2">
        <f t="shared" si="40"/>
        <v>46000000</v>
      </c>
      <c r="AP70" s="2">
        <f t="shared" si="41"/>
        <v>51000000</v>
      </c>
      <c r="AR70" s="2">
        <f t="shared" si="42"/>
        <v>578000000</v>
      </c>
    </row>
    <row r="71" spans="1:44" x14ac:dyDescent="0.8">
      <c r="A71" t="s">
        <v>60</v>
      </c>
      <c r="B71">
        <f>ROUNDUP(Scen!C64/th,0)</f>
        <v>23</v>
      </c>
      <c r="C71">
        <f>ROUNDUP(Scen!D64/th,0)</f>
        <v>23</v>
      </c>
      <c r="D71">
        <f>ROUNDUP(Scen!E64/th,0)</f>
        <v>24</v>
      </c>
      <c r="E71">
        <f>ROUNDUP(Scen!F64/th,0)</f>
        <v>26</v>
      </c>
      <c r="F71">
        <f>ROUNDUP(Scen!G64/th,0)</f>
        <v>27</v>
      </c>
      <c r="G71">
        <f>ROUNDUP(Scen!H64/th,0)</f>
        <v>28</v>
      </c>
      <c r="H71">
        <f>ROUNDUP(Scen!I64/th,0)</f>
        <v>31</v>
      </c>
      <c r="I71">
        <f>ROUNDUP(Scen!J64/th,0)</f>
        <v>33</v>
      </c>
      <c r="J71">
        <f>ROUNDUP(Scen!K64/th,0)</f>
        <v>34</v>
      </c>
      <c r="K71">
        <f>ROUNDUP(Scen!L64/th,0)</f>
        <v>39</v>
      </c>
      <c r="L71">
        <f>ROUNDUP(Scen!M64/th,0)</f>
        <v>47</v>
      </c>
      <c r="M71">
        <f>ROUNDUP(Scen!N64/th,0)</f>
        <v>43</v>
      </c>
      <c r="N71">
        <f>ROUNDUP(Scen!O64/th,0)</f>
        <v>47</v>
      </c>
      <c r="O71">
        <f>ROUNDUP(Scen!P64/th,0)</f>
        <v>49</v>
      </c>
      <c r="P71">
        <f>ROUNDUP(Scen!Q64/th,0)</f>
        <v>47</v>
      </c>
      <c r="Q71">
        <f>ROUNDUP(Scen!R64/th,0)</f>
        <v>49</v>
      </c>
      <c r="R71">
        <f>ROUNDUP(Scen!S64/th,0)</f>
        <v>51</v>
      </c>
      <c r="S71">
        <f>ROUNDUP(Scen!T64/th,0)</f>
        <v>52</v>
      </c>
      <c r="T71">
        <f>ROUNDUP(Scen!U64/th,0)</f>
        <v>51</v>
      </c>
      <c r="U71">
        <f>ROUNDUP(Scen!V64/th,0)</f>
        <v>52</v>
      </c>
      <c r="W71" s="2">
        <f t="shared" si="22"/>
        <v>21000000</v>
      </c>
      <c r="X71" s="2">
        <f t="shared" si="23"/>
        <v>21000000</v>
      </c>
      <c r="Y71" s="2">
        <f t="shared" si="24"/>
        <v>23000000</v>
      </c>
      <c r="Z71" s="2">
        <f t="shared" si="25"/>
        <v>26000000</v>
      </c>
      <c r="AA71" s="2">
        <f t="shared" si="26"/>
        <v>24000000</v>
      </c>
      <c r="AB71" s="2">
        <f t="shared" si="27"/>
        <v>26000000</v>
      </c>
      <c r="AC71" s="2">
        <f t="shared" si="28"/>
        <v>31000000</v>
      </c>
      <c r="AD71" s="2">
        <f t="shared" si="29"/>
        <v>33000000</v>
      </c>
      <c r="AE71" s="2">
        <f t="shared" si="30"/>
        <v>34000000</v>
      </c>
      <c r="AF71" s="2">
        <f t="shared" si="31"/>
        <v>38000000</v>
      </c>
      <c r="AG71" s="2">
        <f t="shared" si="32"/>
        <v>47000000</v>
      </c>
      <c r="AH71" s="2">
        <f t="shared" si="33"/>
        <v>43000000</v>
      </c>
      <c r="AI71" s="2">
        <f t="shared" si="34"/>
        <v>47000000</v>
      </c>
      <c r="AJ71" s="2">
        <f t="shared" si="35"/>
        <v>49000000</v>
      </c>
      <c r="AK71" s="2">
        <f t="shared" si="36"/>
        <v>44000000</v>
      </c>
      <c r="AL71" s="2">
        <f t="shared" si="37"/>
        <v>48000000</v>
      </c>
      <c r="AM71" s="2">
        <f t="shared" si="38"/>
        <v>51000000</v>
      </c>
      <c r="AN71" s="2">
        <f t="shared" si="39"/>
        <v>52000000</v>
      </c>
      <c r="AO71" s="2">
        <f t="shared" si="40"/>
        <v>51000000</v>
      </c>
      <c r="AP71" s="2">
        <f t="shared" si="41"/>
        <v>52000000</v>
      </c>
      <c r="AR71" s="2">
        <f t="shared" si="42"/>
        <v>761000000</v>
      </c>
    </row>
    <row r="72" spans="1:44" x14ac:dyDescent="0.8">
      <c r="A72" t="s">
        <v>61</v>
      </c>
      <c r="B72">
        <f>ROUNDUP(Scen!C65/th,0)</f>
        <v>26</v>
      </c>
      <c r="C72">
        <f>ROUNDUP(Scen!D65/th,0)</f>
        <v>29</v>
      </c>
      <c r="D72">
        <f>ROUNDUP(Scen!E65/th,0)</f>
        <v>30</v>
      </c>
      <c r="E72">
        <f>ROUNDUP(Scen!F65/th,0)</f>
        <v>33</v>
      </c>
      <c r="F72">
        <f>ROUNDUP(Scen!G65/th,0)</f>
        <v>34</v>
      </c>
      <c r="G72">
        <f>ROUNDUP(Scen!H65/th,0)</f>
        <v>35</v>
      </c>
      <c r="H72">
        <f>ROUNDUP(Scen!I65/th,0)</f>
        <v>38</v>
      </c>
      <c r="I72">
        <f>ROUNDUP(Scen!J65/th,0)</f>
        <v>40</v>
      </c>
      <c r="J72">
        <f>ROUNDUP(Scen!K65/th,0)</f>
        <v>43</v>
      </c>
      <c r="K72">
        <f>ROUNDUP(Scen!L65/th,0)</f>
        <v>46</v>
      </c>
      <c r="L72">
        <f>ROUNDUP(Scen!M65/th,0)</f>
        <v>46</v>
      </c>
      <c r="M72">
        <f>ROUNDUP(Scen!N65/th,0)</f>
        <v>46</v>
      </c>
      <c r="N72">
        <f>ROUNDUP(Scen!O65/th,0)</f>
        <v>48</v>
      </c>
      <c r="O72">
        <f>ROUNDUP(Scen!P65/th,0)</f>
        <v>56</v>
      </c>
      <c r="P72">
        <f>ROUNDUP(Scen!Q65/th,0)</f>
        <v>64</v>
      </c>
      <c r="Q72">
        <f>ROUNDUP(Scen!R65/th,0)</f>
        <v>63</v>
      </c>
      <c r="R72">
        <f>ROUNDUP(Scen!S65/th,0)</f>
        <v>64</v>
      </c>
      <c r="S72">
        <f>ROUNDUP(Scen!T65/th,0)</f>
        <v>66</v>
      </c>
      <c r="T72">
        <f>ROUNDUP(Scen!U65/th,0)</f>
        <v>67</v>
      </c>
      <c r="U72">
        <f>ROUNDUP(Scen!V65/th,0)</f>
        <v>80</v>
      </c>
      <c r="W72" s="2">
        <f t="shared" si="22"/>
        <v>26000000</v>
      </c>
      <c r="X72" s="2">
        <f t="shared" si="23"/>
        <v>29000000</v>
      </c>
      <c r="Y72" s="2">
        <f t="shared" si="24"/>
        <v>30000000</v>
      </c>
      <c r="Z72" s="2">
        <f t="shared" si="25"/>
        <v>33000000</v>
      </c>
      <c r="AA72" s="2">
        <f t="shared" si="26"/>
        <v>34000000</v>
      </c>
      <c r="AB72" s="2">
        <f t="shared" si="27"/>
        <v>35000000</v>
      </c>
      <c r="AC72" s="2">
        <f t="shared" si="28"/>
        <v>38000000</v>
      </c>
      <c r="AD72" s="2">
        <f t="shared" si="29"/>
        <v>40000000</v>
      </c>
      <c r="AE72" s="2">
        <f t="shared" si="30"/>
        <v>43000000</v>
      </c>
      <c r="AF72" s="2">
        <f t="shared" si="31"/>
        <v>46000000</v>
      </c>
      <c r="AG72" s="2">
        <f t="shared" si="32"/>
        <v>46000000</v>
      </c>
      <c r="AH72" s="2">
        <f t="shared" si="33"/>
        <v>46000000</v>
      </c>
      <c r="AI72" s="2">
        <f t="shared" si="34"/>
        <v>48000000</v>
      </c>
      <c r="AJ72" s="2">
        <f t="shared" si="35"/>
        <v>56000000</v>
      </c>
      <c r="AK72" s="2">
        <f t="shared" si="36"/>
        <v>64000000</v>
      </c>
      <c r="AL72" s="2">
        <f t="shared" si="37"/>
        <v>63000000</v>
      </c>
      <c r="AM72" s="2">
        <f t="shared" si="38"/>
        <v>64000000</v>
      </c>
      <c r="AN72" s="2">
        <f t="shared" si="39"/>
        <v>66000000</v>
      </c>
      <c r="AO72" s="2">
        <f t="shared" si="40"/>
        <v>67000000</v>
      </c>
      <c r="AP72" s="2">
        <f t="shared" si="41"/>
        <v>80000000</v>
      </c>
      <c r="AR72" s="2">
        <f t="shared" si="42"/>
        <v>954000000</v>
      </c>
    </row>
    <row r="73" spans="1:44" x14ac:dyDescent="0.8">
      <c r="A73" t="s">
        <v>62</v>
      </c>
      <c r="B73">
        <f>ROUNDUP(Scen!C66/th,0)</f>
        <v>22</v>
      </c>
      <c r="C73">
        <f>ROUNDUP(Scen!D66/th,0)</f>
        <v>23</v>
      </c>
      <c r="D73">
        <f>ROUNDUP(Scen!E66/th,0)</f>
        <v>22</v>
      </c>
      <c r="E73">
        <f>ROUNDUP(Scen!F66/th,0)</f>
        <v>24</v>
      </c>
      <c r="F73">
        <f>ROUNDUP(Scen!G66/th,0)</f>
        <v>24</v>
      </c>
      <c r="G73">
        <f>ROUNDUP(Scen!H66/th,0)</f>
        <v>24</v>
      </c>
      <c r="H73">
        <f>ROUNDUP(Scen!I66/th,0)</f>
        <v>26</v>
      </c>
      <c r="I73">
        <f>ROUNDUP(Scen!J66/th,0)</f>
        <v>28</v>
      </c>
      <c r="J73">
        <f>ROUNDUP(Scen!K66/th,0)</f>
        <v>31</v>
      </c>
      <c r="K73">
        <f>ROUNDUP(Scen!L66/th,0)</f>
        <v>31</v>
      </c>
      <c r="L73">
        <f>ROUNDUP(Scen!M66/th,0)</f>
        <v>35</v>
      </c>
      <c r="M73">
        <f>ROUNDUP(Scen!N66/th,0)</f>
        <v>37</v>
      </c>
      <c r="N73">
        <f>ROUNDUP(Scen!O66/th,0)</f>
        <v>38</v>
      </c>
      <c r="O73">
        <f>ROUNDUP(Scen!P66/th,0)</f>
        <v>37</v>
      </c>
      <c r="P73">
        <f>ROUNDUP(Scen!Q66/th,0)</f>
        <v>38</v>
      </c>
      <c r="Q73">
        <f>ROUNDUP(Scen!R66/th,0)</f>
        <v>37</v>
      </c>
      <c r="R73">
        <f>ROUNDUP(Scen!S66/th,0)</f>
        <v>37</v>
      </c>
      <c r="S73">
        <f>ROUNDUP(Scen!T66/th,0)</f>
        <v>39</v>
      </c>
      <c r="T73">
        <f>ROUNDUP(Scen!U66/th,0)</f>
        <v>38</v>
      </c>
      <c r="U73">
        <f>ROUNDUP(Scen!V66/th,0)</f>
        <v>41</v>
      </c>
      <c r="W73" s="2">
        <f t="shared" si="22"/>
        <v>19000000</v>
      </c>
      <c r="X73" s="2">
        <f t="shared" si="23"/>
        <v>21000000</v>
      </c>
      <c r="Y73" s="2">
        <f t="shared" si="24"/>
        <v>19000000</v>
      </c>
      <c r="Z73" s="2">
        <f t="shared" si="25"/>
        <v>23000000</v>
      </c>
      <c r="AA73" s="2">
        <f t="shared" si="26"/>
        <v>18000000</v>
      </c>
      <c r="AB73" s="2">
        <f t="shared" si="27"/>
        <v>18000000</v>
      </c>
      <c r="AC73" s="2">
        <f t="shared" si="28"/>
        <v>22000000</v>
      </c>
      <c r="AD73" s="2">
        <f t="shared" si="29"/>
        <v>26000000</v>
      </c>
      <c r="AE73" s="2">
        <f t="shared" si="30"/>
        <v>31000000</v>
      </c>
      <c r="AF73" s="2">
        <f t="shared" si="31"/>
        <v>22000000</v>
      </c>
      <c r="AG73" s="2">
        <f t="shared" si="32"/>
        <v>30000000</v>
      </c>
      <c r="AH73" s="2">
        <f t="shared" si="33"/>
        <v>34000000</v>
      </c>
      <c r="AI73" s="2">
        <f t="shared" si="34"/>
        <v>36000000</v>
      </c>
      <c r="AJ73" s="2">
        <f t="shared" si="35"/>
        <v>34000000</v>
      </c>
      <c r="AK73" s="2">
        <f t="shared" si="36"/>
        <v>26000000</v>
      </c>
      <c r="AL73" s="2">
        <f t="shared" si="37"/>
        <v>24000000</v>
      </c>
      <c r="AM73" s="2">
        <f t="shared" si="38"/>
        <v>24000000</v>
      </c>
      <c r="AN73" s="2">
        <f t="shared" si="39"/>
        <v>28000000</v>
      </c>
      <c r="AO73" s="2">
        <f t="shared" si="40"/>
        <v>26000000</v>
      </c>
      <c r="AP73" s="2">
        <f t="shared" si="41"/>
        <v>32000000</v>
      </c>
      <c r="AR73" s="2">
        <f t="shared" si="42"/>
        <v>513000000</v>
      </c>
    </row>
    <row r="74" spans="1:44" x14ac:dyDescent="0.8">
      <c r="A74" t="s">
        <v>63</v>
      </c>
      <c r="B74">
        <f>ROUNDUP(Scen!C67/th,0)</f>
        <v>25</v>
      </c>
      <c r="C74">
        <f>ROUNDUP(Scen!D67/th,0)</f>
        <v>25</v>
      </c>
      <c r="D74">
        <f>ROUNDUP(Scen!E67/th,0)</f>
        <v>26</v>
      </c>
      <c r="E74">
        <f>ROUNDUP(Scen!F67/th,0)</f>
        <v>28</v>
      </c>
      <c r="F74">
        <f>ROUNDUP(Scen!G67/th,0)</f>
        <v>29</v>
      </c>
      <c r="G74">
        <f>ROUNDUP(Scen!H67/th,0)</f>
        <v>32</v>
      </c>
      <c r="H74">
        <f>ROUNDUP(Scen!I67/th,0)</f>
        <v>31</v>
      </c>
      <c r="I74">
        <f>ROUNDUP(Scen!J67/th,0)</f>
        <v>35</v>
      </c>
      <c r="J74">
        <f>ROUNDUP(Scen!K67/th,0)</f>
        <v>36</v>
      </c>
      <c r="K74">
        <f>ROUNDUP(Scen!L67/th,0)</f>
        <v>41</v>
      </c>
      <c r="L74">
        <f>ROUNDUP(Scen!M67/th,0)</f>
        <v>41</v>
      </c>
      <c r="M74">
        <f>ROUNDUP(Scen!N67/th,0)</f>
        <v>41</v>
      </c>
      <c r="N74">
        <f>ROUNDUP(Scen!O67/th,0)</f>
        <v>46</v>
      </c>
      <c r="O74">
        <f>ROUNDUP(Scen!P67/th,0)</f>
        <v>49</v>
      </c>
      <c r="P74">
        <f>ROUNDUP(Scen!Q67/th,0)</f>
        <v>50</v>
      </c>
      <c r="Q74">
        <f>ROUNDUP(Scen!R67/th,0)</f>
        <v>53</v>
      </c>
      <c r="R74">
        <f>ROUNDUP(Scen!S67/th,0)</f>
        <v>52</v>
      </c>
      <c r="S74">
        <f>ROUNDUP(Scen!T67/th,0)</f>
        <v>56</v>
      </c>
      <c r="T74">
        <f>ROUNDUP(Scen!U67/th,0)</f>
        <v>60</v>
      </c>
      <c r="U74">
        <f>ROUNDUP(Scen!V67/th,0)</f>
        <v>66</v>
      </c>
      <c r="W74" s="2">
        <f t="shared" si="22"/>
        <v>25000000</v>
      </c>
      <c r="X74" s="2">
        <f t="shared" si="23"/>
        <v>25000000</v>
      </c>
      <c r="Y74" s="2">
        <f t="shared" si="24"/>
        <v>26000000</v>
      </c>
      <c r="Z74" s="2">
        <f t="shared" si="25"/>
        <v>28000000</v>
      </c>
      <c r="AA74" s="2">
        <f t="shared" si="26"/>
        <v>28000000</v>
      </c>
      <c r="AB74" s="2">
        <f t="shared" si="27"/>
        <v>32000000</v>
      </c>
      <c r="AC74" s="2">
        <f t="shared" si="28"/>
        <v>31000000</v>
      </c>
      <c r="AD74" s="2">
        <f t="shared" si="29"/>
        <v>35000000</v>
      </c>
      <c r="AE74" s="2">
        <f t="shared" si="30"/>
        <v>36000000</v>
      </c>
      <c r="AF74" s="2">
        <f t="shared" si="31"/>
        <v>41000000</v>
      </c>
      <c r="AG74" s="2">
        <f t="shared" si="32"/>
        <v>41000000</v>
      </c>
      <c r="AH74" s="2">
        <f t="shared" si="33"/>
        <v>41000000</v>
      </c>
      <c r="AI74" s="2">
        <f t="shared" si="34"/>
        <v>46000000</v>
      </c>
      <c r="AJ74" s="2">
        <f t="shared" si="35"/>
        <v>49000000</v>
      </c>
      <c r="AK74" s="2">
        <f t="shared" si="36"/>
        <v>50000000</v>
      </c>
      <c r="AL74" s="2">
        <f t="shared" si="37"/>
        <v>53000000</v>
      </c>
      <c r="AM74" s="2">
        <f t="shared" si="38"/>
        <v>52000000</v>
      </c>
      <c r="AN74" s="2">
        <f t="shared" si="39"/>
        <v>56000000</v>
      </c>
      <c r="AO74" s="2">
        <f t="shared" si="40"/>
        <v>60000000</v>
      </c>
      <c r="AP74" s="2">
        <f t="shared" si="41"/>
        <v>66000000</v>
      </c>
      <c r="AR74" s="2">
        <f t="shared" si="42"/>
        <v>821000000</v>
      </c>
    </row>
    <row r="75" spans="1:44" x14ac:dyDescent="0.8">
      <c r="A75" t="s">
        <v>64</v>
      </c>
      <c r="B75">
        <f>ROUNDUP(Scen!C68/th,0)</f>
        <v>25</v>
      </c>
      <c r="C75">
        <f>ROUNDUP(Scen!D68/th,0)</f>
        <v>24</v>
      </c>
      <c r="D75">
        <f>ROUNDUP(Scen!E68/th,0)</f>
        <v>27</v>
      </c>
      <c r="E75">
        <f>ROUNDUP(Scen!F68/th,0)</f>
        <v>25</v>
      </c>
      <c r="F75">
        <f>ROUNDUP(Scen!G68/th,0)</f>
        <v>26</v>
      </c>
      <c r="G75">
        <f>ROUNDUP(Scen!H68/th,0)</f>
        <v>28</v>
      </c>
      <c r="H75">
        <f>ROUNDUP(Scen!I68/th,0)</f>
        <v>29</v>
      </c>
      <c r="I75">
        <f>ROUNDUP(Scen!J68/th,0)</f>
        <v>30</v>
      </c>
      <c r="J75">
        <f>ROUNDUP(Scen!K68/th,0)</f>
        <v>30</v>
      </c>
      <c r="K75">
        <f>ROUNDUP(Scen!L68/th,0)</f>
        <v>33</v>
      </c>
      <c r="L75">
        <f>ROUNDUP(Scen!M68/th,0)</f>
        <v>32</v>
      </c>
      <c r="M75">
        <f>ROUNDUP(Scen!N68/th,0)</f>
        <v>31</v>
      </c>
      <c r="N75">
        <f>ROUNDUP(Scen!O68/th,0)</f>
        <v>30</v>
      </c>
      <c r="O75">
        <f>ROUNDUP(Scen!P68/th,0)</f>
        <v>32</v>
      </c>
      <c r="P75">
        <f>ROUNDUP(Scen!Q68/th,0)</f>
        <v>36</v>
      </c>
      <c r="Q75">
        <f>ROUNDUP(Scen!R68/th,0)</f>
        <v>38</v>
      </c>
      <c r="R75">
        <f>ROUNDUP(Scen!S68/th,0)</f>
        <v>43</v>
      </c>
      <c r="S75">
        <f>ROUNDUP(Scen!T68/th,0)</f>
        <v>44</v>
      </c>
      <c r="T75">
        <f>ROUNDUP(Scen!U68/th,0)</f>
        <v>48</v>
      </c>
      <c r="U75">
        <f>ROUNDUP(Scen!V68/th,0)</f>
        <v>43</v>
      </c>
      <c r="W75" s="2">
        <f t="shared" si="22"/>
        <v>25000000</v>
      </c>
      <c r="X75" s="2">
        <f t="shared" si="23"/>
        <v>23000000</v>
      </c>
      <c r="Y75" s="2">
        <f t="shared" si="24"/>
        <v>27000000</v>
      </c>
      <c r="Z75" s="2">
        <f t="shared" si="25"/>
        <v>25000000</v>
      </c>
      <c r="AA75" s="2">
        <f t="shared" si="26"/>
        <v>22000000</v>
      </c>
      <c r="AB75" s="2">
        <f t="shared" si="27"/>
        <v>26000000</v>
      </c>
      <c r="AC75" s="2">
        <f t="shared" si="28"/>
        <v>28000000</v>
      </c>
      <c r="AD75" s="2">
        <f t="shared" si="29"/>
        <v>30000000</v>
      </c>
      <c r="AE75" s="2">
        <f t="shared" si="30"/>
        <v>30000000</v>
      </c>
      <c r="AF75" s="2">
        <f t="shared" si="31"/>
        <v>26000000</v>
      </c>
      <c r="AG75" s="2">
        <f t="shared" si="32"/>
        <v>24000000</v>
      </c>
      <c r="AH75" s="2">
        <f t="shared" si="33"/>
        <v>22000000</v>
      </c>
      <c r="AI75" s="2">
        <f t="shared" si="34"/>
        <v>20000000</v>
      </c>
      <c r="AJ75" s="2">
        <f t="shared" si="35"/>
        <v>24000000</v>
      </c>
      <c r="AK75" s="2">
        <f t="shared" si="36"/>
        <v>22000000</v>
      </c>
      <c r="AL75" s="2">
        <f t="shared" si="37"/>
        <v>26000000</v>
      </c>
      <c r="AM75" s="2">
        <f t="shared" si="38"/>
        <v>36000000</v>
      </c>
      <c r="AN75" s="2">
        <f t="shared" si="39"/>
        <v>38000000</v>
      </c>
      <c r="AO75" s="2">
        <f t="shared" si="40"/>
        <v>46000000</v>
      </c>
      <c r="AP75" s="2">
        <f t="shared" si="41"/>
        <v>36000000</v>
      </c>
      <c r="AR75" s="2">
        <f t="shared" si="42"/>
        <v>556000000</v>
      </c>
    </row>
    <row r="76" spans="1:44" x14ac:dyDescent="0.8">
      <c r="A76" t="s">
        <v>65</v>
      </c>
      <c r="B76">
        <f>ROUNDUP(Scen!C69/th,0)</f>
        <v>25</v>
      </c>
      <c r="C76">
        <f>ROUNDUP(Scen!D69/th,0)</f>
        <v>29</v>
      </c>
      <c r="D76">
        <f>ROUNDUP(Scen!E69/th,0)</f>
        <v>32</v>
      </c>
      <c r="E76">
        <f>ROUNDUP(Scen!F69/th,0)</f>
        <v>31</v>
      </c>
      <c r="F76">
        <f>ROUNDUP(Scen!G69/th,0)</f>
        <v>34</v>
      </c>
      <c r="G76">
        <f>ROUNDUP(Scen!H69/th,0)</f>
        <v>32</v>
      </c>
      <c r="H76">
        <f>ROUNDUP(Scen!I69/th,0)</f>
        <v>33</v>
      </c>
      <c r="I76">
        <f>ROUNDUP(Scen!J69/th,0)</f>
        <v>36</v>
      </c>
      <c r="J76">
        <f>ROUNDUP(Scen!K69/th,0)</f>
        <v>35</v>
      </c>
      <c r="K76">
        <f>ROUNDUP(Scen!L69/th,0)</f>
        <v>38</v>
      </c>
      <c r="L76">
        <f>ROUNDUP(Scen!M69/th,0)</f>
        <v>38</v>
      </c>
      <c r="M76">
        <f>ROUNDUP(Scen!N69/th,0)</f>
        <v>41</v>
      </c>
      <c r="N76">
        <f>ROUNDUP(Scen!O69/th,0)</f>
        <v>44</v>
      </c>
      <c r="O76">
        <f>ROUNDUP(Scen!P69/th,0)</f>
        <v>46</v>
      </c>
      <c r="P76">
        <f>ROUNDUP(Scen!Q69/th,0)</f>
        <v>48</v>
      </c>
      <c r="Q76">
        <f>ROUNDUP(Scen!R69/th,0)</f>
        <v>53</v>
      </c>
      <c r="R76">
        <f>ROUNDUP(Scen!S69/th,0)</f>
        <v>64</v>
      </c>
      <c r="S76">
        <f>ROUNDUP(Scen!T69/th,0)</f>
        <v>66</v>
      </c>
      <c r="T76">
        <f>ROUNDUP(Scen!U69/th,0)</f>
        <v>63</v>
      </c>
      <c r="U76">
        <f>ROUNDUP(Scen!V69/th,0)</f>
        <v>65</v>
      </c>
      <c r="W76" s="2">
        <f t="shared" ref="W76:W111" si="43">1/(1+discount)^W$11*((IF(B$6&gt;B76,B76*r_rent_K,B$6*r_rent_K)+B$6*r_Sales_K+th*B76*r_Sales_TH)-((((B$7)^alpha)*c_inst_K)+(B$6*c_ops_K+th*B76*c_ops_TH)+IF(B$6&gt;B76,(B$6-B76)*r_rent_K+(B$6-B76)*th*r_Sales_TH,0)))</f>
        <v>25000000</v>
      </c>
      <c r="X76" s="2">
        <f t="shared" ref="X76:X111" si="44">1/(1+discount)^X$11*((IF(C$6&gt;C76,C76*r_rent_K,C$6*r_rent_K)+C$6*r_Sales_K+th*C76*r_Sales_TH)-((((C$7)^alpha)*c_inst_K)+(C$6*c_ops_K+th*C76*c_ops_TH)+IF(C$6&gt;C76,(C$6-C76)*r_rent_K+(C$6-C76)*th*r_Sales_TH,0)))</f>
        <v>29000000</v>
      </c>
      <c r="Y76" s="2">
        <f t="shared" ref="Y76:Y111" si="45">1/(1+discount)^Y$11*((IF(D$6&gt;D76,D76*r_rent_K,D$6*r_rent_K)+D$6*r_Sales_K+th*D76*r_Sales_TH)-((((D$7)^alpha)*c_inst_K)+(D$6*c_ops_K+th*D76*c_ops_TH)+IF(D$6&gt;D76,(D$6-D76)*r_rent_K+(D$6-D76)*th*r_Sales_TH,0)))</f>
        <v>32000000</v>
      </c>
      <c r="Z76" s="2">
        <f t="shared" ref="Z76:Z111" si="46">1/(1+discount)^Z$11*((IF(E$6&gt;E76,E76*r_rent_K,E$6*r_rent_K)+E$6*r_Sales_K+th*E76*r_Sales_TH)-((((E$7)^alpha)*c_inst_K)+(E$6*c_ops_K+th*E76*c_ops_TH)+IF(E$6&gt;E76,(E$6-E76)*r_rent_K+(E$6-E76)*th*r_Sales_TH,0)))</f>
        <v>31000000</v>
      </c>
      <c r="AA76" s="2">
        <f t="shared" ref="AA76:AA111" si="47">1/(1+discount)^AA$11*((IF(F$6&gt;F76,F76*r_rent_K,F$6*r_rent_K)+F$6*r_Sales_K+th*F76*r_Sales_TH)-((((F$7)^alpha)*c_inst_K)+(F$6*c_ops_K+th*F76*c_ops_TH)+IF(F$6&gt;F76,(F$6-F76)*r_rent_K+(F$6-F76)*th*r_Sales_TH,0)))</f>
        <v>34000000</v>
      </c>
      <c r="AB76" s="2">
        <f t="shared" ref="AB76:AB111" si="48">1/(1+discount)^AB$11*((IF(G$6&gt;G76,G76*r_rent_K,G$6*r_rent_K)+G$6*r_Sales_K+th*G76*r_Sales_TH)-((((G$7)^alpha)*c_inst_K)+(G$6*c_ops_K+th*G76*c_ops_TH)+IF(G$6&gt;G76,(G$6-G76)*r_rent_K+(G$6-G76)*th*r_Sales_TH,0)))</f>
        <v>32000000</v>
      </c>
      <c r="AC76" s="2">
        <f t="shared" ref="AC76:AC111" si="49">1/(1+discount)^AC$11*((IF(H$6&gt;H76,H76*r_rent_K,H$6*r_rent_K)+H$6*r_Sales_K+th*H76*r_Sales_TH)-((((H$7)^alpha)*c_inst_K)+(H$6*c_ops_K+th*H76*c_ops_TH)+IF(H$6&gt;H76,(H$6-H76)*r_rent_K+(H$6-H76)*th*r_Sales_TH,0)))</f>
        <v>33000000</v>
      </c>
      <c r="AD76" s="2">
        <f t="shared" ref="AD76:AD111" si="50">1/(1+discount)^AD$11*((IF(I$6&gt;I76,I76*r_rent_K,I$6*r_rent_K)+I$6*r_Sales_K+th*I76*r_Sales_TH)-((((I$7)^alpha)*c_inst_K)+(I$6*c_ops_K+th*I76*c_ops_TH)+IF(I$6&gt;I76,(I$6-I76)*r_rent_K+(I$6-I76)*th*r_Sales_TH,0)))</f>
        <v>36000000</v>
      </c>
      <c r="AE76" s="2">
        <f t="shared" ref="AE76:AE111" si="51">1/(1+discount)^AE$11*((IF(J$6&gt;J76,J76*r_rent_K,J$6*r_rent_K)+J$6*r_Sales_K+th*J76*r_Sales_TH)-((((J$7)^alpha)*c_inst_K)+(J$6*c_ops_K+th*J76*c_ops_TH)+IF(J$6&gt;J76,(J$6-J76)*r_rent_K+(J$6-J76)*th*r_Sales_TH,0)))</f>
        <v>35000000</v>
      </c>
      <c r="AF76" s="2">
        <f t="shared" ref="AF76:AF111" si="52">1/(1+discount)^AF$11*((IF(K$6&gt;K76,K76*r_rent_K,K$6*r_rent_K)+K$6*r_Sales_K+th*K76*r_Sales_TH)-((((K$7)^alpha)*c_inst_K)+(K$6*c_ops_K+th*K76*c_ops_TH)+IF(K$6&gt;K76,(K$6-K76)*r_rent_K+(K$6-K76)*th*r_Sales_TH,0)))</f>
        <v>36000000</v>
      </c>
      <c r="AG76" s="2">
        <f t="shared" ref="AG76:AG111" si="53">1/(1+discount)^AG$11*((IF(L$6&gt;L76,L76*r_rent_K,L$6*r_rent_K)+L$6*r_Sales_K+th*L76*r_Sales_TH)-((((L$7)^alpha)*c_inst_K)+(L$6*c_ops_K+th*L76*c_ops_TH)+IF(L$6&gt;L76,(L$6-L76)*r_rent_K+(L$6-L76)*th*r_Sales_TH,0)))</f>
        <v>36000000</v>
      </c>
      <c r="AH76" s="2">
        <f t="shared" ref="AH76:AH111" si="54">1/(1+discount)^AH$11*((IF(M$6&gt;M76,M76*r_rent_K,M$6*r_rent_K)+M$6*r_Sales_K+th*M76*r_Sales_TH)-((((M$7)^alpha)*c_inst_K)+(M$6*c_ops_K+th*M76*c_ops_TH)+IF(M$6&gt;M76,(M$6-M76)*r_rent_K+(M$6-M76)*th*r_Sales_TH,0)))</f>
        <v>41000000</v>
      </c>
      <c r="AI76" s="2">
        <f t="shared" ref="AI76:AI111" si="55">1/(1+discount)^AI$11*((IF(N$6&gt;N76,N76*r_rent_K,N$6*r_rent_K)+N$6*r_Sales_K+th*N76*r_Sales_TH)-((((N$7)^alpha)*c_inst_K)+(N$6*c_ops_K+th*N76*c_ops_TH)+IF(N$6&gt;N76,(N$6-N76)*r_rent_K+(N$6-N76)*th*r_Sales_TH,0)))</f>
        <v>44000000</v>
      </c>
      <c r="AJ76" s="2">
        <f t="shared" ref="AJ76:AJ111" si="56">1/(1+discount)^AJ$11*((IF(O$6&gt;O76,O76*r_rent_K,O$6*r_rent_K)+O$6*r_Sales_K+th*O76*r_Sales_TH)-((((O$7)^alpha)*c_inst_K)+(O$6*c_ops_K+th*O76*c_ops_TH)+IF(O$6&gt;O76,(O$6-O76)*r_rent_K+(O$6-O76)*th*r_Sales_TH,0)))</f>
        <v>46000000</v>
      </c>
      <c r="AK76" s="2">
        <f t="shared" ref="AK76:AK111" si="57">1/(1+discount)^AK$11*((IF(P$6&gt;P76,P76*r_rent_K,P$6*r_rent_K)+P$6*r_Sales_K+th*P76*r_Sales_TH)-((((P$7)^alpha)*c_inst_K)+(P$6*c_ops_K+th*P76*c_ops_TH)+IF(P$6&gt;P76,(P$6-P76)*r_rent_K+(P$6-P76)*th*r_Sales_TH,0)))</f>
        <v>46000000</v>
      </c>
      <c r="AL76" s="2">
        <f t="shared" ref="AL76:AL111" si="58">1/(1+discount)^AL$11*((IF(Q$6&gt;Q76,Q76*r_rent_K,Q$6*r_rent_K)+Q$6*r_Sales_K+th*Q76*r_Sales_TH)-((((Q$7)^alpha)*c_inst_K)+(Q$6*c_ops_K+th*Q76*c_ops_TH)+IF(Q$6&gt;Q76,(Q$6-Q76)*r_rent_K+(Q$6-Q76)*th*r_Sales_TH,0)))</f>
        <v>53000000</v>
      </c>
      <c r="AM76" s="2">
        <f t="shared" ref="AM76:AM111" si="59">1/(1+discount)^AM$11*((IF(R$6&gt;R76,R76*r_rent_K,R$6*r_rent_K)+R$6*r_Sales_K+th*R76*r_Sales_TH)-((((R$7)^alpha)*c_inst_K)+(R$6*c_ops_K+th*R76*c_ops_TH)+IF(R$6&gt;R76,(R$6-R76)*r_rent_K+(R$6-R76)*th*r_Sales_TH,0)))</f>
        <v>64000000</v>
      </c>
      <c r="AN76" s="2">
        <f t="shared" ref="AN76:AN111" si="60">1/(1+discount)^AN$11*((IF(S$6&gt;S76,S76*r_rent_K,S$6*r_rent_K)+S$6*r_Sales_K+th*S76*r_Sales_TH)-((((S$7)^alpha)*c_inst_K)+(S$6*c_ops_K+th*S76*c_ops_TH)+IF(S$6&gt;S76,(S$6-S76)*r_rent_K+(S$6-S76)*th*r_Sales_TH,0)))</f>
        <v>66000000</v>
      </c>
      <c r="AO76" s="2">
        <f t="shared" ref="AO76:AO111" si="61">1/(1+discount)^AO$11*((IF(T$6&gt;T76,T76*r_rent_K,T$6*r_rent_K)+T$6*r_Sales_K+th*T76*r_Sales_TH)-((((T$7)^alpha)*c_inst_K)+(T$6*c_ops_K+th*T76*c_ops_TH)+IF(T$6&gt;T76,(T$6-T76)*r_rent_K+(T$6-T76)*th*r_Sales_TH,0)))</f>
        <v>63000000</v>
      </c>
      <c r="AP76" s="2">
        <f t="shared" ref="AP76:AP111" si="62">1/(1+discount)^AP$11*((IF(U$6&gt;U76,U76*r_rent_K,U$6*r_rent_K)+U$6*r_Sales_K+th*U76*r_Sales_TH)-((((U$7)^alpha)*c_inst_K)+(U$6*c_ops_K+th*U76*c_ops_TH)+IF(U$6&gt;U76,(U$6-U76)*r_rent_K+(U$6-U76)*th*r_Sales_TH,0)))</f>
        <v>65000000</v>
      </c>
      <c r="AR76" s="2">
        <f t="shared" ref="AR76:AR111" si="63">SUM(W76:AP76)</f>
        <v>847000000</v>
      </c>
    </row>
    <row r="77" spans="1:44" x14ac:dyDescent="0.8">
      <c r="A77" t="s">
        <v>66</v>
      </c>
      <c r="B77">
        <f>ROUNDUP(Scen!C70/th,0)</f>
        <v>24</v>
      </c>
      <c r="C77">
        <f>ROUNDUP(Scen!D70/th,0)</f>
        <v>24</v>
      </c>
      <c r="D77">
        <f>ROUNDUP(Scen!E70/th,0)</f>
        <v>23</v>
      </c>
      <c r="E77">
        <f>ROUNDUP(Scen!F70/th,0)</f>
        <v>25</v>
      </c>
      <c r="F77">
        <f>ROUNDUP(Scen!G70/th,0)</f>
        <v>26</v>
      </c>
      <c r="G77">
        <f>ROUNDUP(Scen!H70/th,0)</f>
        <v>27</v>
      </c>
      <c r="H77">
        <f>ROUNDUP(Scen!I70/th,0)</f>
        <v>27</v>
      </c>
      <c r="I77">
        <f>ROUNDUP(Scen!J70/th,0)</f>
        <v>27</v>
      </c>
      <c r="J77">
        <f>ROUNDUP(Scen!K70/th,0)</f>
        <v>28</v>
      </c>
      <c r="K77">
        <f>ROUNDUP(Scen!L70/th,0)</f>
        <v>29</v>
      </c>
      <c r="L77">
        <f>ROUNDUP(Scen!M70/th,0)</f>
        <v>31</v>
      </c>
      <c r="M77">
        <f>ROUNDUP(Scen!N70/th,0)</f>
        <v>30</v>
      </c>
      <c r="N77">
        <f>ROUNDUP(Scen!O70/th,0)</f>
        <v>31</v>
      </c>
      <c r="O77">
        <f>ROUNDUP(Scen!P70/th,0)</f>
        <v>33</v>
      </c>
      <c r="P77">
        <f>ROUNDUP(Scen!Q70/th,0)</f>
        <v>31</v>
      </c>
      <c r="Q77">
        <f>ROUNDUP(Scen!R70/th,0)</f>
        <v>32</v>
      </c>
      <c r="R77">
        <f>ROUNDUP(Scen!S70/th,0)</f>
        <v>32</v>
      </c>
      <c r="S77">
        <f>ROUNDUP(Scen!T70/th,0)</f>
        <v>33</v>
      </c>
      <c r="T77">
        <f>ROUNDUP(Scen!U70/th,0)</f>
        <v>34</v>
      </c>
      <c r="U77">
        <f>ROUNDUP(Scen!V70/th,0)</f>
        <v>37</v>
      </c>
      <c r="W77" s="2">
        <f t="shared" si="43"/>
        <v>23000000</v>
      </c>
      <c r="X77" s="2">
        <f t="shared" si="44"/>
        <v>23000000</v>
      </c>
      <c r="Y77" s="2">
        <f t="shared" si="45"/>
        <v>21000000</v>
      </c>
      <c r="Z77" s="2">
        <f t="shared" si="46"/>
        <v>25000000</v>
      </c>
      <c r="AA77" s="2">
        <f t="shared" si="47"/>
        <v>22000000</v>
      </c>
      <c r="AB77" s="2">
        <f t="shared" si="48"/>
        <v>24000000</v>
      </c>
      <c r="AC77" s="2">
        <f t="shared" si="49"/>
        <v>24000000</v>
      </c>
      <c r="AD77" s="2">
        <f t="shared" si="50"/>
        <v>24000000</v>
      </c>
      <c r="AE77" s="2">
        <f t="shared" si="51"/>
        <v>26000000</v>
      </c>
      <c r="AF77" s="2">
        <f t="shared" si="52"/>
        <v>18000000</v>
      </c>
      <c r="AG77" s="2">
        <f t="shared" si="53"/>
        <v>22000000</v>
      </c>
      <c r="AH77" s="2">
        <f t="shared" si="54"/>
        <v>20000000</v>
      </c>
      <c r="AI77" s="2">
        <f t="shared" si="55"/>
        <v>22000000</v>
      </c>
      <c r="AJ77" s="2">
        <f t="shared" si="56"/>
        <v>26000000</v>
      </c>
      <c r="AK77" s="2">
        <f t="shared" si="57"/>
        <v>12000000</v>
      </c>
      <c r="AL77" s="2">
        <f t="shared" si="58"/>
        <v>14000000</v>
      </c>
      <c r="AM77" s="2">
        <f t="shared" si="59"/>
        <v>14000000</v>
      </c>
      <c r="AN77" s="2">
        <f t="shared" si="60"/>
        <v>16000000</v>
      </c>
      <c r="AO77" s="2">
        <f t="shared" si="61"/>
        <v>18000000</v>
      </c>
      <c r="AP77" s="2">
        <f t="shared" si="62"/>
        <v>24000000</v>
      </c>
      <c r="AR77" s="2">
        <f t="shared" si="63"/>
        <v>418000000</v>
      </c>
    </row>
    <row r="78" spans="1:44" x14ac:dyDescent="0.8">
      <c r="A78" t="s">
        <v>67</v>
      </c>
      <c r="B78">
        <f>ROUNDUP(Scen!C71/th,0)</f>
        <v>23</v>
      </c>
      <c r="C78">
        <f>ROUNDUP(Scen!D71/th,0)</f>
        <v>24</v>
      </c>
      <c r="D78">
        <f>ROUNDUP(Scen!E71/th,0)</f>
        <v>25</v>
      </c>
      <c r="E78">
        <f>ROUNDUP(Scen!F71/th,0)</f>
        <v>27</v>
      </c>
      <c r="F78">
        <f>ROUNDUP(Scen!G71/th,0)</f>
        <v>29</v>
      </c>
      <c r="G78">
        <f>ROUNDUP(Scen!H71/th,0)</f>
        <v>29</v>
      </c>
      <c r="H78">
        <f>ROUNDUP(Scen!I71/th,0)</f>
        <v>29</v>
      </c>
      <c r="I78">
        <f>ROUNDUP(Scen!J71/th,0)</f>
        <v>31</v>
      </c>
      <c r="J78">
        <f>ROUNDUP(Scen!K71/th,0)</f>
        <v>32</v>
      </c>
      <c r="K78">
        <f>ROUNDUP(Scen!L71/th,0)</f>
        <v>36</v>
      </c>
      <c r="L78">
        <f>ROUNDUP(Scen!M71/th,0)</f>
        <v>42</v>
      </c>
      <c r="M78">
        <f>ROUNDUP(Scen!N71/th,0)</f>
        <v>43</v>
      </c>
      <c r="N78">
        <f>ROUNDUP(Scen!O71/th,0)</f>
        <v>47</v>
      </c>
      <c r="O78">
        <f>ROUNDUP(Scen!P71/th,0)</f>
        <v>43</v>
      </c>
      <c r="P78">
        <f>ROUNDUP(Scen!Q71/th,0)</f>
        <v>46</v>
      </c>
      <c r="Q78">
        <f>ROUNDUP(Scen!R71/th,0)</f>
        <v>45</v>
      </c>
      <c r="R78">
        <f>ROUNDUP(Scen!S71/th,0)</f>
        <v>49</v>
      </c>
      <c r="S78">
        <f>ROUNDUP(Scen!T71/th,0)</f>
        <v>52</v>
      </c>
      <c r="T78">
        <f>ROUNDUP(Scen!U71/th,0)</f>
        <v>55</v>
      </c>
      <c r="U78">
        <f>ROUNDUP(Scen!V71/th,0)</f>
        <v>59</v>
      </c>
      <c r="W78" s="2">
        <f t="shared" si="43"/>
        <v>21000000</v>
      </c>
      <c r="X78" s="2">
        <f t="shared" si="44"/>
        <v>23000000</v>
      </c>
      <c r="Y78" s="2">
        <f t="shared" si="45"/>
        <v>25000000</v>
      </c>
      <c r="Z78" s="2">
        <f t="shared" si="46"/>
        <v>27000000</v>
      </c>
      <c r="AA78" s="2">
        <f t="shared" si="47"/>
        <v>28000000</v>
      </c>
      <c r="AB78" s="2">
        <f t="shared" si="48"/>
        <v>28000000</v>
      </c>
      <c r="AC78" s="2">
        <f t="shared" si="49"/>
        <v>28000000</v>
      </c>
      <c r="AD78" s="2">
        <f t="shared" si="50"/>
        <v>31000000</v>
      </c>
      <c r="AE78" s="2">
        <f t="shared" si="51"/>
        <v>32000000</v>
      </c>
      <c r="AF78" s="2">
        <f t="shared" si="52"/>
        <v>32000000</v>
      </c>
      <c r="AG78" s="2">
        <f t="shared" si="53"/>
        <v>42000000</v>
      </c>
      <c r="AH78" s="2">
        <f t="shared" si="54"/>
        <v>43000000</v>
      </c>
      <c r="AI78" s="2">
        <f t="shared" si="55"/>
        <v>47000000</v>
      </c>
      <c r="AJ78" s="2">
        <f t="shared" si="56"/>
        <v>43000000</v>
      </c>
      <c r="AK78" s="2">
        <f t="shared" si="57"/>
        <v>42000000</v>
      </c>
      <c r="AL78" s="2">
        <f t="shared" si="58"/>
        <v>40000000</v>
      </c>
      <c r="AM78" s="2">
        <f t="shared" si="59"/>
        <v>48000000</v>
      </c>
      <c r="AN78" s="2">
        <f t="shared" si="60"/>
        <v>52000000</v>
      </c>
      <c r="AO78" s="2">
        <f t="shared" si="61"/>
        <v>55000000</v>
      </c>
      <c r="AP78" s="2">
        <f t="shared" si="62"/>
        <v>59000000</v>
      </c>
      <c r="AR78" s="2">
        <f t="shared" si="63"/>
        <v>746000000</v>
      </c>
    </row>
    <row r="79" spans="1:44" x14ac:dyDescent="0.8">
      <c r="A79" t="s">
        <v>68</v>
      </c>
      <c r="B79">
        <f>ROUNDUP(Scen!C72/th,0)</f>
        <v>21</v>
      </c>
      <c r="C79">
        <f>ROUNDUP(Scen!D72/th,0)</f>
        <v>22</v>
      </c>
      <c r="D79">
        <f>ROUNDUP(Scen!E72/th,0)</f>
        <v>25</v>
      </c>
      <c r="E79">
        <f>ROUNDUP(Scen!F72/th,0)</f>
        <v>25</v>
      </c>
      <c r="F79">
        <f>ROUNDUP(Scen!G72/th,0)</f>
        <v>28</v>
      </c>
      <c r="G79">
        <f>ROUNDUP(Scen!H72/th,0)</f>
        <v>30</v>
      </c>
      <c r="H79">
        <f>ROUNDUP(Scen!I72/th,0)</f>
        <v>34</v>
      </c>
      <c r="I79">
        <f>ROUNDUP(Scen!J72/th,0)</f>
        <v>36</v>
      </c>
      <c r="J79">
        <f>ROUNDUP(Scen!K72/th,0)</f>
        <v>33</v>
      </c>
      <c r="K79">
        <f>ROUNDUP(Scen!L72/th,0)</f>
        <v>35</v>
      </c>
      <c r="L79">
        <f>ROUNDUP(Scen!M72/th,0)</f>
        <v>34</v>
      </c>
      <c r="M79">
        <f>ROUNDUP(Scen!N72/th,0)</f>
        <v>36</v>
      </c>
      <c r="N79">
        <f>ROUNDUP(Scen!O72/th,0)</f>
        <v>39</v>
      </c>
      <c r="O79">
        <f>ROUNDUP(Scen!P72/th,0)</f>
        <v>46</v>
      </c>
      <c r="P79">
        <f>ROUNDUP(Scen!Q72/th,0)</f>
        <v>46</v>
      </c>
      <c r="Q79">
        <f>ROUNDUP(Scen!R72/th,0)</f>
        <v>47</v>
      </c>
      <c r="R79">
        <f>ROUNDUP(Scen!S72/th,0)</f>
        <v>46</v>
      </c>
      <c r="S79">
        <f>ROUNDUP(Scen!T72/th,0)</f>
        <v>45</v>
      </c>
      <c r="T79">
        <f>ROUNDUP(Scen!U72/th,0)</f>
        <v>45</v>
      </c>
      <c r="U79">
        <f>ROUNDUP(Scen!V72/th,0)</f>
        <v>50</v>
      </c>
      <c r="W79" s="2">
        <f t="shared" si="43"/>
        <v>17000000</v>
      </c>
      <c r="X79" s="2">
        <f t="shared" si="44"/>
        <v>19000000</v>
      </c>
      <c r="Y79" s="2">
        <f t="shared" si="45"/>
        <v>25000000</v>
      </c>
      <c r="Z79" s="2">
        <f t="shared" si="46"/>
        <v>25000000</v>
      </c>
      <c r="AA79" s="2">
        <f t="shared" si="47"/>
        <v>26000000</v>
      </c>
      <c r="AB79" s="2">
        <f t="shared" si="48"/>
        <v>30000000</v>
      </c>
      <c r="AC79" s="2">
        <f t="shared" si="49"/>
        <v>34000000</v>
      </c>
      <c r="AD79" s="2">
        <f t="shared" si="50"/>
        <v>36000000</v>
      </c>
      <c r="AE79" s="2">
        <f t="shared" si="51"/>
        <v>33000000</v>
      </c>
      <c r="AF79" s="2">
        <f t="shared" si="52"/>
        <v>30000000</v>
      </c>
      <c r="AG79" s="2">
        <f t="shared" si="53"/>
        <v>28000000</v>
      </c>
      <c r="AH79" s="2">
        <f t="shared" si="54"/>
        <v>32000000</v>
      </c>
      <c r="AI79" s="2">
        <f t="shared" si="55"/>
        <v>38000000</v>
      </c>
      <c r="AJ79" s="2">
        <f t="shared" si="56"/>
        <v>46000000</v>
      </c>
      <c r="AK79" s="2">
        <f t="shared" si="57"/>
        <v>42000000</v>
      </c>
      <c r="AL79" s="2">
        <f t="shared" si="58"/>
        <v>44000000</v>
      </c>
      <c r="AM79" s="2">
        <f t="shared" si="59"/>
        <v>42000000</v>
      </c>
      <c r="AN79" s="2">
        <f t="shared" si="60"/>
        <v>40000000</v>
      </c>
      <c r="AO79" s="2">
        <f t="shared" si="61"/>
        <v>40000000</v>
      </c>
      <c r="AP79" s="2">
        <f t="shared" si="62"/>
        <v>50000000</v>
      </c>
      <c r="AR79" s="2">
        <f t="shared" si="63"/>
        <v>677000000</v>
      </c>
    </row>
    <row r="80" spans="1:44" x14ac:dyDescent="0.8">
      <c r="A80" t="s">
        <v>69</v>
      </c>
      <c r="B80">
        <f>ROUNDUP(Scen!C73/th,0)</f>
        <v>22</v>
      </c>
      <c r="C80">
        <f>ROUNDUP(Scen!D73/th,0)</f>
        <v>22</v>
      </c>
      <c r="D80">
        <f>ROUNDUP(Scen!E73/th,0)</f>
        <v>22</v>
      </c>
      <c r="E80">
        <f>ROUNDUP(Scen!F73/th,0)</f>
        <v>23</v>
      </c>
      <c r="F80">
        <f>ROUNDUP(Scen!G73/th,0)</f>
        <v>25</v>
      </c>
      <c r="G80">
        <f>ROUNDUP(Scen!H73/th,0)</f>
        <v>27</v>
      </c>
      <c r="H80">
        <f>ROUNDUP(Scen!I73/th,0)</f>
        <v>28</v>
      </c>
      <c r="I80">
        <f>ROUNDUP(Scen!J73/th,0)</f>
        <v>32</v>
      </c>
      <c r="J80">
        <f>ROUNDUP(Scen!K73/th,0)</f>
        <v>32</v>
      </c>
      <c r="K80">
        <f>ROUNDUP(Scen!L73/th,0)</f>
        <v>33</v>
      </c>
      <c r="L80">
        <f>ROUNDUP(Scen!M73/th,0)</f>
        <v>34</v>
      </c>
      <c r="M80">
        <f>ROUNDUP(Scen!N73/th,0)</f>
        <v>37</v>
      </c>
      <c r="N80">
        <f>ROUNDUP(Scen!O73/th,0)</f>
        <v>41</v>
      </c>
      <c r="O80">
        <f>ROUNDUP(Scen!P73/th,0)</f>
        <v>42</v>
      </c>
      <c r="P80">
        <f>ROUNDUP(Scen!Q73/th,0)</f>
        <v>47</v>
      </c>
      <c r="Q80">
        <f>ROUNDUP(Scen!R73/th,0)</f>
        <v>46</v>
      </c>
      <c r="R80">
        <f>ROUNDUP(Scen!S73/th,0)</f>
        <v>51</v>
      </c>
      <c r="S80">
        <f>ROUNDUP(Scen!T73/th,0)</f>
        <v>54</v>
      </c>
      <c r="T80">
        <f>ROUNDUP(Scen!U73/th,0)</f>
        <v>55</v>
      </c>
      <c r="U80">
        <f>ROUNDUP(Scen!V73/th,0)</f>
        <v>57</v>
      </c>
      <c r="W80" s="2">
        <f t="shared" si="43"/>
        <v>19000000</v>
      </c>
      <c r="X80" s="2">
        <f t="shared" si="44"/>
        <v>19000000</v>
      </c>
      <c r="Y80" s="2">
        <f t="shared" si="45"/>
        <v>19000000</v>
      </c>
      <c r="Z80" s="2">
        <f t="shared" si="46"/>
        <v>21000000</v>
      </c>
      <c r="AA80" s="2">
        <f t="shared" si="47"/>
        <v>20000000</v>
      </c>
      <c r="AB80" s="2">
        <f t="shared" si="48"/>
        <v>24000000</v>
      </c>
      <c r="AC80" s="2">
        <f t="shared" si="49"/>
        <v>26000000</v>
      </c>
      <c r="AD80" s="2">
        <f t="shared" si="50"/>
        <v>32000000</v>
      </c>
      <c r="AE80" s="2">
        <f t="shared" si="51"/>
        <v>32000000</v>
      </c>
      <c r="AF80" s="2">
        <f t="shared" si="52"/>
        <v>26000000</v>
      </c>
      <c r="AG80" s="2">
        <f t="shared" si="53"/>
        <v>28000000</v>
      </c>
      <c r="AH80" s="2">
        <f t="shared" si="54"/>
        <v>34000000</v>
      </c>
      <c r="AI80" s="2">
        <f t="shared" si="55"/>
        <v>41000000</v>
      </c>
      <c r="AJ80" s="2">
        <f t="shared" si="56"/>
        <v>42000000</v>
      </c>
      <c r="AK80" s="2">
        <f t="shared" si="57"/>
        <v>44000000</v>
      </c>
      <c r="AL80" s="2">
        <f t="shared" si="58"/>
        <v>42000000</v>
      </c>
      <c r="AM80" s="2">
        <f t="shared" si="59"/>
        <v>51000000</v>
      </c>
      <c r="AN80" s="2">
        <f t="shared" si="60"/>
        <v>54000000</v>
      </c>
      <c r="AO80" s="2">
        <f t="shared" si="61"/>
        <v>55000000</v>
      </c>
      <c r="AP80" s="2">
        <f t="shared" si="62"/>
        <v>57000000</v>
      </c>
      <c r="AR80" s="2">
        <f t="shared" si="63"/>
        <v>686000000</v>
      </c>
    </row>
    <row r="81" spans="1:44" x14ac:dyDescent="0.8">
      <c r="A81" t="s">
        <v>70</v>
      </c>
      <c r="B81">
        <f>ROUNDUP(Scen!C74/th,0)</f>
        <v>25</v>
      </c>
      <c r="C81">
        <f>ROUNDUP(Scen!D74/th,0)</f>
        <v>27</v>
      </c>
      <c r="D81">
        <f>ROUNDUP(Scen!E74/th,0)</f>
        <v>29</v>
      </c>
      <c r="E81">
        <f>ROUNDUP(Scen!F74/th,0)</f>
        <v>31</v>
      </c>
      <c r="F81">
        <f>ROUNDUP(Scen!G74/th,0)</f>
        <v>34</v>
      </c>
      <c r="G81">
        <f>ROUNDUP(Scen!H74/th,0)</f>
        <v>38</v>
      </c>
      <c r="H81">
        <f>ROUNDUP(Scen!I74/th,0)</f>
        <v>38</v>
      </c>
      <c r="I81">
        <f>ROUNDUP(Scen!J74/th,0)</f>
        <v>40</v>
      </c>
      <c r="J81">
        <f>ROUNDUP(Scen!K74/th,0)</f>
        <v>41</v>
      </c>
      <c r="K81">
        <f>ROUNDUP(Scen!L74/th,0)</f>
        <v>45</v>
      </c>
      <c r="L81">
        <f>ROUNDUP(Scen!M74/th,0)</f>
        <v>52</v>
      </c>
      <c r="M81">
        <f>ROUNDUP(Scen!N74/th,0)</f>
        <v>53</v>
      </c>
      <c r="N81">
        <f>ROUNDUP(Scen!O74/th,0)</f>
        <v>56</v>
      </c>
      <c r="O81">
        <f>ROUNDUP(Scen!P74/th,0)</f>
        <v>60</v>
      </c>
      <c r="P81">
        <f>ROUNDUP(Scen!Q74/th,0)</f>
        <v>62</v>
      </c>
      <c r="Q81">
        <f>ROUNDUP(Scen!R74/th,0)</f>
        <v>65</v>
      </c>
      <c r="R81">
        <f>ROUNDUP(Scen!S74/th,0)</f>
        <v>62</v>
      </c>
      <c r="S81">
        <f>ROUNDUP(Scen!T74/th,0)</f>
        <v>66</v>
      </c>
      <c r="T81">
        <f>ROUNDUP(Scen!U74/th,0)</f>
        <v>70</v>
      </c>
      <c r="U81">
        <f>ROUNDUP(Scen!V74/th,0)</f>
        <v>74</v>
      </c>
      <c r="W81" s="2">
        <f t="shared" si="43"/>
        <v>25000000</v>
      </c>
      <c r="X81" s="2">
        <f t="shared" si="44"/>
        <v>27000000</v>
      </c>
      <c r="Y81" s="2">
        <f t="shared" si="45"/>
        <v>29000000</v>
      </c>
      <c r="Z81" s="2">
        <f t="shared" si="46"/>
        <v>31000000</v>
      </c>
      <c r="AA81" s="2">
        <f t="shared" si="47"/>
        <v>34000000</v>
      </c>
      <c r="AB81" s="2">
        <f t="shared" si="48"/>
        <v>38000000</v>
      </c>
      <c r="AC81" s="2">
        <f t="shared" si="49"/>
        <v>38000000</v>
      </c>
      <c r="AD81" s="2">
        <f t="shared" si="50"/>
        <v>40000000</v>
      </c>
      <c r="AE81" s="2">
        <f t="shared" si="51"/>
        <v>41000000</v>
      </c>
      <c r="AF81" s="2">
        <f t="shared" si="52"/>
        <v>45000000</v>
      </c>
      <c r="AG81" s="2">
        <f t="shared" si="53"/>
        <v>52000000</v>
      </c>
      <c r="AH81" s="2">
        <f t="shared" si="54"/>
        <v>53000000</v>
      </c>
      <c r="AI81" s="2">
        <f t="shared" si="55"/>
        <v>56000000</v>
      </c>
      <c r="AJ81" s="2">
        <f t="shared" si="56"/>
        <v>60000000</v>
      </c>
      <c r="AK81" s="2">
        <f t="shared" si="57"/>
        <v>62000000</v>
      </c>
      <c r="AL81" s="2">
        <f t="shared" si="58"/>
        <v>65000000</v>
      </c>
      <c r="AM81" s="2">
        <f t="shared" si="59"/>
        <v>62000000</v>
      </c>
      <c r="AN81" s="2">
        <f t="shared" si="60"/>
        <v>66000000</v>
      </c>
      <c r="AO81" s="2">
        <f t="shared" si="61"/>
        <v>70000000</v>
      </c>
      <c r="AP81" s="2">
        <f t="shared" si="62"/>
        <v>74000000</v>
      </c>
      <c r="AR81" s="2">
        <f t="shared" si="63"/>
        <v>968000000</v>
      </c>
    </row>
    <row r="82" spans="1:44" x14ac:dyDescent="0.8">
      <c r="A82" t="s">
        <v>71</v>
      </c>
      <c r="B82">
        <f>ROUNDUP(Scen!C75/th,0)</f>
        <v>24</v>
      </c>
      <c r="C82">
        <f>ROUNDUP(Scen!D75/th,0)</f>
        <v>28</v>
      </c>
      <c r="D82">
        <f>ROUNDUP(Scen!E75/th,0)</f>
        <v>29</v>
      </c>
      <c r="E82">
        <f>ROUNDUP(Scen!F75/th,0)</f>
        <v>30</v>
      </c>
      <c r="F82">
        <f>ROUNDUP(Scen!G75/th,0)</f>
        <v>30</v>
      </c>
      <c r="G82">
        <f>ROUNDUP(Scen!H75/th,0)</f>
        <v>32</v>
      </c>
      <c r="H82">
        <f>ROUNDUP(Scen!I75/th,0)</f>
        <v>33</v>
      </c>
      <c r="I82">
        <f>ROUNDUP(Scen!J75/th,0)</f>
        <v>34</v>
      </c>
      <c r="J82">
        <f>ROUNDUP(Scen!K75/th,0)</f>
        <v>34</v>
      </c>
      <c r="K82">
        <f>ROUNDUP(Scen!L75/th,0)</f>
        <v>33</v>
      </c>
      <c r="L82">
        <f>ROUNDUP(Scen!M75/th,0)</f>
        <v>32</v>
      </c>
      <c r="M82">
        <f>ROUNDUP(Scen!N75/th,0)</f>
        <v>35</v>
      </c>
      <c r="N82">
        <f>ROUNDUP(Scen!O75/th,0)</f>
        <v>37</v>
      </c>
      <c r="O82">
        <f>ROUNDUP(Scen!P75/th,0)</f>
        <v>40</v>
      </c>
      <c r="P82">
        <f>ROUNDUP(Scen!Q75/th,0)</f>
        <v>38</v>
      </c>
      <c r="Q82">
        <f>ROUNDUP(Scen!R75/th,0)</f>
        <v>40</v>
      </c>
      <c r="R82">
        <f>ROUNDUP(Scen!S75/th,0)</f>
        <v>44</v>
      </c>
      <c r="S82">
        <f>ROUNDUP(Scen!T75/th,0)</f>
        <v>48</v>
      </c>
      <c r="T82">
        <f>ROUNDUP(Scen!U75/th,0)</f>
        <v>50</v>
      </c>
      <c r="U82">
        <f>ROUNDUP(Scen!V75/th,0)</f>
        <v>52</v>
      </c>
      <c r="W82" s="2">
        <f t="shared" si="43"/>
        <v>23000000</v>
      </c>
      <c r="X82" s="2">
        <f t="shared" si="44"/>
        <v>28000000</v>
      </c>
      <c r="Y82" s="2">
        <f t="shared" si="45"/>
        <v>29000000</v>
      </c>
      <c r="Z82" s="2">
        <f t="shared" si="46"/>
        <v>30000000</v>
      </c>
      <c r="AA82" s="2">
        <f t="shared" si="47"/>
        <v>30000000</v>
      </c>
      <c r="AB82" s="2">
        <f t="shared" si="48"/>
        <v>32000000</v>
      </c>
      <c r="AC82" s="2">
        <f t="shared" si="49"/>
        <v>33000000</v>
      </c>
      <c r="AD82" s="2">
        <f t="shared" si="50"/>
        <v>34000000</v>
      </c>
      <c r="AE82" s="2">
        <f t="shared" si="51"/>
        <v>34000000</v>
      </c>
      <c r="AF82" s="2">
        <f t="shared" si="52"/>
        <v>26000000</v>
      </c>
      <c r="AG82" s="2">
        <f t="shared" si="53"/>
        <v>24000000</v>
      </c>
      <c r="AH82" s="2">
        <f t="shared" si="54"/>
        <v>30000000</v>
      </c>
      <c r="AI82" s="2">
        <f t="shared" si="55"/>
        <v>34000000</v>
      </c>
      <c r="AJ82" s="2">
        <f t="shared" si="56"/>
        <v>40000000</v>
      </c>
      <c r="AK82" s="2">
        <f t="shared" si="57"/>
        <v>26000000</v>
      </c>
      <c r="AL82" s="2">
        <f t="shared" si="58"/>
        <v>30000000</v>
      </c>
      <c r="AM82" s="2">
        <f t="shared" si="59"/>
        <v>38000000</v>
      </c>
      <c r="AN82" s="2">
        <f t="shared" si="60"/>
        <v>46000000</v>
      </c>
      <c r="AO82" s="2">
        <f t="shared" si="61"/>
        <v>50000000</v>
      </c>
      <c r="AP82" s="2">
        <f t="shared" si="62"/>
        <v>52000000</v>
      </c>
      <c r="AR82" s="2">
        <f t="shared" si="63"/>
        <v>669000000</v>
      </c>
    </row>
    <row r="83" spans="1:44" x14ac:dyDescent="0.8">
      <c r="A83" t="s">
        <v>72</v>
      </c>
      <c r="B83">
        <f>ROUNDUP(Scen!C76/th,0)</f>
        <v>24</v>
      </c>
      <c r="C83">
        <f>ROUNDUP(Scen!D76/th,0)</f>
        <v>28</v>
      </c>
      <c r="D83">
        <f>ROUNDUP(Scen!E76/th,0)</f>
        <v>28</v>
      </c>
      <c r="E83">
        <f>ROUNDUP(Scen!F76/th,0)</f>
        <v>29</v>
      </c>
      <c r="F83">
        <f>ROUNDUP(Scen!G76/th,0)</f>
        <v>33</v>
      </c>
      <c r="G83">
        <f>ROUNDUP(Scen!H76/th,0)</f>
        <v>35</v>
      </c>
      <c r="H83">
        <f>ROUNDUP(Scen!I76/th,0)</f>
        <v>35</v>
      </c>
      <c r="I83">
        <f>ROUNDUP(Scen!J76/th,0)</f>
        <v>40</v>
      </c>
      <c r="J83">
        <f>ROUNDUP(Scen!K76/th,0)</f>
        <v>44</v>
      </c>
      <c r="K83">
        <f>ROUNDUP(Scen!L76/th,0)</f>
        <v>47</v>
      </c>
      <c r="L83">
        <f>ROUNDUP(Scen!M76/th,0)</f>
        <v>49</v>
      </c>
      <c r="M83">
        <f>ROUNDUP(Scen!N76/th,0)</f>
        <v>51</v>
      </c>
      <c r="N83">
        <f>ROUNDUP(Scen!O76/th,0)</f>
        <v>51</v>
      </c>
      <c r="O83">
        <f>ROUNDUP(Scen!P76/th,0)</f>
        <v>52</v>
      </c>
      <c r="P83">
        <f>ROUNDUP(Scen!Q76/th,0)</f>
        <v>48</v>
      </c>
      <c r="Q83">
        <f>ROUNDUP(Scen!R76/th,0)</f>
        <v>50</v>
      </c>
      <c r="R83">
        <f>ROUNDUP(Scen!S76/th,0)</f>
        <v>53</v>
      </c>
      <c r="S83">
        <f>ROUNDUP(Scen!T76/th,0)</f>
        <v>51</v>
      </c>
      <c r="T83">
        <f>ROUNDUP(Scen!U76/th,0)</f>
        <v>47</v>
      </c>
      <c r="U83">
        <f>ROUNDUP(Scen!V76/th,0)</f>
        <v>52</v>
      </c>
      <c r="W83" s="2">
        <f t="shared" si="43"/>
        <v>23000000</v>
      </c>
      <c r="X83" s="2">
        <f t="shared" si="44"/>
        <v>28000000</v>
      </c>
      <c r="Y83" s="2">
        <f t="shared" si="45"/>
        <v>28000000</v>
      </c>
      <c r="Z83" s="2">
        <f t="shared" si="46"/>
        <v>29000000</v>
      </c>
      <c r="AA83" s="2">
        <f t="shared" si="47"/>
        <v>33000000</v>
      </c>
      <c r="AB83" s="2">
        <f t="shared" si="48"/>
        <v>35000000</v>
      </c>
      <c r="AC83" s="2">
        <f t="shared" si="49"/>
        <v>35000000</v>
      </c>
      <c r="AD83" s="2">
        <f t="shared" si="50"/>
        <v>40000000</v>
      </c>
      <c r="AE83" s="2">
        <f t="shared" si="51"/>
        <v>44000000</v>
      </c>
      <c r="AF83" s="2">
        <f t="shared" si="52"/>
        <v>47000000</v>
      </c>
      <c r="AG83" s="2">
        <f t="shared" si="53"/>
        <v>49000000</v>
      </c>
      <c r="AH83" s="2">
        <f t="shared" si="54"/>
        <v>51000000</v>
      </c>
      <c r="AI83" s="2">
        <f t="shared" si="55"/>
        <v>51000000</v>
      </c>
      <c r="AJ83" s="2">
        <f t="shared" si="56"/>
        <v>52000000</v>
      </c>
      <c r="AK83" s="2">
        <f t="shared" si="57"/>
        <v>46000000</v>
      </c>
      <c r="AL83" s="2">
        <f t="shared" si="58"/>
        <v>50000000</v>
      </c>
      <c r="AM83" s="2">
        <f t="shared" si="59"/>
        <v>53000000</v>
      </c>
      <c r="AN83" s="2">
        <f t="shared" si="60"/>
        <v>51000000</v>
      </c>
      <c r="AO83" s="2">
        <f t="shared" si="61"/>
        <v>44000000</v>
      </c>
      <c r="AP83" s="2">
        <f t="shared" si="62"/>
        <v>52000000</v>
      </c>
      <c r="AR83" s="2">
        <f t="shared" si="63"/>
        <v>841000000</v>
      </c>
    </row>
    <row r="84" spans="1:44" x14ac:dyDescent="0.8">
      <c r="A84" t="s">
        <v>73</v>
      </c>
      <c r="B84">
        <f>ROUNDUP(Scen!C77/th,0)</f>
        <v>25</v>
      </c>
      <c r="C84">
        <f>ROUNDUP(Scen!D77/th,0)</f>
        <v>26</v>
      </c>
      <c r="D84">
        <f>ROUNDUP(Scen!E77/th,0)</f>
        <v>29</v>
      </c>
      <c r="E84">
        <f>ROUNDUP(Scen!F77/th,0)</f>
        <v>29</v>
      </c>
      <c r="F84">
        <f>ROUNDUP(Scen!G77/th,0)</f>
        <v>32</v>
      </c>
      <c r="G84">
        <f>ROUNDUP(Scen!H77/th,0)</f>
        <v>35</v>
      </c>
      <c r="H84">
        <f>ROUNDUP(Scen!I77/th,0)</f>
        <v>37</v>
      </c>
      <c r="I84">
        <f>ROUNDUP(Scen!J77/th,0)</f>
        <v>38</v>
      </c>
      <c r="J84">
        <f>ROUNDUP(Scen!K77/th,0)</f>
        <v>43</v>
      </c>
      <c r="K84">
        <f>ROUNDUP(Scen!L77/th,0)</f>
        <v>46</v>
      </c>
      <c r="L84">
        <f>ROUNDUP(Scen!M77/th,0)</f>
        <v>46</v>
      </c>
      <c r="M84">
        <f>ROUNDUP(Scen!N77/th,0)</f>
        <v>48</v>
      </c>
      <c r="N84">
        <f>ROUNDUP(Scen!O77/th,0)</f>
        <v>49</v>
      </c>
      <c r="O84">
        <f>ROUNDUP(Scen!P77/th,0)</f>
        <v>55</v>
      </c>
      <c r="P84">
        <f>ROUNDUP(Scen!Q77/th,0)</f>
        <v>56</v>
      </c>
      <c r="Q84">
        <f>ROUNDUP(Scen!R77/th,0)</f>
        <v>63</v>
      </c>
      <c r="R84">
        <f>ROUNDUP(Scen!S77/th,0)</f>
        <v>68</v>
      </c>
      <c r="S84">
        <f>ROUNDUP(Scen!T77/th,0)</f>
        <v>71</v>
      </c>
      <c r="T84">
        <f>ROUNDUP(Scen!U77/th,0)</f>
        <v>76</v>
      </c>
      <c r="U84">
        <f>ROUNDUP(Scen!V77/th,0)</f>
        <v>76</v>
      </c>
      <c r="W84" s="2">
        <f t="shared" si="43"/>
        <v>25000000</v>
      </c>
      <c r="X84" s="2">
        <f t="shared" si="44"/>
        <v>26000000</v>
      </c>
      <c r="Y84" s="2">
        <f t="shared" si="45"/>
        <v>29000000</v>
      </c>
      <c r="Z84" s="2">
        <f t="shared" si="46"/>
        <v>29000000</v>
      </c>
      <c r="AA84" s="2">
        <f t="shared" si="47"/>
        <v>32000000</v>
      </c>
      <c r="AB84" s="2">
        <f t="shared" si="48"/>
        <v>35000000</v>
      </c>
      <c r="AC84" s="2">
        <f t="shared" si="49"/>
        <v>37000000</v>
      </c>
      <c r="AD84" s="2">
        <f t="shared" si="50"/>
        <v>38000000</v>
      </c>
      <c r="AE84" s="2">
        <f t="shared" si="51"/>
        <v>43000000</v>
      </c>
      <c r="AF84" s="2">
        <f t="shared" si="52"/>
        <v>46000000</v>
      </c>
      <c r="AG84" s="2">
        <f t="shared" si="53"/>
        <v>46000000</v>
      </c>
      <c r="AH84" s="2">
        <f t="shared" si="54"/>
        <v>48000000</v>
      </c>
      <c r="AI84" s="2">
        <f t="shared" si="55"/>
        <v>49000000</v>
      </c>
      <c r="AJ84" s="2">
        <f t="shared" si="56"/>
        <v>55000000</v>
      </c>
      <c r="AK84" s="2">
        <f t="shared" si="57"/>
        <v>56000000</v>
      </c>
      <c r="AL84" s="2">
        <f t="shared" si="58"/>
        <v>63000000</v>
      </c>
      <c r="AM84" s="2">
        <f t="shared" si="59"/>
        <v>68000000</v>
      </c>
      <c r="AN84" s="2">
        <f t="shared" si="60"/>
        <v>71000000</v>
      </c>
      <c r="AO84" s="2">
        <f t="shared" si="61"/>
        <v>76000000</v>
      </c>
      <c r="AP84" s="2">
        <f t="shared" si="62"/>
        <v>76000000</v>
      </c>
      <c r="AR84" s="2">
        <f t="shared" si="63"/>
        <v>948000000</v>
      </c>
    </row>
    <row r="85" spans="1:44" x14ac:dyDescent="0.8">
      <c r="A85" t="s">
        <v>74</v>
      </c>
      <c r="B85">
        <f>ROUNDUP(Scen!C78/th,0)</f>
        <v>24</v>
      </c>
      <c r="C85">
        <f>ROUNDUP(Scen!D78/th,0)</f>
        <v>26</v>
      </c>
      <c r="D85">
        <f>ROUNDUP(Scen!E78/th,0)</f>
        <v>25</v>
      </c>
      <c r="E85">
        <f>ROUNDUP(Scen!F78/th,0)</f>
        <v>25</v>
      </c>
      <c r="F85">
        <f>ROUNDUP(Scen!G78/th,0)</f>
        <v>24</v>
      </c>
      <c r="G85">
        <f>ROUNDUP(Scen!H78/th,0)</f>
        <v>24</v>
      </c>
      <c r="H85">
        <f>ROUNDUP(Scen!I78/th,0)</f>
        <v>25</v>
      </c>
      <c r="I85">
        <f>ROUNDUP(Scen!J78/th,0)</f>
        <v>25</v>
      </c>
      <c r="J85">
        <f>ROUNDUP(Scen!K78/th,0)</f>
        <v>26</v>
      </c>
      <c r="K85">
        <f>ROUNDUP(Scen!L78/th,0)</f>
        <v>27</v>
      </c>
      <c r="L85">
        <f>ROUNDUP(Scen!M78/th,0)</f>
        <v>29</v>
      </c>
      <c r="M85">
        <f>ROUNDUP(Scen!N78/th,0)</f>
        <v>30</v>
      </c>
      <c r="N85">
        <f>ROUNDUP(Scen!O78/th,0)</f>
        <v>31</v>
      </c>
      <c r="O85">
        <f>ROUNDUP(Scen!P78/th,0)</f>
        <v>32</v>
      </c>
      <c r="P85">
        <f>ROUNDUP(Scen!Q78/th,0)</f>
        <v>34</v>
      </c>
      <c r="Q85">
        <f>ROUNDUP(Scen!R78/th,0)</f>
        <v>34</v>
      </c>
      <c r="R85">
        <f>ROUNDUP(Scen!S78/th,0)</f>
        <v>36</v>
      </c>
      <c r="S85">
        <f>ROUNDUP(Scen!T78/th,0)</f>
        <v>39</v>
      </c>
      <c r="T85">
        <f>ROUNDUP(Scen!U78/th,0)</f>
        <v>41</v>
      </c>
      <c r="U85">
        <f>ROUNDUP(Scen!V78/th,0)</f>
        <v>42</v>
      </c>
      <c r="W85" s="2">
        <f t="shared" si="43"/>
        <v>23000000</v>
      </c>
      <c r="X85" s="2">
        <f t="shared" si="44"/>
        <v>26000000</v>
      </c>
      <c r="Y85" s="2">
        <f t="shared" si="45"/>
        <v>25000000</v>
      </c>
      <c r="Z85" s="2">
        <f t="shared" si="46"/>
        <v>25000000</v>
      </c>
      <c r="AA85" s="2">
        <f t="shared" si="47"/>
        <v>18000000</v>
      </c>
      <c r="AB85" s="2">
        <f t="shared" si="48"/>
        <v>18000000</v>
      </c>
      <c r="AC85" s="2">
        <f t="shared" si="49"/>
        <v>20000000</v>
      </c>
      <c r="AD85" s="2">
        <f t="shared" si="50"/>
        <v>20000000</v>
      </c>
      <c r="AE85" s="2">
        <f t="shared" si="51"/>
        <v>22000000</v>
      </c>
      <c r="AF85" s="2">
        <f t="shared" si="52"/>
        <v>14000000</v>
      </c>
      <c r="AG85" s="2">
        <f t="shared" si="53"/>
        <v>18000000</v>
      </c>
      <c r="AH85" s="2">
        <f t="shared" si="54"/>
        <v>20000000</v>
      </c>
      <c r="AI85" s="2">
        <f t="shared" si="55"/>
        <v>22000000</v>
      </c>
      <c r="AJ85" s="2">
        <f t="shared" si="56"/>
        <v>24000000</v>
      </c>
      <c r="AK85" s="2">
        <f t="shared" si="57"/>
        <v>18000000</v>
      </c>
      <c r="AL85" s="2">
        <f t="shared" si="58"/>
        <v>18000000</v>
      </c>
      <c r="AM85" s="2">
        <f t="shared" si="59"/>
        <v>22000000</v>
      </c>
      <c r="AN85" s="2">
        <f t="shared" si="60"/>
        <v>28000000</v>
      </c>
      <c r="AO85" s="2">
        <f t="shared" si="61"/>
        <v>32000000</v>
      </c>
      <c r="AP85" s="2">
        <f t="shared" si="62"/>
        <v>34000000</v>
      </c>
      <c r="AR85" s="2">
        <f t="shared" si="63"/>
        <v>447000000</v>
      </c>
    </row>
    <row r="86" spans="1:44" x14ac:dyDescent="0.8">
      <c r="A86" t="s">
        <v>75</v>
      </c>
      <c r="B86">
        <f>ROUNDUP(Scen!C79/th,0)</f>
        <v>24</v>
      </c>
      <c r="C86">
        <f>ROUNDUP(Scen!D79/th,0)</f>
        <v>25</v>
      </c>
      <c r="D86">
        <f>ROUNDUP(Scen!E79/th,0)</f>
        <v>26</v>
      </c>
      <c r="E86">
        <f>ROUNDUP(Scen!F79/th,0)</f>
        <v>27</v>
      </c>
      <c r="F86">
        <f>ROUNDUP(Scen!G79/th,0)</f>
        <v>30</v>
      </c>
      <c r="G86">
        <f>ROUNDUP(Scen!H79/th,0)</f>
        <v>32</v>
      </c>
      <c r="H86">
        <f>ROUNDUP(Scen!I79/th,0)</f>
        <v>32</v>
      </c>
      <c r="I86">
        <f>ROUNDUP(Scen!J79/th,0)</f>
        <v>32</v>
      </c>
      <c r="J86">
        <f>ROUNDUP(Scen!K79/th,0)</f>
        <v>29</v>
      </c>
      <c r="K86">
        <f>ROUNDUP(Scen!L79/th,0)</f>
        <v>30</v>
      </c>
      <c r="L86">
        <f>ROUNDUP(Scen!M79/th,0)</f>
        <v>29</v>
      </c>
      <c r="M86">
        <f>ROUNDUP(Scen!N79/th,0)</f>
        <v>30</v>
      </c>
      <c r="N86">
        <f>ROUNDUP(Scen!O79/th,0)</f>
        <v>35</v>
      </c>
      <c r="O86">
        <f>ROUNDUP(Scen!P79/th,0)</f>
        <v>38</v>
      </c>
      <c r="P86">
        <f>ROUNDUP(Scen!Q79/th,0)</f>
        <v>39</v>
      </c>
      <c r="Q86">
        <f>ROUNDUP(Scen!R79/th,0)</f>
        <v>37</v>
      </c>
      <c r="R86">
        <f>ROUNDUP(Scen!S79/th,0)</f>
        <v>38</v>
      </c>
      <c r="S86">
        <f>ROUNDUP(Scen!T79/th,0)</f>
        <v>40</v>
      </c>
      <c r="T86">
        <f>ROUNDUP(Scen!U79/th,0)</f>
        <v>43</v>
      </c>
      <c r="U86">
        <f>ROUNDUP(Scen!V79/th,0)</f>
        <v>45</v>
      </c>
      <c r="W86" s="2">
        <f t="shared" si="43"/>
        <v>23000000</v>
      </c>
      <c r="X86" s="2">
        <f t="shared" si="44"/>
        <v>25000000</v>
      </c>
      <c r="Y86" s="2">
        <f t="shared" si="45"/>
        <v>26000000</v>
      </c>
      <c r="Z86" s="2">
        <f t="shared" si="46"/>
        <v>27000000</v>
      </c>
      <c r="AA86" s="2">
        <f t="shared" si="47"/>
        <v>30000000</v>
      </c>
      <c r="AB86" s="2">
        <f t="shared" si="48"/>
        <v>32000000</v>
      </c>
      <c r="AC86" s="2">
        <f t="shared" si="49"/>
        <v>32000000</v>
      </c>
      <c r="AD86" s="2">
        <f t="shared" si="50"/>
        <v>32000000</v>
      </c>
      <c r="AE86" s="2">
        <f t="shared" si="51"/>
        <v>28000000</v>
      </c>
      <c r="AF86" s="2">
        <f t="shared" si="52"/>
        <v>20000000</v>
      </c>
      <c r="AG86" s="2">
        <f t="shared" si="53"/>
        <v>18000000</v>
      </c>
      <c r="AH86" s="2">
        <f t="shared" si="54"/>
        <v>20000000</v>
      </c>
      <c r="AI86" s="2">
        <f t="shared" si="55"/>
        <v>30000000</v>
      </c>
      <c r="AJ86" s="2">
        <f t="shared" si="56"/>
        <v>36000000</v>
      </c>
      <c r="AK86" s="2">
        <f t="shared" si="57"/>
        <v>28000000</v>
      </c>
      <c r="AL86" s="2">
        <f t="shared" si="58"/>
        <v>24000000</v>
      </c>
      <c r="AM86" s="2">
        <f t="shared" si="59"/>
        <v>26000000</v>
      </c>
      <c r="AN86" s="2">
        <f t="shared" si="60"/>
        <v>30000000</v>
      </c>
      <c r="AO86" s="2">
        <f t="shared" si="61"/>
        <v>36000000</v>
      </c>
      <c r="AP86" s="2">
        <f t="shared" si="62"/>
        <v>40000000</v>
      </c>
      <c r="AR86" s="2">
        <f t="shared" si="63"/>
        <v>563000000</v>
      </c>
    </row>
    <row r="87" spans="1:44" x14ac:dyDescent="0.8">
      <c r="A87" t="s">
        <v>76</v>
      </c>
      <c r="B87">
        <f>ROUNDUP(Scen!C80/th,0)</f>
        <v>24</v>
      </c>
      <c r="C87">
        <f>ROUNDUP(Scen!D80/th,0)</f>
        <v>23</v>
      </c>
      <c r="D87">
        <f>ROUNDUP(Scen!E80/th,0)</f>
        <v>25</v>
      </c>
      <c r="E87">
        <f>ROUNDUP(Scen!F80/th,0)</f>
        <v>26</v>
      </c>
      <c r="F87">
        <f>ROUNDUP(Scen!G80/th,0)</f>
        <v>28</v>
      </c>
      <c r="G87">
        <f>ROUNDUP(Scen!H80/th,0)</f>
        <v>28</v>
      </c>
      <c r="H87">
        <f>ROUNDUP(Scen!I80/th,0)</f>
        <v>32</v>
      </c>
      <c r="I87">
        <f>ROUNDUP(Scen!J80/th,0)</f>
        <v>34</v>
      </c>
      <c r="J87">
        <f>ROUNDUP(Scen!K80/th,0)</f>
        <v>39</v>
      </c>
      <c r="K87">
        <f>ROUNDUP(Scen!L80/th,0)</f>
        <v>43</v>
      </c>
      <c r="L87">
        <f>ROUNDUP(Scen!M80/th,0)</f>
        <v>41</v>
      </c>
      <c r="M87">
        <f>ROUNDUP(Scen!N80/th,0)</f>
        <v>44</v>
      </c>
      <c r="N87">
        <f>ROUNDUP(Scen!O80/th,0)</f>
        <v>48</v>
      </c>
      <c r="O87">
        <f>ROUNDUP(Scen!P80/th,0)</f>
        <v>45</v>
      </c>
      <c r="P87">
        <f>ROUNDUP(Scen!Q80/th,0)</f>
        <v>52</v>
      </c>
      <c r="Q87">
        <f>ROUNDUP(Scen!R80/th,0)</f>
        <v>50</v>
      </c>
      <c r="R87">
        <f>ROUNDUP(Scen!S80/th,0)</f>
        <v>54</v>
      </c>
      <c r="S87">
        <f>ROUNDUP(Scen!T80/th,0)</f>
        <v>51</v>
      </c>
      <c r="T87">
        <f>ROUNDUP(Scen!U80/th,0)</f>
        <v>57</v>
      </c>
      <c r="U87">
        <f>ROUNDUP(Scen!V80/th,0)</f>
        <v>57</v>
      </c>
      <c r="W87" s="2">
        <f t="shared" si="43"/>
        <v>23000000</v>
      </c>
      <c r="X87" s="2">
        <f t="shared" si="44"/>
        <v>21000000</v>
      </c>
      <c r="Y87" s="2">
        <f t="shared" si="45"/>
        <v>25000000</v>
      </c>
      <c r="Z87" s="2">
        <f t="shared" si="46"/>
        <v>26000000</v>
      </c>
      <c r="AA87" s="2">
        <f t="shared" si="47"/>
        <v>26000000</v>
      </c>
      <c r="AB87" s="2">
        <f t="shared" si="48"/>
        <v>26000000</v>
      </c>
      <c r="AC87" s="2">
        <f t="shared" si="49"/>
        <v>32000000</v>
      </c>
      <c r="AD87" s="2">
        <f t="shared" si="50"/>
        <v>34000000</v>
      </c>
      <c r="AE87" s="2">
        <f t="shared" si="51"/>
        <v>39000000</v>
      </c>
      <c r="AF87" s="2">
        <f t="shared" si="52"/>
        <v>43000000</v>
      </c>
      <c r="AG87" s="2">
        <f t="shared" si="53"/>
        <v>41000000</v>
      </c>
      <c r="AH87" s="2">
        <f t="shared" si="54"/>
        <v>44000000</v>
      </c>
      <c r="AI87" s="2">
        <f t="shared" si="55"/>
        <v>48000000</v>
      </c>
      <c r="AJ87" s="2">
        <f t="shared" si="56"/>
        <v>45000000</v>
      </c>
      <c r="AK87" s="2">
        <f t="shared" si="57"/>
        <v>52000000</v>
      </c>
      <c r="AL87" s="2">
        <f t="shared" si="58"/>
        <v>50000000</v>
      </c>
      <c r="AM87" s="2">
        <f t="shared" si="59"/>
        <v>54000000</v>
      </c>
      <c r="AN87" s="2">
        <f t="shared" si="60"/>
        <v>51000000</v>
      </c>
      <c r="AO87" s="2">
        <f t="shared" si="61"/>
        <v>57000000</v>
      </c>
      <c r="AP87" s="2">
        <f t="shared" si="62"/>
        <v>57000000</v>
      </c>
      <c r="AR87" s="2">
        <f t="shared" si="63"/>
        <v>794000000</v>
      </c>
    </row>
    <row r="88" spans="1:44" x14ac:dyDescent="0.8">
      <c r="A88" t="s">
        <v>77</v>
      </c>
      <c r="B88">
        <f>ROUNDUP(Scen!C81/th,0)</f>
        <v>23</v>
      </c>
      <c r="C88">
        <f>ROUNDUP(Scen!D81/th,0)</f>
        <v>24</v>
      </c>
      <c r="D88">
        <f>ROUNDUP(Scen!E81/th,0)</f>
        <v>24</v>
      </c>
      <c r="E88">
        <f>ROUNDUP(Scen!F81/th,0)</f>
        <v>25</v>
      </c>
      <c r="F88">
        <f>ROUNDUP(Scen!G81/th,0)</f>
        <v>27</v>
      </c>
      <c r="G88">
        <f>ROUNDUP(Scen!H81/th,0)</f>
        <v>26</v>
      </c>
      <c r="H88">
        <f>ROUNDUP(Scen!I81/th,0)</f>
        <v>27</v>
      </c>
      <c r="I88">
        <f>ROUNDUP(Scen!J81/th,0)</f>
        <v>27</v>
      </c>
      <c r="J88">
        <f>ROUNDUP(Scen!K81/th,0)</f>
        <v>29</v>
      </c>
      <c r="K88">
        <f>ROUNDUP(Scen!L81/th,0)</f>
        <v>32</v>
      </c>
      <c r="L88">
        <f>ROUNDUP(Scen!M81/th,0)</f>
        <v>36</v>
      </c>
      <c r="M88">
        <f>ROUNDUP(Scen!N81/th,0)</f>
        <v>38</v>
      </c>
      <c r="N88">
        <f>ROUNDUP(Scen!O81/th,0)</f>
        <v>40</v>
      </c>
      <c r="O88">
        <f>ROUNDUP(Scen!P81/th,0)</f>
        <v>40</v>
      </c>
      <c r="P88">
        <f>ROUNDUP(Scen!Q81/th,0)</f>
        <v>43</v>
      </c>
      <c r="Q88">
        <f>ROUNDUP(Scen!R81/th,0)</f>
        <v>43</v>
      </c>
      <c r="R88">
        <f>ROUNDUP(Scen!S81/th,0)</f>
        <v>42</v>
      </c>
      <c r="S88">
        <f>ROUNDUP(Scen!T81/th,0)</f>
        <v>40</v>
      </c>
      <c r="T88">
        <f>ROUNDUP(Scen!U81/th,0)</f>
        <v>44</v>
      </c>
      <c r="U88">
        <f>ROUNDUP(Scen!V81/th,0)</f>
        <v>43</v>
      </c>
      <c r="W88" s="2">
        <f t="shared" si="43"/>
        <v>21000000</v>
      </c>
      <c r="X88" s="2">
        <f t="shared" si="44"/>
        <v>23000000</v>
      </c>
      <c r="Y88" s="2">
        <f t="shared" si="45"/>
        <v>23000000</v>
      </c>
      <c r="Z88" s="2">
        <f t="shared" si="46"/>
        <v>25000000</v>
      </c>
      <c r="AA88" s="2">
        <f t="shared" si="47"/>
        <v>24000000</v>
      </c>
      <c r="AB88" s="2">
        <f t="shared" si="48"/>
        <v>22000000</v>
      </c>
      <c r="AC88" s="2">
        <f t="shared" si="49"/>
        <v>24000000</v>
      </c>
      <c r="AD88" s="2">
        <f t="shared" si="50"/>
        <v>24000000</v>
      </c>
      <c r="AE88" s="2">
        <f t="shared" si="51"/>
        <v>28000000</v>
      </c>
      <c r="AF88" s="2">
        <f t="shared" si="52"/>
        <v>24000000</v>
      </c>
      <c r="AG88" s="2">
        <f t="shared" si="53"/>
        <v>32000000</v>
      </c>
      <c r="AH88" s="2">
        <f t="shared" si="54"/>
        <v>36000000</v>
      </c>
      <c r="AI88" s="2">
        <f t="shared" si="55"/>
        <v>40000000</v>
      </c>
      <c r="AJ88" s="2">
        <f t="shared" si="56"/>
        <v>40000000</v>
      </c>
      <c r="AK88" s="2">
        <f t="shared" si="57"/>
        <v>36000000</v>
      </c>
      <c r="AL88" s="2">
        <f t="shared" si="58"/>
        <v>36000000</v>
      </c>
      <c r="AM88" s="2">
        <f t="shared" si="59"/>
        <v>34000000</v>
      </c>
      <c r="AN88" s="2">
        <f t="shared" si="60"/>
        <v>30000000</v>
      </c>
      <c r="AO88" s="2">
        <f t="shared" si="61"/>
        <v>38000000</v>
      </c>
      <c r="AP88" s="2">
        <f t="shared" si="62"/>
        <v>36000000</v>
      </c>
      <c r="AR88" s="2">
        <f t="shared" si="63"/>
        <v>596000000</v>
      </c>
    </row>
    <row r="89" spans="1:44" x14ac:dyDescent="0.8">
      <c r="A89" t="s">
        <v>78</v>
      </c>
      <c r="B89">
        <f>ROUNDUP(Scen!C82/th,0)</f>
        <v>24</v>
      </c>
      <c r="C89">
        <f>ROUNDUP(Scen!D82/th,0)</f>
        <v>28</v>
      </c>
      <c r="D89">
        <f>ROUNDUP(Scen!E82/th,0)</f>
        <v>33</v>
      </c>
      <c r="E89">
        <f>ROUNDUP(Scen!F82/th,0)</f>
        <v>35</v>
      </c>
      <c r="F89">
        <f>ROUNDUP(Scen!G82/th,0)</f>
        <v>36</v>
      </c>
      <c r="G89">
        <f>ROUNDUP(Scen!H82/th,0)</f>
        <v>39</v>
      </c>
      <c r="H89">
        <f>ROUNDUP(Scen!I82/th,0)</f>
        <v>37</v>
      </c>
      <c r="I89">
        <f>ROUNDUP(Scen!J82/th,0)</f>
        <v>42</v>
      </c>
      <c r="J89">
        <f>ROUNDUP(Scen!K82/th,0)</f>
        <v>46</v>
      </c>
      <c r="K89">
        <f>ROUNDUP(Scen!L82/th,0)</f>
        <v>50</v>
      </c>
      <c r="L89">
        <f>ROUNDUP(Scen!M82/th,0)</f>
        <v>50</v>
      </c>
      <c r="M89">
        <f>ROUNDUP(Scen!N82/th,0)</f>
        <v>49</v>
      </c>
      <c r="N89">
        <f>ROUNDUP(Scen!O82/th,0)</f>
        <v>50</v>
      </c>
      <c r="O89">
        <f>ROUNDUP(Scen!P82/th,0)</f>
        <v>55</v>
      </c>
      <c r="P89">
        <f>ROUNDUP(Scen!Q82/th,0)</f>
        <v>55</v>
      </c>
      <c r="Q89">
        <f>ROUNDUP(Scen!R82/th,0)</f>
        <v>55</v>
      </c>
      <c r="R89">
        <f>ROUNDUP(Scen!S82/th,0)</f>
        <v>60</v>
      </c>
      <c r="S89">
        <f>ROUNDUP(Scen!T82/th,0)</f>
        <v>61</v>
      </c>
      <c r="T89">
        <f>ROUNDUP(Scen!U82/th,0)</f>
        <v>61</v>
      </c>
      <c r="U89">
        <f>ROUNDUP(Scen!V82/th,0)</f>
        <v>64</v>
      </c>
      <c r="W89" s="2">
        <f t="shared" si="43"/>
        <v>23000000</v>
      </c>
      <c r="X89" s="2">
        <f t="shared" si="44"/>
        <v>28000000</v>
      </c>
      <c r="Y89" s="2">
        <f t="shared" si="45"/>
        <v>33000000</v>
      </c>
      <c r="Z89" s="2">
        <f t="shared" si="46"/>
        <v>35000000</v>
      </c>
      <c r="AA89" s="2">
        <f t="shared" si="47"/>
        <v>36000000</v>
      </c>
      <c r="AB89" s="2">
        <f t="shared" si="48"/>
        <v>39000000</v>
      </c>
      <c r="AC89" s="2">
        <f t="shared" si="49"/>
        <v>37000000</v>
      </c>
      <c r="AD89" s="2">
        <f t="shared" si="50"/>
        <v>42000000</v>
      </c>
      <c r="AE89" s="2">
        <f t="shared" si="51"/>
        <v>46000000</v>
      </c>
      <c r="AF89" s="2">
        <f t="shared" si="52"/>
        <v>50000000</v>
      </c>
      <c r="AG89" s="2">
        <f t="shared" si="53"/>
        <v>50000000</v>
      </c>
      <c r="AH89" s="2">
        <f t="shared" si="54"/>
        <v>49000000</v>
      </c>
      <c r="AI89" s="2">
        <f t="shared" si="55"/>
        <v>50000000</v>
      </c>
      <c r="AJ89" s="2">
        <f t="shared" si="56"/>
        <v>55000000</v>
      </c>
      <c r="AK89" s="2">
        <f t="shared" si="57"/>
        <v>55000000</v>
      </c>
      <c r="AL89" s="2">
        <f t="shared" si="58"/>
        <v>55000000</v>
      </c>
      <c r="AM89" s="2">
        <f t="shared" si="59"/>
        <v>60000000</v>
      </c>
      <c r="AN89" s="2">
        <f t="shared" si="60"/>
        <v>61000000</v>
      </c>
      <c r="AO89" s="2">
        <f t="shared" si="61"/>
        <v>61000000</v>
      </c>
      <c r="AP89" s="2">
        <f t="shared" si="62"/>
        <v>64000000</v>
      </c>
      <c r="AR89" s="2">
        <f t="shared" si="63"/>
        <v>929000000</v>
      </c>
    </row>
    <row r="90" spans="1:44" x14ac:dyDescent="0.8">
      <c r="A90" t="s">
        <v>79</v>
      </c>
      <c r="B90">
        <f>ROUNDUP(Scen!C83/th,0)</f>
        <v>21</v>
      </c>
      <c r="C90">
        <f>ROUNDUP(Scen!D83/th,0)</f>
        <v>21</v>
      </c>
      <c r="D90">
        <f>ROUNDUP(Scen!E83/th,0)</f>
        <v>22</v>
      </c>
      <c r="E90">
        <f>ROUNDUP(Scen!F83/th,0)</f>
        <v>21</v>
      </c>
      <c r="F90">
        <f>ROUNDUP(Scen!G83/th,0)</f>
        <v>19</v>
      </c>
      <c r="G90">
        <f>ROUNDUP(Scen!H83/th,0)</f>
        <v>21</v>
      </c>
      <c r="H90">
        <f>ROUNDUP(Scen!I83/th,0)</f>
        <v>21</v>
      </c>
      <c r="I90">
        <f>ROUNDUP(Scen!J83/th,0)</f>
        <v>23</v>
      </c>
      <c r="J90">
        <f>ROUNDUP(Scen!K83/th,0)</f>
        <v>23</v>
      </c>
      <c r="K90">
        <f>ROUNDUP(Scen!L83/th,0)</f>
        <v>22</v>
      </c>
      <c r="L90">
        <f>ROUNDUP(Scen!M83/th,0)</f>
        <v>22</v>
      </c>
      <c r="M90">
        <f>ROUNDUP(Scen!N83/th,0)</f>
        <v>22</v>
      </c>
      <c r="N90">
        <f>ROUNDUP(Scen!O83/th,0)</f>
        <v>24</v>
      </c>
      <c r="O90">
        <f>ROUNDUP(Scen!P83/th,0)</f>
        <v>25</v>
      </c>
      <c r="P90">
        <f>ROUNDUP(Scen!Q83/th,0)</f>
        <v>26</v>
      </c>
      <c r="Q90">
        <f>ROUNDUP(Scen!R83/th,0)</f>
        <v>28</v>
      </c>
      <c r="R90">
        <f>ROUNDUP(Scen!S83/th,0)</f>
        <v>28</v>
      </c>
      <c r="S90">
        <f>ROUNDUP(Scen!T83/th,0)</f>
        <v>29</v>
      </c>
      <c r="T90">
        <f>ROUNDUP(Scen!U83/th,0)</f>
        <v>34</v>
      </c>
      <c r="U90">
        <f>ROUNDUP(Scen!V83/th,0)</f>
        <v>38</v>
      </c>
      <c r="W90" s="2">
        <f t="shared" si="43"/>
        <v>17000000</v>
      </c>
      <c r="X90" s="2">
        <f t="shared" si="44"/>
        <v>17000000</v>
      </c>
      <c r="Y90" s="2">
        <f t="shared" si="45"/>
        <v>19000000</v>
      </c>
      <c r="Z90" s="2">
        <f t="shared" si="46"/>
        <v>17000000</v>
      </c>
      <c r="AA90" s="2">
        <f t="shared" si="47"/>
        <v>8000000</v>
      </c>
      <c r="AB90" s="2">
        <f t="shared" si="48"/>
        <v>12000000</v>
      </c>
      <c r="AC90" s="2">
        <f t="shared" si="49"/>
        <v>12000000</v>
      </c>
      <c r="AD90" s="2">
        <f t="shared" si="50"/>
        <v>16000000</v>
      </c>
      <c r="AE90" s="2">
        <f t="shared" si="51"/>
        <v>16000000</v>
      </c>
      <c r="AF90" s="2">
        <f t="shared" si="52"/>
        <v>4000000</v>
      </c>
      <c r="AG90" s="2">
        <f t="shared" si="53"/>
        <v>4000000</v>
      </c>
      <c r="AH90" s="2">
        <f t="shared" si="54"/>
        <v>4000000</v>
      </c>
      <c r="AI90" s="2">
        <f t="shared" si="55"/>
        <v>8000000</v>
      </c>
      <c r="AJ90" s="2">
        <f t="shared" si="56"/>
        <v>10000000</v>
      </c>
      <c r="AK90" s="2">
        <f t="shared" si="57"/>
        <v>2000000</v>
      </c>
      <c r="AL90" s="2">
        <f t="shared" si="58"/>
        <v>6000000</v>
      </c>
      <c r="AM90" s="2">
        <f t="shared" si="59"/>
        <v>6000000</v>
      </c>
      <c r="AN90" s="2">
        <f t="shared" si="60"/>
        <v>8000000</v>
      </c>
      <c r="AO90" s="2">
        <f t="shared" si="61"/>
        <v>18000000</v>
      </c>
      <c r="AP90" s="2">
        <f t="shared" si="62"/>
        <v>26000000</v>
      </c>
      <c r="AR90" s="2">
        <f t="shared" si="63"/>
        <v>230000000</v>
      </c>
    </row>
    <row r="91" spans="1:44" x14ac:dyDescent="0.8">
      <c r="A91" t="s">
        <v>80</v>
      </c>
      <c r="B91">
        <f>ROUNDUP(Scen!C84/th,0)</f>
        <v>23</v>
      </c>
      <c r="C91">
        <f>ROUNDUP(Scen!D84/th,0)</f>
        <v>23</v>
      </c>
      <c r="D91">
        <f>ROUNDUP(Scen!E84/th,0)</f>
        <v>24</v>
      </c>
      <c r="E91">
        <f>ROUNDUP(Scen!F84/th,0)</f>
        <v>23</v>
      </c>
      <c r="F91">
        <f>ROUNDUP(Scen!G84/th,0)</f>
        <v>24</v>
      </c>
      <c r="G91">
        <f>ROUNDUP(Scen!H84/th,0)</f>
        <v>25</v>
      </c>
      <c r="H91">
        <f>ROUNDUP(Scen!I84/th,0)</f>
        <v>28</v>
      </c>
      <c r="I91">
        <f>ROUNDUP(Scen!J84/th,0)</f>
        <v>27</v>
      </c>
      <c r="J91">
        <f>ROUNDUP(Scen!K84/th,0)</f>
        <v>29</v>
      </c>
      <c r="K91">
        <f>ROUNDUP(Scen!L84/th,0)</f>
        <v>28</v>
      </c>
      <c r="L91">
        <f>ROUNDUP(Scen!M84/th,0)</f>
        <v>28</v>
      </c>
      <c r="M91">
        <f>ROUNDUP(Scen!N84/th,0)</f>
        <v>28</v>
      </c>
      <c r="N91">
        <f>ROUNDUP(Scen!O84/th,0)</f>
        <v>29</v>
      </c>
      <c r="O91">
        <f>ROUNDUP(Scen!P84/th,0)</f>
        <v>30</v>
      </c>
      <c r="P91">
        <f>ROUNDUP(Scen!Q84/th,0)</f>
        <v>30</v>
      </c>
      <c r="Q91">
        <f>ROUNDUP(Scen!R84/th,0)</f>
        <v>33</v>
      </c>
      <c r="R91">
        <f>ROUNDUP(Scen!S84/th,0)</f>
        <v>31</v>
      </c>
      <c r="S91">
        <f>ROUNDUP(Scen!T84/th,0)</f>
        <v>38</v>
      </c>
      <c r="T91">
        <f>ROUNDUP(Scen!U84/th,0)</f>
        <v>39</v>
      </c>
      <c r="U91">
        <f>ROUNDUP(Scen!V84/th,0)</f>
        <v>42</v>
      </c>
      <c r="W91" s="2">
        <f t="shared" si="43"/>
        <v>21000000</v>
      </c>
      <c r="X91" s="2">
        <f t="shared" si="44"/>
        <v>21000000</v>
      </c>
      <c r="Y91" s="2">
        <f t="shared" si="45"/>
        <v>23000000</v>
      </c>
      <c r="Z91" s="2">
        <f t="shared" si="46"/>
        <v>21000000</v>
      </c>
      <c r="AA91" s="2">
        <f t="shared" si="47"/>
        <v>18000000</v>
      </c>
      <c r="AB91" s="2">
        <f t="shared" si="48"/>
        <v>20000000</v>
      </c>
      <c r="AC91" s="2">
        <f t="shared" si="49"/>
        <v>26000000</v>
      </c>
      <c r="AD91" s="2">
        <f t="shared" si="50"/>
        <v>24000000</v>
      </c>
      <c r="AE91" s="2">
        <f t="shared" si="51"/>
        <v>28000000</v>
      </c>
      <c r="AF91" s="2">
        <f t="shared" si="52"/>
        <v>16000000</v>
      </c>
      <c r="AG91" s="2">
        <f t="shared" si="53"/>
        <v>16000000</v>
      </c>
      <c r="AH91" s="2">
        <f t="shared" si="54"/>
        <v>16000000</v>
      </c>
      <c r="AI91" s="2">
        <f t="shared" si="55"/>
        <v>18000000</v>
      </c>
      <c r="AJ91" s="2">
        <f t="shared" si="56"/>
        <v>20000000</v>
      </c>
      <c r="AK91" s="2">
        <f t="shared" si="57"/>
        <v>10000000</v>
      </c>
      <c r="AL91" s="2">
        <f t="shared" si="58"/>
        <v>16000000</v>
      </c>
      <c r="AM91" s="2">
        <f t="shared" si="59"/>
        <v>12000000</v>
      </c>
      <c r="AN91" s="2">
        <f t="shared" si="60"/>
        <v>26000000</v>
      </c>
      <c r="AO91" s="2">
        <f t="shared" si="61"/>
        <v>28000000</v>
      </c>
      <c r="AP91" s="2">
        <f t="shared" si="62"/>
        <v>34000000</v>
      </c>
      <c r="AR91" s="2">
        <f t="shared" si="63"/>
        <v>414000000</v>
      </c>
    </row>
    <row r="92" spans="1:44" x14ac:dyDescent="0.8">
      <c r="A92" t="s">
        <v>81</v>
      </c>
      <c r="B92">
        <f>ROUNDUP(Scen!C85/th,0)</f>
        <v>25</v>
      </c>
      <c r="C92">
        <f>ROUNDUP(Scen!D85/th,0)</f>
        <v>26</v>
      </c>
      <c r="D92">
        <f>ROUNDUP(Scen!E85/th,0)</f>
        <v>26</v>
      </c>
      <c r="E92">
        <f>ROUNDUP(Scen!F85/th,0)</f>
        <v>28</v>
      </c>
      <c r="F92">
        <f>ROUNDUP(Scen!G85/th,0)</f>
        <v>32</v>
      </c>
      <c r="G92">
        <f>ROUNDUP(Scen!H85/th,0)</f>
        <v>32</v>
      </c>
      <c r="H92">
        <f>ROUNDUP(Scen!I85/th,0)</f>
        <v>34</v>
      </c>
      <c r="I92">
        <f>ROUNDUP(Scen!J85/th,0)</f>
        <v>40</v>
      </c>
      <c r="J92">
        <f>ROUNDUP(Scen!K85/th,0)</f>
        <v>42</v>
      </c>
      <c r="K92">
        <f>ROUNDUP(Scen!L85/th,0)</f>
        <v>48</v>
      </c>
      <c r="L92">
        <f>ROUNDUP(Scen!M85/th,0)</f>
        <v>49</v>
      </c>
      <c r="M92">
        <f>ROUNDUP(Scen!N85/th,0)</f>
        <v>50</v>
      </c>
      <c r="N92">
        <f>ROUNDUP(Scen!O85/th,0)</f>
        <v>48</v>
      </c>
      <c r="O92">
        <f>ROUNDUP(Scen!P85/th,0)</f>
        <v>51</v>
      </c>
      <c r="P92">
        <f>ROUNDUP(Scen!Q85/th,0)</f>
        <v>56</v>
      </c>
      <c r="Q92">
        <f>ROUNDUP(Scen!R85/th,0)</f>
        <v>56</v>
      </c>
      <c r="R92">
        <f>ROUNDUP(Scen!S85/th,0)</f>
        <v>66</v>
      </c>
      <c r="S92">
        <f>ROUNDUP(Scen!T85/th,0)</f>
        <v>70</v>
      </c>
      <c r="T92">
        <f>ROUNDUP(Scen!U85/th,0)</f>
        <v>70</v>
      </c>
      <c r="U92">
        <f>ROUNDUP(Scen!V85/th,0)</f>
        <v>70</v>
      </c>
      <c r="W92" s="2">
        <f t="shared" si="43"/>
        <v>25000000</v>
      </c>
      <c r="X92" s="2">
        <f t="shared" si="44"/>
        <v>26000000</v>
      </c>
      <c r="Y92" s="2">
        <f t="shared" si="45"/>
        <v>26000000</v>
      </c>
      <c r="Z92" s="2">
        <f t="shared" si="46"/>
        <v>28000000</v>
      </c>
      <c r="AA92" s="2">
        <f t="shared" si="47"/>
        <v>32000000</v>
      </c>
      <c r="AB92" s="2">
        <f t="shared" si="48"/>
        <v>32000000</v>
      </c>
      <c r="AC92" s="2">
        <f t="shared" si="49"/>
        <v>34000000</v>
      </c>
      <c r="AD92" s="2">
        <f t="shared" si="50"/>
        <v>40000000</v>
      </c>
      <c r="AE92" s="2">
        <f t="shared" si="51"/>
        <v>42000000</v>
      </c>
      <c r="AF92" s="2">
        <f t="shared" si="52"/>
        <v>48000000</v>
      </c>
      <c r="AG92" s="2">
        <f t="shared" si="53"/>
        <v>49000000</v>
      </c>
      <c r="AH92" s="2">
        <f t="shared" si="54"/>
        <v>50000000</v>
      </c>
      <c r="AI92" s="2">
        <f t="shared" si="55"/>
        <v>48000000</v>
      </c>
      <c r="AJ92" s="2">
        <f t="shared" si="56"/>
        <v>51000000</v>
      </c>
      <c r="AK92" s="2">
        <f t="shared" si="57"/>
        <v>56000000</v>
      </c>
      <c r="AL92" s="2">
        <f t="shared" si="58"/>
        <v>56000000</v>
      </c>
      <c r="AM92" s="2">
        <f t="shared" si="59"/>
        <v>66000000</v>
      </c>
      <c r="AN92" s="2">
        <f t="shared" si="60"/>
        <v>70000000</v>
      </c>
      <c r="AO92" s="2">
        <f t="shared" si="61"/>
        <v>70000000</v>
      </c>
      <c r="AP92" s="2">
        <f t="shared" si="62"/>
        <v>70000000</v>
      </c>
      <c r="AR92" s="2">
        <f t="shared" si="63"/>
        <v>919000000</v>
      </c>
    </row>
    <row r="93" spans="1:44" x14ac:dyDescent="0.8">
      <c r="A93" t="s">
        <v>82</v>
      </c>
      <c r="B93">
        <f>ROUNDUP(Scen!C86/th,0)</f>
        <v>22</v>
      </c>
      <c r="C93">
        <f>ROUNDUP(Scen!D86/th,0)</f>
        <v>22</v>
      </c>
      <c r="D93">
        <f>ROUNDUP(Scen!E86/th,0)</f>
        <v>23</v>
      </c>
      <c r="E93">
        <f>ROUNDUP(Scen!F86/th,0)</f>
        <v>23</v>
      </c>
      <c r="F93">
        <f>ROUNDUP(Scen!G86/th,0)</f>
        <v>25</v>
      </c>
      <c r="G93">
        <f>ROUNDUP(Scen!H86/th,0)</f>
        <v>25</v>
      </c>
      <c r="H93">
        <f>ROUNDUP(Scen!I86/th,0)</f>
        <v>26</v>
      </c>
      <c r="I93">
        <f>ROUNDUP(Scen!J86/th,0)</f>
        <v>26</v>
      </c>
      <c r="J93">
        <f>ROUNDUP(Scen!K86/th,0)</f>
        <v>25</v>
      </c>
      <c r="K93">
        <f>ROUNDUP(Scen!L86/th,0)</f>
        <v>27</v>
      </c>
      <c r="L93">
        <f>ROUNDUP(Scen!M86/th,0)</f>
        <v>32</v>
      </c>
      <c r="M93">
        <f>ROUNDUP(Scen!N86/th,0)</f>
        <v>29</v>
      </c>
      <c r="N93">
        <f>ROUNDUP(Scen!O86/th,0)</f>
        <v>30</v>
      </c>
      <c r="O93">
        <f>ROUNDUP(Scen!P86/th,0)</f>
        <v>31</v>
      </c>
      <c r="P93">
        <f>ROUNDUP(Scen!Q86/th,0)</f>
        <v>28</v>
      </c>
      <c r="Q93">
        <f>ROUNDUP(Scen!R86/th,0)</f>
        <v>28</v>
      </c>
      <c r="R93">
        <f>ROUNDUP(Scen!S86/th,0)</f>
        <v>30</v>
      </c>
      <c r="S93">
        <f>ROUNDUP(Scen!T86/th,0)</f>
        <v>32</v>
      </c>
      <c r="T93">
        <f>ROUNDUP(Scen!U86/th,0)</f>
        <v>31</v>
      </c>
      <c r="U93">
        <f>ROUNDUP(Scen!V86/th,0)</f>
        <v>29</v>
      </c>
      <c r="W93" s="2">
        <f t="shared" si="43"/>
        <v>19000000</v>
      </c>
      <c r="X93" s="2">
        <f t="shared" si="44"/>
        <v>19000000</v>
      </c>
      <c r="Y93" s="2">
        <f t="shared" si="45"/>
        <v>21000000</v>
      </c>
      <c r="Z93" s="2">
        <f t="shared" si="46"/>
        <v>21000000</v>
      </c>
      <c r="AA93" s="2">
        <f t="shared" si="47"/>
        <v>20000000</v>
      </c>
      <c r="AB93" s="2">
        <f t="shared" si="48"/>
        <v>20000000</v>
      </c>
      <c r="AC93" s="2">
        <f t="shared" si="49"/>
        <v>22000000</v>
      </c>
      <c r="AD93" s="2">
        <f t="shared" si="50"/>
        <v>22000000</v>
      </c>
      <c r="AE93" s="2">
        <f t="shared" si="51"/>
        <v>20000000</v>
      </c>
      <c r="AF93" s="2">
        <f t="shared" si="52"/>
        <v>14000000</v>
      </c>
      <c r="AG93" s="2">
        <f t="shared" si="53"/>
        <v>24000000</v>
      </c>
      <c r="AH93" s="2">
        <f t="shared" si="54"/>
        <v>18000000</v>
      </c>
      <c r="AI93" s="2">
        <f t="shared" si="55"/>
        <v>20000000</v>
      </c>
      <c r="AJ93" s="2">
        <f t="shared" si="56"/>
        <v>22000000</v>
      </c>
      <c r="AK93" s="2">
        <f t="shared" si="57"/>
        <v>6000000</v>
      </c>
      <c r="AL93" s="2">
        <f t="shared" si="58"/>
        <v>6000000</v>
      </c>
      <c r="AM93" s="2">
        <f t="shared" si="59"/>
        <v>10000000</v>
      </c>
      <c r="AN93" s="2">
        <f t="shared" si="60"/>
        <v>14000000</v>
      </c>
      <c r="AO93" s="2">
        <f t="shared" si="61"/>
        <v>12000000</v>
      </c>
      <c r="AP93" s="2">
        <f t="shared" si="62"/>
        <v>8000000</v>
      </c>
      <c r="AR93" s="2">
        <f t="shared" si="63"/>
        <v>338000000</v>
      </c>
    </row>
    <row r="94" spans="1:44" x14ac:dyDescent="0.8">
      <c r="A94" t="s">
        <v>83</v>
      </c>
      <c r="B94">
        <f>ROUNDUP(Scen!C87/th,0)</f>
        <v>24</v>
      </c>
      <c r="C94">
        <f>ROUNDUP(Scen!D87/th,0)</f>
        <v>22</v>
      </c>
      <c r="D94">
        <f>ROUNDUP(Scen!E87/th,0)</f>
        <v>22</v>
      </c>
      <c r="E94">
        <f>ROUNDUP(Scen!F87/th,0)</f>
        <v>21</v>
      </c>
      <c r="F94">
        <f>ROUNDUP(Scen!G87/th,0)</f>
        <v>21</v>
      </c>
      <c r="G94">
        <f>ROUNDUP(Scen!H87/th,0)</f>
        <v>21</v>
      </c>
      <c r="H94">
        <f>ROUNDUP(Scen!I87/th,0)</f>
        <v>23</v>
      </c>
      <c r="I94">
        <f>ROUNDUP(Scen!J87/th,0)</f>
        <v>24</v>
      </c>
      <c r="J94">
        <f>ROUNDUP(Scen!K87/th,0)</f>
        <v>27</v>
      </c>
      <c r="K94">
        <f>ROUNDUP(Scen!L87/th,0)</f>
        <v>28</v>
      </c>
      <c r="L94">
        <f>ROUNDUP(Scen!M87/th,0)</f>
        <v>29</v>
      </c>
      <c r="M94">
        <f>ROUNDUP(Scen!N87/th,0)</f>
        <v>29</v>
      </c>
      <c r="N94">
        <f>ROUNDUP(Scen!O87/th,0)</f>
        <v>33</v>
      </c>
      <c r="O94">
        <f>ROUNDUP(Scen!P87/th,0)</f>
        <v>35</v>
      </c>
      <c r="P94">
        <f>ROUNDUP(Scen!Q87/th,0)</f>
        <v>40</v>
      </c>
      <c r="Q94">
        <f>ROUNDUP(Scen!R87/th,0)</f>
        <v>44</v>
      </c>
      <c r="R94">
        <f>ROUNDUP(Scen!S87/th,0)</f>
        <v>47</v>
      </c>
      <c r="S94">
        <f>ROUNDUP(Scen!T87/th,0)</f>
        <v>47</v>
      </c>
      <c r="T94">
        <f>ROUNDUP(Scen!U87/th,0)</f>
        <v>48</v>
      </c>
      <c r="U94">
        <f>ROUNDUP(Scen!V87/th,0)</f>
        <v>52</v>
      </c>
      <c r="W94" s="2">
        <f t="shared" si="43"/>
        <v>23000000</v>
      </c>
      <c r="X94" s="2">
        <f t="shared" si="44"/>
        <v>19000000</v>
      </c>
      <c r="Y94" s="2">
        <f t="shared" si="45"/>
        <v>19000000</v>
      </c>
      <c r="Z94" s="2">
        <f t="shared" si="46"/>
        <v>17000000</v>
      </c>
      <c r="AA94" s="2">
        <f t="shared" si="47"/>
        <v>12000000</v>
      </c>
      <c r="AB94" s="2">
        <f t="shared" si="48"/>
        <v>12000000</v>
      </c>
      <c r="AC94" s="2">
        <f t="shared" si="49"/>
        <v>16000000</v>
      </c>
      <c r="AD94" s="2">
        <f t="shared" si="50"/>
        <v>18000000</v>
      </c>
      <c r="AE94" s="2">
        <f t="shared" si="51"/>
        <v>24000000</v>
      </c>
      <c r="AF94" s="2">
        <f t="shared" si="52"/>
        <v>16000000</v>
      </c>
      <c r="AG94" s="2">
        <f t="shared" si="53"/>
        <v>18000000</v>
      </c>
      <c r="AH94" s="2">
        <f t="shared" si="54"/>
        <v>18000000</v>
      </c>
      <c r="AI94" s="2">
        <f t="shared" si="55"/>
        <v>26000000</v>
      </c>
      <c r="AJ94" s="2">
        <f t="shared" si="56"/>
        <v>30000000</v>
      </c>
      <c r="AK94" s="2">
        <f t="shared" si="57"/>
        <v>30000000</v>
      </c>
      <c r="AL94" s="2">
        <f t="shared" si="58"/>
        <v>38000000</v>
      </c>
      <c r="AM94" s="2">
        <f t="shared" si="59"/>
        <v>44000000</v>
      </c>
      <c r="AN94" s="2">
        <f t="shared" si="60"/>
        <v>44000000</v>
      </c>
      <c r="AO94" s="2">
        <f t="shared" si="61"/>
        <v>46000000</v>
      </c>
      <c r="AP94" s="2">
        <f t="shared" si="62"/>
        <v>52000000</v>
      </c>
      <c r="AR94" s="2">
        <f t="shared" si="63"/>
        <v>522000000</v>
      </c>
    </row>
    <row r="95" spans="1:44" x14ac:dyDescent="0.8">
      <c r="A95" t="s">
        <v>84</v>
      </c>
      <c r="B95">
        <f>ROUNDUP(Scen!C88/th,0)</f>
        <v>24</v>
      </c>
      <c r="C95">
        <f>ROUNDUP(Scen!D88/th,0)</f>
        <v>26</v>
      </c>
      <c r="D95">
        <f>ROUNDUP(Scen!E88/th,0)</f>
        <v>26</v>
      </c>
      <c r="E95">
        <f>ROUNDUP(Scen!F88/th,0)</f>
        <v>25</v>
      </c>
      <c r="F95">
        <f>ROUNDUP(Scen!G88/th,0)</f>
        <v>26</v>
      </c>
      <c r="G95">
        <f>ROUNDUP(Scen!H88/th,0)</f>
        <v>28</v>
      </c>
      <c r="H95">
        <f>ROUNDUP(Scen!I88/th,0)</f>
        <v>29</v>
      </c>
      <c r="I95">
        <f>ROUNDUP(Scen!J88/th,0)</f>
        <v>29</v>
      </c>
      <c r="J95">
        <f>ROUNDUP(Scen!K88/th,0)</f>
        <v>28</v>
      </c>
      <c r="K95">
        <f>ROUNDUP(Scen!L88/th,0)</f>
        <v>29</v>
      </c>
      <c r="L95">
        <f>ROUNDUP(Scen!M88/th,0)</f>
        <v>33</v>
      </c>
      <c r="M95">
        <f>ROUNDUP(Scen!N88/th,0)</f>
        <v>32</v>
      </c>
      <c r="N95">
        <f>ROUNDUP(Scen!O88/th,0)</f>
        <v>33</v>
      </c>
      <c r="O95">
        <f>ROUNDUP(Scen!P88/th,0)</f>
        <v>36</v>
      </c>
      <c r="P95">
        <f>ROUNDUP(Scen!Q88/th,0)</f>
        <v>38</v>
      </c>
      <c r="Q95">
        <f>ROUNDUP(Scen!R88/th,0)</f>
        <v>42</v>
      </c>
      <c r="R95">
        <f>ROUNDUP(Scen!S88/th,0)</f>
        <v>46</v>
      </c>
      <c r="S95">
        <f>ROUNDUP(Scen!T88/th,0)</f>
        <v>48</v>
      </c>
      <c r="T95">
        <f>ROUNDUP(Scen!U88/th,0)</f>
        <v>50</v>
      </c>
      <c r="U95">
        <f>ROUNDUP(Scen!V88/th,0)</f>
        <v>53</v>
      </c>
      <c r="W95" s="2">
        <f t="shared" si="43"/>
        <v>23000000</v>
      </c>
      <c r="X95" s="2">
        <f t="shared" si="44"/>
        <v>26000000</v>
      </c>
      <c r="Y95" s="2">
        <f t="shared" si="45"/>
        <v>26000000</v>
      </c>
      <c r="Z95" s="2">
        <f t="shared" si="46"/>
        <v>25000000</v>
      </c>
      <c r="AA95" s="2">
        <f t="shared" si="47"/>
        <v>22000000</v>
      </c>
      <c r="AB95" s="2">
        <f t="shared" si="48"/>
        <v>26000000</v>
      </c>
      <c r="AC95" s="2">
        <f t="shared" si="49"/>
        <v>28000000</v>
      </c>
      <c r="AD95" s="2">
        <f t="shared" si="50"/>
        <v>28000000</v>
      </c>
      <c r="AE95" s="2">
        <f t="shared" si="51"/>
        <v>26000000</v>
      </c>
      <c r="AF95" s="2">
        <f t="shared" si="52"/>
        <v>18000000</v>
      </c>
      <c r="AG95" s="2">
        <f t="shared" si="53"/>
        <v>26000000</v>
      </c>
      <c r="AH95" s="2">
        <f t="shared" si="54"/>
        <v>24000000</v>
      </c>
      <c r="AI95" s="2">
        <f t="shared" si="55"/>
        <v>26000000</v>
      </c>
      <c r="AJ95" s="2">
        <f t="shared" si="56"/>
        <v>32000000</v>
      </c>
      <c r="AK95" s="2">
        <f t="shared" si="57"/>
        <v>26000000</v>
      </c>
      <c r="AL95" s="2">
        <f t="shared" si="58"/>
        <v>34000000</v>
      </c>
      <c r="AM95" s="2">
        <f t="shared" si="59"/>
        <v>42000000</v>
      </c>
      <c r="AN95" s="2">
        <f t="shared" si="60"/>
        <v>46000000</v>
      </c>
      <c r="AO95" s="2">
        <f t="shared" si="61"/>
        <v>50000000</v>
      </c>
      <c r="AP95" s="2">
        <f t="shared" si="62"/>
        <v>53000000</v>
      </c>
      <c r="AR95" s="2">
        <f t="shared" si="63"/>
        <v>607000000</v>
      </c>
    </row>
    <row r="96" spans="1:44" x14ac:dyDescent="0.8">
      <c r="A96" t="s">
        <v>85</v>
      </c>
      <c r="B96">
        <f>ROUNDUP(Scen!C89/th,0)</f>
        <v>26</v>
      </c>
      <c r="C96">
        <f>ROUNDUP(Scen!D89/th,0)</f>
        <v>26</v>
      </c>
      <c r="D96">
        <f>ROUNDUP(Scen!E89/th,0)</f>
        <v>29</v>
      </c>
      <c r="E96">
        <f>ROUNDUP(Scen!F89/th,0)</f>
        <v>30</v>
      </c>
      <c r="F96">
        <f>ROUNDUP(Scen!G89/th,0)</f>
        <v>31</v>
      </c>
      <c r="G96">
        <f>ROUNDUP(Scen!H89/th,0)</f>
        <v>29</v>
      </c>
      <c r="H96">
        <f>ROUNDUP(Scen!I89/th,0)</f>
        <v>29</v>
      </c>
      <c r="I96">
        <f>ROUNDUP(Scen!J89/th,0)</f>
        <v>29</v>
      </c>
      <c r="J96">
        <f>ROUNDUP(Scen!K89/th,0)</f>
        <v>34</v>
      </c>
      <c r="K96">
        <f>ROUNDUP(Scen!L89/th,0)</f>
        <v>33</v>
      </c>
      <c r="L96">
        <f>ROUNDUP(Scen!M89/th,0)</f>
        <v>35</v>
      </c>
      <c r="M96">
        <f>ROUNDUP(Scen!N89/th,0)</f>
        <v>41</v>
      </c>
      <c r="N96">
        <f>ROUNDUP(Scen!O89/th,0)</f>
        <v>43</v>
      </c>
      <c r="O96">
        <f>ROUNDUP(Scen!P89/th,0)</f>
        <v>46</v>
      </c>
      <c r="P96">
        <f>ROUNDUP(Scen!Q89/th,0)</f>
        <v>46</v>
      </c>
      <c r="Q96">
        <f>ROUNDUP(Scen!R89/th,0)</f>
        <v>49</v>
      </c>
      <c r="R96">
        <f>ROUNDUP(Scen!S89/th,0)</f>
        <v>49</v>
      </c>
      <c r="S96">
        <f>ROUNDUP(Scen!T89/th,0)</f>
        <v>56</v>
      </c>
      <c r="T96">
        <f>ROUNDUP(Scen!U89/th,0)</f>
        <v>55</v>
      </c>
      <c r="U96">
        <f>ROUNDUP(Scen!V89/th,0)</f>
        <v>59</v>
      </c>
      <c r="W96" s="2">
        <f t="shared" si="43"/>
        <v>26000000</v>
      </c>
      <c r="X96" s="2">
        <f t="shared" si="44"/>
        <v>26000000</v>
      </c>
      <c r="Y96" s="2">
        <f t="shared" si="45"/>
        <v>29000000</v>
      </c>
      <c r="Z96" s="2">
        <f t="shared" si="46"/>
        <v>30000000</v>
      </c>
      <c r="AA96" s="2">
        <f t="shared" si="47"/>
        <v>31000000</v>
      </c>
      <c r="AB96" s="2">
        <f t="shared" si="48"/>
        <v>28000000</v>
      </c>
      <c r="AC96" s="2">
        <f t="shared" si="49"/>
        <v>28000000</v>
      </c>
      <c r="AD96" s="2">
        <f t="shared" si="50"/>
        <v>28000000</v>
      </c>
      <c r="AE96" s="2">
        <f t="shared" si="51"/>
        <v>34000000</v>
      </c>
      <c r="AF96" s="2">
        <f t="shared" si="52"/>
        <v>26000000</v>
      </c>
      <c r="AG96" s="2">
        <f t="shared" si="53"/>
        <v>30000000</v>
      </c>
      <c r="AH96" s="2">
        <f t="shared" si="54"/>
        <v>41000000</v>
      </c>
      <c r="AI96" s="2">
        <f t="shared" si="55"/>
        <v>43000000</v>
      </c>
      <c r="AJ96" s="2">
        <f t="shared" si="56"/>
        <v>46000000</v>
      </c>
      <c r="AK96" s="2">
        <f t="shared" si="57"/>
        <v>42000000</v>
      </c>
      <c r="AL96" s="2">
        <f t="shared" si="58"/>
        <v>48000000</v>
      </c>
      <c r="AM96" s="2">
        <f t="shared" si="59"/>
        <v>48000000</v>
      </c>
      <c r="AN96" s="2">
        <f t="shared" si="60"/>
        <v>56000000</v>
      </c>
      <c r="AO96" s="2">
        <f t="shared" si="61"/>
        <v>55000000</v>
      </c>
      <c r="AP96" s="2">
        <f t="shared" si="62"/>
        <v>59000000</v>
      </c>
      <c r="AR96" s="2">
        <f t="shared" si="63"/>
        <v>754000000</v>
      </c>
    </row>
    <row r="97" spans="1:44" x14ac:dyDescent="0.8">
      <c r="A97" t="s">
        <v>86</v>
      </c>
      <c r="B97">
        <f>ROUNDUP(Scen!C90/th,0)</f>
        <v>24</v>
      </c>
      <c r="C97">
        <f>ROUNDUP(Scen!D90/th,0)</f>
        <v>26</v>
      </c>
      <c r="D97">
        <f>ROUNDUP(Scen!E90/th,0)</f>
        <v>27</v>
      </c>
      <c r="E97">
        <f>ROUNDUP(Scen!F90/th,0)</f>
        <v>30</v>
      </c>
      <c r="F97">
        <f>ROUNDUP(Scen!G90/th,0)</f>
        <v>32</v>
      </c>
      <c r="G97">
        <f>ROUNDUP(Scen!H90/th,0)</f>
        <v>36</v>
      </c>
      <c r="H97">
        <f>ROUNDUP(Scen!I90/th,0)</f>
        <v>38</v>
      </c>
      <c r="I97">
        <f>ROUNDUP(Scen!J90/th,0)</f>
        <v>42</v>
      </c>
      <c r="J97">
        <f>ROUNDUP(Scen!K90/th,0)</f>
        <v>43</v>
      </c>
      <c r="K97">
        <f>ROUNDUP(Scen!L90/th,0)</f>
        <v>48</v>
      </c>
      <c r="L97">
        <f>ROUNDUP(Scen!M90/th,0)</f>
        <v>52</v>
      </c>
      <c r="M97">
        <f>ROUNDUP(Scen!N90/th,0)</f>
        <v>54</v>
      </c>
      <c r="N97">
        <f>ROUNDUP(Scen!O90/th,0)</f>
        <v>57</v>
      </c>
      <c r="O97">
        <f>ROUNDUP(Scen!P90/th,0)</f>
        <v>60</v>
      </c>
      <c r="P97">
        <f>ROUNDUP(Scen!Q90/th,0)</f>
        <v>63</v>
      </c>
      <c r="Q97">
        <f>ROUNDUP(Scen!R90/th,0)</f>
        <v>67</v>
      </c>
      <c r="R97">
        <f>ROUNDUP(Scen!S90/th,0)</f>
        <v>75</v>
      </c>
      <c r="S97">
        <f>ROUNDUP(Scen!T90/th,0)</f>
        <v>86</v>
      </c>
      <c r="T97">
        <f>ROUNDUP(Scen!U90/th,0)</f>
        <v>86</v>
      </c>
      <c r="U97">
        <f>ROUNDUP(Scen!V90/th,0)</f>
        <v>90</v>
      </c>
      <c r="W97" s="2">
        <f t="shared" si="43"/>
        <v>23000000</v>
      </c>
      <c r="X97" s="2">
        <f t="shared" si="44"/>
        <v>26000000</v>
      </c>
      <c r="Y97" s="2">
        <f t="shared" si="45"/>
        <v>27000000</v>
      </c>
      <c r="Z97" s="2">
        <f t="shared" si="46"/>
        <v>30000000</v>
      </c>
      <c r="AA97" s="2">
        <f t="shared" si="47"/>
        <v>32000000</v>
      </c>
      <c r="AB97" s="2">
        <f t="shared" si="48"/>
        <v>36000000</v>
      </c>
      <c r="AC97" s="2">
        <f t="shared" si="49"/>
        <v>38000000</v>
      </c>
      <c r="AD97" s="2">
        <f t="shared" si="50"/>
        <v>42000000</v>
      </c>
      <c r="AE97" s="2">
        <f t="shared" si="51"/>
        <v>43000000</v>
      </c>
      <c r="AF97" s="2">
        <f t="shared" si="52"/>
        <v>48000000</v>
      </c>
      <c r="AG97" s="2">
        <f t="shared" si="53"/>
        <v>52000000</v>
      </c>
      <c r="AH97" s="2">
        <f t="shared" si="54"/>
        <v>54000000</v>
      </c>
      <c r="AI97" s="2">
        <f t="shared" si="55"/>
        <v>57000000</v>
      </c>
      <c r="AJ97" s="2">
        <f t="shared" si="56"/>
        <v>60000000</v>
      </c>
      <c r="AK97" s="2">
        <f t="shared" si="57"/>
        <v>63000000</v>
      </c>
      <c r="AL97" s="2">
        <f t="shared" si="58"/>
        <v>67000000</v>
      </c>
      <c r="AM97" s="2">
        <f t="shared" si="59"/>
        <v>75000000</v>
      </c>
      <c r="AN97" s="2">
        <f t="shared" si="60"/>
        <v>86000000</v>
      </c>
      <c r="AO97" s="2">
        <f t="shared" si="61"/>
        <v>86000000</v>
      </c>
      <c r="AP97" s="2">
        <f t="shared" si="62"/>
        <v>90000000</v>
      </c>
      <c r="AR97" s="2">
        <f t="shared" si="63"/>
        <v>1035000000</v>
      </c>
    </row>
    <row r="98" spans="1:44" x14ac:dyDescent="0.8">
      <c r="A98" t="s">
        <v>87</v>
      </c>
      <c r="B98">
        <f>ROUNDUP(Scen!C91/th,0)</f>
        <v>27</v>
      </c>
      <c r="C98">
        <f>ROUNDUP(Scen!D91/th,0)</f>
        <v>29</v>
      </c>
      <c r="D98">
        <f>ROUNDUP(Scen!E91/th,0)</f>
        <v>31</v>
      </c>
      <c r="E98">
        <f>ROUNDUP(Scen!F91/th,0)</f>
        <v>32</v>
      </c>
      <c r="F98">
        <f>ROUNDUP(Scen!G91/th,0)</f>
        <v>35</v>
      </c>
      <c r="G98">
        <f>ROUNDUP(Scen!H91/th,0)</f>
        <v>37</v>
      </c>
      <c r="H98">
        <f>ROUNDUP(Scen!I91/th,0)</f>
        <v>37</v>
      </c>
      <c r="I98">
        <f>ROUNDUP(Scen!J91/th,0)</f>
        <v>37</v>
      </c>
      <c r="J98">
        <f>ROUNDUP(Scen!K91/th,0)</f>
        <v>41</v>
      </c>
      <c r="K98">
        <f>ROUNDUP(Scen!L91/th,0)</f>
        <v>44</v>
      </c>
      <c r="L98">
        <f>ROUNDUP(Scen!M91/th,0)</f>
        <v>50</v>
      </c>
      <c r="M98">
        <f>ROUNDUP(Scen!N91/th,0)</f>
        <v>50</v>
      </c>
      <c r="N98">
        <f>ROUNDUP(Scen!O91/th,0)</f>
        <v>53</v>
      </c>
      <c r="O98">
        <f>ROUNDUP(Scen!P91/th,0)</f>
        <v>55</v>
      </c>
      <c r="P98">
        <f>ROUNDUP(Scen!Q91/th,0)</f>
        <v>57</v>
      </c>
      <c r="Q98">
        <f>ROUNDUP(Scen!R91/th,0)</f>
        <v>57</v>
      </c>
      <c r="R98">
        <f>ROUNDUP(Scen!S91/th,0)</f>
        <v>59</v>
      </c>
      <c r="S98">
        <f>ROUNDUP(Scen!T91/th,0)</f>
        <v>59</v>
      </c>
      <c r="T98">
        <f>ROUNDUP(Scen!U91/th,0)</f>
        <v>61</v>
      </c>
      <c r="U98">
        <f>ROUNDUP(Scen!V91/th,0)</f>
        <v>66</v>
      </c>
      <c r="W98" s="2">
        <f t="shared" si="43"/>
        <v>27000000</v>
      </c>
      <c r="X98" s="2">
        <f t="shared" si="44"/>
        <v>29000000</v>
      </c>
      <c r="Y98" s="2">
        <f t="shared" si="45"/>
        <v>31000000</v>
      </c>
      <c r="Z98" s="2">
        <f t="shared" si="46"/>
        <v>32000000</v>
      </c>
      <c r="AA98" s="2">
        <f t="shared" si="47"/>
        <v>35000000</v>
      </c>
      <c r="AB98" s="2">
        <f t="shared" si="48"/>
        <v>37000000</v>
      </c>
      <c r="AC98" s="2">
        <f t="shared" si="49"/>
        <v>37000000</v>
      </c>
      <c r="AD98" s="2">
        <f t="shared" si="50"/>
        <v>37000000</v>
      </c>
      <c r="AE98" s="2">
        <f t="shared" si="51"/>
        <v>41000000</v>
      </c>
      <c r="AF98" s="2">
        <f t="shared" si="52"/>
        <v>44000000</v>
      </c>
      <c r="AG98" s="2">
        <f t="shared" si="53"/>
        <v>50000000</v>
      </c>
      <c r="AH98" s="2">
        <f t="shared" si="54"/>
        <v>50000000</v>
      </c>
      <c r="AI98" s="2">
        <f t="shared" si="55"/>
        <v>53000000</v>
      </c>
      <c r="AJ98" s="2">
        <f t="shared" si="56"/>
        <v>55000000</v>
      </c>
      <c r="AK98" s="2">
        <f t="shared" si="57"/>
        <v>57000000</v>
      </c>
      <c r="AL98" s="2">
        <f t="shared" si="58"/>
        <v>57000000</v>
      </c>
      <c r="AM98" s="2">
        <f t="shared" si="59"/>
        <v>59000000</v>
      </c>
      <c r="AN98" s="2">
        <f t="shared" si="60"/>
        <v>59000000</v>
      </c>
      <c r="AO98" s="2">
        <f t="shared" si="61"/>
        <v>61000000</v>
      </c>
      <c r="AP98" s="2">
        <f t="shared" si="62"/>
        <v>66000000</v>
      </c>
      <c r="AR98" s="2">
        <f t="shared" si="63"/>
        <v>917000000</v>
      </c>
    </row>
    <row r="99" spans="1:44" x14ac:dyDescent="0.8">
      <c r="A99" t="s">
        <v>88</v>
      </c>
      <c r="B99">
        <f>ROUNDUP(Scen!C92/th,0)</f>
        <v>26</v>
      </c>
      <c r="C99">
        <f>ROUNDUP(Scen!D92/th,0)</f>
        <v>30</v>
      </c>
      <c r="D99">
        <f>ROUNDUP(Scen!E92/th,0)</f>
        <v>29</v>
      </c>
      <c r="E99">
        <f>ROUNDUP(Scen!F92/th,0)</f>
        <v>30</v>
      </c>
      <c r="F99">
        <f>ROUNDUP(Scen!G92/th,0)</f>
        <v>34</v>
      </c>
      <c r="G99">
        <f>ROUNDUP(Scen!H92/th,0)</f>
        <v>36</v>
      </c>
      <c r="H99">
        <f>ROUNDUP(Scen!I92/th,0)</f>
        <v>38</v>
      </c>
      <c r="I99">
        <f>ROUNDUP(Scen!J92/th,0)</f>
        <v>42</v>
      </c>
      <c r="J99">
        <f>ROUNDUP(Scen!K92/th,0)</f>
        <v>42</v>
      </c>
      <c r="K99">
        <f>ROUNDUP(Scen!L92/th,0)</f>
        <v>43</v>
      </c>
      <c r="L99">
        <f>ROUNDUP(Scen!M92/th,0)</f>
        <v>46</v>
      </c>
      <c r="M99">
        <f>ROUNDUP(Scen!N92/th,0)</f>
        <v>44</v>
      </c>
      <c r="N99">
        <f>ROUNDUP(Scen!O92/th,0)</f>
        <v>46</v>
      </c>
      <c r="O99">
        <f>ROUNDUP(Scen!P92/th,0)</f>
        <v>48</v>
      </c>
      <c r="P99">
        <f>ROUNDUP(Scen!Q92/th,0)</f>
        <v>49</v>
      </c>
      <c r="Q99">
        <f>ROUNDUP(Scen!R92/th,0)</f>
        <v>55</v>
      </c>
      <c r="R99">
        <f>ROUNDUP(Scen!S92/th,0)</f>
        <v>59</v>
      </c>
      <c r="S99">
        <f>ROUNDUP(Scen!T92/th,0)</f>
        <v>55</v>
      </c>
      <c r="T99">
        <f>ROUNDUP(Scen!U92/th,0)</f>
        <v>60</v>
      </c>
      <c r="U99">
        <f>ROUNDUP(Scen!V92/th,0)</f>
        <v>63</v>
      </c>
      <c r="W99" s="2">
        <f t="shared" si="43"/>
        <v>26000000</v>
      </c>
      <c r="X99" s="2">
        <f t="shared" si="44"/>
        <v>30000000</v>
      </c>
      <c r="Y99" s="2">
        <f t="shared" si="45"/>
        <v>29000000</v>
      </c>
      <c r="Z99" s="2">
        <f t="shared" si="46"/>
        <v>30000000</v>
      </c>
      <c r="AA99" s="2">
        <f t="shared" si="47"/>
        <v>34000000</v>
      </c>
      <c r="AB99" s="2">
        <f t="shared" si="48"/>
        <v>36000000</v>
      </c>
      <c r="AC99" s="2">
        <f t="shared" si="49"/>
        <v>38000000</v>
      </c>
      <c r="AD99" s="2">
        <f t="shared" si="50"/>
        <v>42000000</v>
      </c>
      <c r="AE99" s="2">
        <f t="shared" si="51"/>
        <v>42000000</v>
      </c>
      <c r="AF99" s="2">
        <f t="shared" si="52"/>
        <v>43000000</v>
      </c>
      <c r="AG99" s="2">
        <f t="shared" si="53"/>
        <v>46000000</v>
      </c>
      <c r="AH99" s="2">
        <f t="shared" si="54"/>
        <v>44000000</v>
      </c>
      <c r="AI99" s="2">
        <f t="shared" si="55"/>
        <v>46000000</v>
      </c>
      <c r="AJ99" s="2">
        <f t="shared" si="56"/>
        <v>48000000</v>
      </c>
      <c r="AK99" s="2">
        <f t="shared" si="57"/>
        <v>48000000</v>
      </c>
      <c r="AL99" s="2">
        <f t="shared" si="58"/>
        <v>55000000</v>
      </c>
      <c r="AM99" s="2">
        <f t="shared" si="59"/>
        <v>59000000</v>
      </c>
      <c r="AN99" s="2">
        <f t="shared" si="60"/>
        <v>55000000</v>
      </c>
      <c r="AO99" s="2">
        <f t="shared" si="61"/>
        <v>60000000</v>
      </c>
      <c r="AP99" s="2">
        <f t="shared" si="62"/>
        <v>63000000</v>
      </c>
      <c r="AR99" s="2">
        <f t="shared" si="63"/>
        <v>874000000</v>
      </c>
    </row>
    <row r="100" spans="1:44" x14ac:dyDescent="0.8">
      <c r="A100" t="s">
        <v>89</v>
      </c>
      <c r="B100">
        <f>ROUNDUP(Scen!C93/th,0)</f>
        <v>23</v>
      </c>
      <c r="C100">
        <f>ROUNDUP(Scen!D93/th,0)</f>
        <v>24</v>
      </c>
      <c r="D100">
        <f>ROUNDUP(Scen!E93/th,0)</f>
        <v>23</v>
      </c>
      <c r="E100">
        <f>ROUNDUP(Scen!F93/th,0)</f>
        <v>23</v>
      </c>
      <c r="F100">
        <f>ROUNDUP(Scen!G93/th,0)</f>
        <v>24</v>
      </c>
      <c r="G100">
        <f>ROUNDUP(Scen!H93/th,0)</f>
        <v>25</v>
      </c>
      <c r="H100">
        <f>ROUNDUP(Scen!I93/th,0)</f>
        <v>25</v>
      </c>
      <c r="I100">
        <f>ROUNDUP(Scen!J93/th,0)</f>
        <v>25</v>
      </c>
      <c r="J100">
        <f>ROUNDUP(Scen!K93/th,0)</f>
        <v>25</v>
      </c>
      <c r="K100">
        <f>ROUNDUP(Scen!L93/th,0)</f>
        <v>26</v>
      </c>
      <c r="L100">
        <f>ROUNDUP(Scen!M93/th,0)</f>
        <v>28</v>
      </c>
      <c r="M100">
        <f>ROUNDUP(Scen!N93/th,0)</f>
        <v>29</v>
      </c>
      <c r="N100">
        <f>ROUNDUP(Scen!O93/th,0)</f>
        <v>28</v>
      </c>
      <c r="O100">
        <f>ROUNDUP(Scen!P93/th,0)</f>
        <v>24</v>
      </c>
      <c r="P100">
        <f>ROUNDUP(Scen!Q93/th,0)</f>
        <v>27</v>
      </c>
      <c r="Q100">
        <f>ROUNDUP(Scen!R93/th,0)</f>
        <v>28</v>
      </c>
      <c r="R100">
        <f>ROUNDUP(Scen!S93/th,0)</f>
        <v>26</v>
      </c>
      <c r="S100">
        <f>ROUNDUP(Scen!T93/th,0)</f>
        <v>26</v>
      </c>
      <c r="T100">
        <f>ROUNDUP(Scen!U93/th,0)</f>
        <v>28</v>
      </c>
      <c r="U100">
        <f>ROUNDUP(Scen!V93/th,0)</f>
        <v>30</v>
      </c>
      <c r="W100" s="2">
        <f t="shared" si="43"/>
        <v>21000000</v>
      </c>
      <c r="X100" s="2">
        <f t="shared" si="44"/>
        <v>23000000</v>
      </c>
      <c r="Y100" s="2">
        <f t="shared" si="45"/>
        <v>21000000</v>
      </c>
      <c r="Z100" s="2">
        <f t="shared" si="46"/>
        <v>21000000</v>
      </c>
      <c r="AA100" s="2">
        <f t="shared" si="47"/>
        <v>18000000</v>
      </c>
      <c r="AB100" s="2">
        <f t="shared" si="48"/>
        <v>20000000</v>
      </c>
      <c r="AC100" s="2">
        <f t="shared" si="49"/>
        <v>20000000</v>
      </c>
      <c r="AD100" s="2">
        <f t="shared" si="50"/>
        <v>20000000</v>
      </c>
      <c r="AE100" s="2">
        <f t="shared" si="51"/>
        <v>20000000</v>
      </c>
      <c r="AF100" s="2">
        <f t="shared" si="52"/>
        <v>12000000</v>
      </c>
      <c r="AG100" s="2">
        <f t="shared" si="53"/>
        <v>16000000</v>
      </c>
      <c r="AH100" s="2">
        <f t="shared" si="54"/>
        <v>18000000</v>
      </c>
      <c r="AI100" s="2">
        <f t="shared" si="55"/>
        <v>16000000</v>
      </c>
      <c r="AJ100" s="2">
        <f t="shared" si="56"/>
        <v>8000000</v>
      </c>
      <c r="AK100" s="2">
        <f t="shared" si="57"/>
        <v>4000000</v>
      </c>
      <c r="AL100" s="2">
        <f t="shared" si="58"/>
        <v>6000000</v>
      </c>
      <c r="AM100" s="2">
        <f t="shared" si="59"/>
        <v>2000000</v>
      </c>
      <c r="AN100" s="2">
        <f t="shared" si="60"/>
        <v>2000000</v>
      </c>
      <c r="AO100" s="2">
        <f t="shared" si="61"/>
        <v>6000000</v>
      </c>
      <c r="AP100" s="2">
        <f t="shared" si="62"/>
        <v>10000000</v>
      </c>
      <c r="AR100" s="2">
        <f t="shared" si="63"/>
        <v>284000000</v>
      </c>
    </row>
    <row r="101" spans="1:44" x14ac:dyDescent="0.8">
      <c r="A101" t="s">
        <v>90</v>
      </c>
      <c r="B101">
        <f>ROUNDUP(Scen!C94/th,0)</f>
        <v>24</v>
      </c>
      <c r="C101">
        <f>ROUNDUP(Scen!D94/th,0)</f>
        <v>23</v>
      </c>
      <c r="D101">
        <f>ROUNDUP(Scen!E94/th,0)</f>
        <v>26</v>
      </c>
      <c r="E101">
        <f>ROUNDUP(Scen!F94/th,0)</f>
        <v>28</v>
      </c>
      <c r="F101">
        <f>ROUNDUP(Scen!G94/th,0)</f>
        <v>28</v>
      </c>
      <c r="G101">
        <f>ROUNDUP(Scen!H94/th,0)</f>
        <v>31</v>
      </c>
      <c r="H101">
        <f>ROUNDUP(Scen!I94/th,0)</f>
        <v>31</v>
      </c>
      <c r="I101">
        <f>ROUNDUP(Scen!J94/th,0)</f>
        <v>36</v>
      </c>
      <c r="J101">
        <f>ROUNDUP(Scen!K94/th,0)</f>
        <v>36</v>
      </c>
      <c r="K101">
        <f>ROUNDUP(Scen!L94/th,0)</f>
        <v>36</v>
      </c>
      <c r="L101">
        <f>ROUNDUP(Scen!M94/th,0)</f>
        <v>35</v>
      </c>
      <c r="M101">
        <f>ROUNDUP(Scen!N94/th,0)</f>
        <v>37</v>
      </c>
      <c r="N101">
        <f>ROUNDUP(Scen!O94/th,0)</f>
        <v>41</v>
      </c>
      <c r="O101">
        <f>ROUNDUP(Scen!P94/th,0)</f>
        <v>38</v>
      </c>
      <c r="P101">
        <f>ROUNDUP(Scen!Q94/th,0)</f>
        <v>43</v>
      </c>
      <c r="Q101">
        <f>ROUNDUP(Scen!R94/th,0)</f>
        <v>44</v>
      </c>
      <c r="R101">
        <f>ROUNDUP(Scen!S94/th,0)</f>
        <v>48</v>
      </c>
      <c r="S101">
        <f>ROUNDUP(Scen!T94/th,0)</f>
        <v>48</v>
      </c>
      <c r="T101">
        <f>ROUNDUP(Scen!U94/th,0)</f>
        <v>53</v>
      </c>
      <c r="U101">
        <f>ROUNDUP(Scen!V94/th,0)</f>
        <v>57</v>
      </c>
      <c r="W101" s="2">
        <f t="shared" si="43"/>
        <v>23000000</v>
      </c>
      <c r="X101" s="2">
        <f t="shared" si="44"/>
        <v>21000000</v>
      </c>
      <c r="Y101" s="2">
        <f t="shared" si="45"/>
        <v>26000000</v>
      </c>
      <c r="Z101" s="2">
        <f t="shared" si="46"/>
        <v>28000000</v>
      </c>
      <c r="AA101" s="2">
        <f t="shared" si="47"/>
        <v>26000000</v>
      </c>
      <c r="AB101" s="2">
        <f t="shared" si="48"/>
        <v>31000000</v>
      </c>
      <c r="AC101" s="2">
        <f t="shared" si="49"/>
        <v>31000000</v>
      </c>
      <c r="AD101" s="2">
        <f t="shared" si="50"/>
        <v>36000000</v>
      </c>
      <c r="AE101" s="2">
        <f t="shared" si="51"/>
        <v>36000000</v>
      </c>
      <c r="AF101" s="2">
        <f t="shared" si="52"/>
        <v>32000000</v>
      </c>
      <c r="AG101" s="2">
        <f t="shared" si="53"/>
        <v>30000000</v>
      </c>
      <c r="AH101" s="2">
        <f t="shared" si="54"/>
        <v>34000000</v>
      </c>
      <c r="AI101" s="2">
        <f t="shared" si="55"/>
        <v>41000000</v>
      </c>
      <c r="AJ101" s="2">
        <f t="shared" si="56"/>
        <v>36000000</v>
      </c>
      <c r="AK101" s="2">
        <f t="shared" si="57"/>
        <v>36000000</v>
      </c>
      <c r="AL101" s="2">
        <f t="shared" si="58"/>
        <v>38000000</v>
      </c>
      <c r="AM101" s="2">
        <f t="shared" si="59"/>
        <v>46000000</v>
      </c>
      <c r="AN101" s="2">
        <f t="shared" si="60"/>
        <v>46000000</v>
      </c>
      <c r="AO101" s="2">
        <f t="shared" si="61"/>
        <v>53000000</v>
      </c>
      <c r="AP101" s="2">
        <f t="shared" si="62"/>
        <v>57000000</v>
      </c>
      <c r="AR101" s="2">
        <f t="shared" si="63"/>
        <v>707000000</v>
      </c>
    </row>
    <row r="102" spans="1:44" x14ac:dyDescent="0.8">
      <c r="A102" t="s">
        <v>91</v>
      </c>
      <c r="B102">
        <f>ROUNDUP(Scen!C95/th,0)</f>
        <v>27</v>
      </c>
      <c r="C102">
        <f>ROUNDUP(Scen!D95/th,0)</f>
        <v>29</v>
      </c>
      <c r="D102">
        <f>ROUNDUP(Scen!E95/th,0)</f>
        <v>32</v>
      </c>
      <c r="E102">
        <f>ROUNDUP(Scen!F95/th,0)</f>
        <v>30</v>
      </c>
      <c r="F102">
        <f>ROUNDUP(Scen!G95/th,0)</f>
        <v>33</v>
      </c>
      <c r="G102">
        <f>ROUNDUP(Scen!H95/th,0)</f>
        <v>31</v>
      </c>
      <c r="H102">
        <f>ROUNDUP(Scen!I95/th,0)</f>
        <v>33</v>
      </c>
      <c r="I102">
        <f>ROUNDUP(Scen!J95/th,0)</f>
        <v>40</v>
      </c>
      <c r="J102">
        <f>ROUNDUP(Scen!K95/th,0)</f>
        <v>40</v>
      </c>
      <c r="K102">
        <f>ROUNDUP(Scen!L95/th,0)</f>
        <v>39</v>
      </c>
      <c r="L102">
        <f>ROUNDUP(Scen!M95/th,0)</f>
        <v>40</v>
      </c>
      <c r="M102">
        <f>ROUNDUP(Scen!N95/th,0)</f>
        <v>38</v>
      </c>
      <c r="N102">
        <f>ROUNDUP(Scen!O95/th,0)</f>
        <v>41</v>
      </c>
      <c r="O102">
        <f>ROUNDUP(Scen!P95/th,0)</f>
        <v>41</v>
      </c>
      <c r="P102">
        <f>ROUNDUP(Scen!Q95/th,0)</f>
        <v>46</v>
      </c>
      <c r="Q102">
        <f>ROUNDUP(Scen!R95/th,0)</f>
        <v>43</v>
      </c>
      <c r="R102">
        <f>ROUNDUP(Scen!S95/th,0)</f>
        <v>47</v>
      </c>
      <c r="S102">
        <f>ROUNDUP(Scen!T95/th,0)</f>
        <v>51</v>
      </c>
      <c r="T102">
        <f>ROUNDUP(Scen!U95/th,0)</f>
        <v>52</v>
      </c>
      <c r="U102">
        <f>ROUNDUP(Scen!V95/th,0)</f>
        <v>53</v>
      </c>
      <c r="W102" s="2">
        <f t="shared" si="43"/>
        <v>27000000</v>
      </c>
      <c r="X102" s="2">
        <f t="shared" si="44"/>
        <v>29000000</v>
      </c>
      <c r="Y102" s="2">
        <f t="shared" si="45"/>
        <v>32000000</v>
      </c>
      <c r="Z102" s="2">
        <f t="shared" si="46"/>
        <v>30000000</v>
      </c>
      <c r="AA102" s="2">
        <f t="shared" si="47"/>
        <v>33000000</v>
      </c>
      <c r="AB102" s="2">
        <f t="shared" si="48"/>
        <v>31000000</v>
      </c>
      <c r="AC102" s="2">
        <f t="shared" si="49"/>
        <v>33000000</v>
      </c>
      <c r="AD102" s="2">
        <f t="shared" si="50"/>
        <v>40000000</v>
      </c>
      <c r="AE102" s="2">
        <f t="shared" si="51"/>
        <v>40000000</v>
      </c>
      <c r="AF102" s="2">
        <f t="shared" si="52"/>
        <v>38000000</v>
      </c>
      <c r="AG102" s="2">
        <f t="shared" si="53"/>
        <v>40000000</v>
      </c>
      <c r="AH102" s="2">
        <f t="shared" si="54"/>
        <v>36000000</v>
      </c>
      <c r="AI102" s="2">
        <f t="shared" si="55"/>
        <v>41000000</v>
      </c>
      <c r="AJ102" s="2">
        <f t="shared" si="56"/>
        <v>41000000</v>
      </c>
      <c r="AK102" s="2">
        <f t="shared" si="57"/>
        <v>42000000</v>
      </c>
      <c r="AL102" s="2">
        <f t="shared" si="58"/>
        <v>36000000</v>
      </c>
      <c r="AM102" s="2">
        <f t="shared" si="59"/>
        <v>44000000</v>
      </c>
      <c r="AN102" s="2">
        <f t="shared" si="60"/>
        <v>51000000</v>
      </c>
      <c r="AO102" s="2">
        <f t="shared" si="61"/>
        <v>52000000</v>
      </c>
      <c r="AP102" s="2">
        <f t="shared" si="62"/>
        <v>53000000</v>
      </c>
      <c r="AR102" s="2">
        <f t="shared" si="63"/>
        <v>769000000</v>
      </c>
    </row>
    <row r="103" spans="1:44" x14ac:dyDescent="0.8">
      <c r="A103" t="s">
        <v>92</v>
      </c>
      <c r="B103">
        <f>ROUNDUP(Scen!C96/th,0)</f>
        <v>23</v>
      </c>
      <c r="C103">
        <f>ROUNDUP(Scen!D96/th,0)</f>
        <v>23</v>
      </c>
      <c r="D103">
        <f>ROUNDUP(Scen!E96/th,0)</f>
        <v>24</v>
      </c>
      <c r="E103">
        <f>ROUNDUP(Scen!F96/th,0)</f>
        <v>25</v>
      </c>
      <c r="F103">
        <f>ROUNDUP(Scen!G96/th,0)</f>
        <v>26</v>
      </c>
      <c r="G103">
        <f>ROUNDUP(Scen!H96/th,0)</f>
        <v>25</v>
      </c>
      <c r="H103">
        <f>ROUNDUP(Scen!I96/th,0)</f>
        <v>25</v>
      </c>
      <c r="I103">
        <f>ROUNDUP(Scen!J96/th,0)</f>
        <v>24</v>
      </c>
      <c r="J103">
        <f>ROUNDUP(Scen!K96/th,0)</f>
        <v>26</v>
      </c>
      <c r="K103">
        <f>ROUNDUP(Scen!L96/th,0)</f>
        <v>25</v>
      </c>
      <c r="L103">
        <f>ROUNDUP(Scen!M96/th,0)</f>
        <v>26</v>
      </c>
      <c r="M103">
        <f>ROUNDUP(Scen!N96/th,0)</f>
        <v>26</v>
      </c>
      <c r="N103">
        <f>ROUNDUP(Scen!O96/th,0)</f>
        <v>27</v>
      </c>
      <c r="O103">
        <f>ROUNDUP(Scen!P96/th,0)</f>
        <v>31</v>
      </c>
      <c r="P103">
        <f>ROUNDUP(Scen!Q96/th,0)</f>
        <v>31</v>
      </c>
      <c r="Q103">
        <f>ROUNDUP(Scen!R96/th,0)</f>
        <v>32</v>
      </c>
      <c r="R103">
        <f>ROUNDUP(Scen!S96/th,0)</f>
        <v>32</v>
      </c>
      <c r="S103">
        <f>ROUNDUP(Scen!T96/th,0)</f>
        <v>33</v>
      </c>
      <c r="T103">
        <f>ROUNDUP(Scen!U96/th,0)</f>
        <v>36</v>
      </c>
      <c r="U103">
        <f>ROUNDUP(Scen!V96/th,0)</f>
        <v>36</v>
      </c>
      <c r="W103" s="2">
        <f t="shared" si="43"/>
        <v>21000000</v>
      </c>
      <c r="X103" s="2">
        <f t="shared" si="44"/>
        <v>21000000</v>
      </c>
      <c r="Y103" s="2">
        <f t="shared" si="45"/>
        <v>23000000</v>
      </c>
      <c r="Z103" s="2">
        <f t="shared" si="46"/>
        <v>25000000</v>
      </c>
      <c r="AA103" s="2">
        <f t="shared" si="47"/>
        <v>22000000</v>
      </c>
      <c r="AB103" s="2">
        <f t="shared" si="48"/>
        <v>20000000</v>
      </c>
      <c r="AC103" s="2">
        <f t="shared" si="49"/>
        <v>20000000</v>
      </c>
      <c r="AD103" s="2">
        <f t="shared" si="50"/>
        <v>18000000</v>
      </c>
      <c r="AE103" s="2">
        <f t="shared" si="51"/>
        <v>22000000</v>
      </c>
      <c r="AF103" s="2">
        <f t="shared" si="52"/>
        <v>10000000</v>
      </c>
      <c r="AG103" s="2">
        <f t="shared" si="53"/>
        <v>12000000</v>
      </c>
      <c r="AH103" s="2">
        <f t="shared" si="54"/>
        <v>12000000</v>
      </c>
      <c r="AI103" s="2">
        <f t="shared" si="55"/>
        <v>14000000</v>
      </c>
      <c r="AJ103" s="2">
        <f t="shared" si="56"/>
        <v>22000000</v>
      </c>
      <c r="AK103" s="2">
        <f t="shared" si="57"/>
        <v>12000000</v>
      </c>
      <c r="AL103" s="2">
        <f t="shared" si="58"/>
        <v>14000000</v>
      </c>
      <c r="AM103" s="2">
        <f t="shared" si="59"/>
        <v>14000000</v>
      </c>
      <c r="AN103" s="2">
        <f t="shared" si="60"/>
        <v>16000000</v>
      </c>
      <c r="AO103" s="2">
        <f t="shared" si="61"/>
        <v>22000000</v>
      </c>
      <c r="AP103" s="2">
        <f t="shared" si="62"/>
        <v>22000000</v>
      </c>
      <c r="AR103" s="2">
        <f t="shared" si="63"/>
        <v>362000000</v>
      </c>
    </row>
    <row r="104" spans="1:44" x14ac:dyDescent="0.8">
      <c r="A104" t="s">
        <v>93</v>
      </c>
      <c r="B104">
        <f>ROUNDUP(Scen!C97/th,0)</f>
        <v>24</v>
      </c>
      <c r="C104">
        <f>ROUNDUP(Scen!D97/th,0)</f>
        <v>24</v>
      </c>
      <c r="D104">
        <f>ROUNDUP(Scen!E97/th,0)</f>
        <v>26</v>
      </c>
      <c r="E104">
        <f>ROUNDUP(Scen!F97/th,0)</f>
        <v>28</v>
      </c>
      <c r="F104">
        <f>ROUNDUP(Scen!G97/th,0)</f>
        <v>28</v>
      </c>
      <c r="G104">
        <f>ROUNDUP(Scen!H97/th,0)</f>
        <v>30</v>
      </c>
      <c r="H104">
        <f>ROUNDUP(Scen!I97/th,0)</f>
        <v>33</v>
      </c>
      <c r="I104">
        <f>ROUNDUP(Scen!J97/th,0)</f>
        <v>32</v>
      </c>
      <c r="J104">
        <f>ROUNDUP(Scen!K97/th,0)</f>
        <v>35</v>
      </c>
      <c r="K104">
        <f>ROUNDUP(Scen!L97/th,0)</f>
        <v>38</v>
      </c>
      <c r="L104">
        <f>ROUNDUP(Scen!M97/th,0)</f>
        <v>39</v>
      </c>
      <c r="M104">
        <f>ROUNDUP(Scen!N97/th,0)</f>
        <v>43</v>
      </c>
      <c r="N104">
        <f>ROUNDUP(Scen!O97/th,0)</f>
        <v>44</v>
      </c>
      <c r="O104">
        <f>ROUNDUP(Scen!P97/th,0)</f>
        <v>49</v>
      </c>
      <c r="P104">
        <f>ROUNDUP(Scen!Q97/th,0)</f>
        <v>51</v>
      </c>
      <c r="Q104">
        <f>ROUNDUP(Scen!R97/th,0)</f>
        <v>52</v>
      </c>
      <c r="R104">
        <f>ROUNDUP(Scen!S97/th,0)</f>
        <v>56</v>
      </c>
      <c r="S104">
        <f>ROUNDUP(Scen!T97/th,0)</f>
        <v>63</v>
      </c>
      <c r="T104">
        <f>ROUNDUP(Scen!U97/th,0)</f>
        <v>67</v>
      </c>
      <c r="U104">
        <f>ROUNDUP(Scen!V97/th,0)</f>
        <v>64</v>
      </c>
      <c r="W104" s="2">
        <f t="shared" si="43"/>
        <v>23000000</v>
      </c>
      <c r="X104" s="2">
        <f t="shared" si="44"/>
        <v>23000000</v>
      </c>
      <c r="Y104" s="2">
        <f t="shared" si="45"/>
        <v>26000000</v>
      </c>
      <c r="Z104" s="2">
        <f t="shared" si="46"/>
        <v>28000000</v>
      </c>
      <c r="AA104" s="2">
        <f t="shared" si="47"/>
        <v>26000000</v>
      </c>
      <c r="AB104" s="2">
        <f t="shared" si="48"/>
        <v>30000000</v>
      </c>
      <c r="AC104" s="2">
        <f t="shared" si="49"/>
        <v>33000000</v>
      </c>
      <c r="AD104" s="2">
        <f t="shared" si="50"/>
        <v>32000000</v>
      </c>
      <c r="AE104" s="2">
        <f t="shared" si="51"/>
        <v>35000000</v>
      </c>
      <c r="AF104" s="2">
        <f t="shared" si="52"/>
        <v>36000000</v>
      </c>
      <c r="AG104" s="2">
        <f t="shared" si="53"/>
        <v>38000000</v>
      </c>
      <c r="AH104" s="2">
        <f t="shared" si="54"/>
        <v>43000000</v>
      </c>
      <c r="AI104" s="2">
        <f t="shared" si="55"/>
        <v>44000000</v>
      </c>
      <c r="AJ104" s="2">
        <f t="shared" si="56"/>
        <v>49000000</v>
      </c>
      <c r="AK104" s="2">
        <f t="shared" si="57"/>
        <v>51000000</v>
      </c>
      <c r="AL104" s="2">
        <f t="shared" si="58"/>
        <v>52000000</v>
      </c>
      <c r="AM104" s="2">
        <f t="shared" si="59"/>
        <v>56000000</v>
      </c>
      <c r="AN104" s="2">
        <f t="shared" si="60"/>
        <v>63000000</v>
      </c>
      <c r="AO104" s="2">
        <f t="shared" si="61"/>
        <v>67000000</v>
      </c>
      <c r="AP104" s="2">
        <f t="shared" si="62"/>
        <v>64000000</v>
      </c>
      <c r="AR104" s="2">
        <f t="shared" si="63"/>
        <v>819000000</v>
      </c>
    </row>
    <row r="105" spans="1:44" x14ac:dyDescent="0.8">
      <c r="A105" t="s">
        <v>94</v>
      </c>
      <c r="B105">
        <f>ROUNDUP(Scen!C98/th,0)</f>
        <v>24</v>
      </c>
      <c r="C105">
        <f>ROUNDUP(Scen!D98/th,0)</f>
        <v>27</v>
      </c>
      <c r="D105">
        <f>ROUNDUP(Scen!E98/th,0)</f>
        <v>32</v>
      </c>
      <c r="E105">
        <f>ROUNDUP(Scen!F98/th,0)</f>
        <v>29</v>
      </c>
      <c r="F105">
        <f>ROUNDUP(Scen!G98/th,0)</f>
        <v>30</v>
      </c>
      <c r="G105">
        <f>ROUNDUP(Scen!H98/th,0)</f>
        <v>28</v>
      </c>
      <c r="H105">
        <f>ROUNDUP(Scen!I98/th,0)</f>
        <v>28</v>
      </c>
      <c r="I105">
        <f>ROUNDUP(Scen!J98/th,0)</f>
        <v>31</v>
      </c>
      <c r="J105">
        <f>ROUNDUP(Scen!K98/th,0)</f>
        <v>31</v>
      </c>
      <c r="K105">
        <f>ROUNDUP(Scen!L98/th,0)</f>
        <v>31</v>
      </c>
      <c r="L105">
        <f>ROUNDUP(Scen!M98/th,0)</f>
        <v>32</v>
      </c>
      <c r="M105">
        <f>ROUNDUP(Scen!N98/th,0)</f>
        <v>32</v>
      </c>
      <c r="N105">
        <f>ROUNDUP(Scen!O98/th,0)</f>
        <v>31</v>
      </c>
      <c r="O105">
        <f>ROUNDUP(Scen!P98/th,0)</f>
        <v>33</v>
      </c>
      <c r="P105">
        <f>ROUNDUP(Scen!Q98/th,0)</f>
        <v>35</v>
      </c>
      <c r="Q105">
        <f>ROUNDUP(Scen!R98/th,0)</f>
        <v>40</v>
      </c>
      <c r="R105">
        <f>ROUNDUP(Scen!S98/th,0)</f>
        <v>43</v>
      </c>
      <c r="S105">
        <f>ROUNDUP(Scen!T98/th,0)</f>
        <v>44</v>
      </c>
      <c r="T105">
        <f>ROUNDUP(Scen!U98/th,0)</f>
        <v>45</v>
      </c>
      <c r="U105">
        <f>ROUNDUP(Scen!V98/th,0)</f>
        <v>47</v>
      </c>
      <c r="W105" s="2">
        <f t="shared" si="43"/>
        <v>23000000</v>
      </c>
      <c r="X105" s="2">
        <f t="shared" si="44"/>
        <v>27000000</v>
      </c>
      <c r="Y105" s="2">
        <f t="shared" si="45"/>
        <v>32000000</v>
      </c>
      <c r="Z105" s="2">
        <f t="shared" si="46"/>
        <v>29000000</v>
      </c>
      <c r="AA105" s="2">
        <f t="shared" si="47"/>
        <v>30000000</v>
      </c>
      <c r="AB105" s="2">
        <f t="shared" si="48"/>
        <v>26000000</v>
      </c>
      <c r="AC105" s="2">
        <f t="shared" si="49"/>
        <v>26000000</v>
      </c>
      <c r="AD105" s="2">
        <f t="shared" si="50"/>
        <v>31000000</v>
      </c>
      <c r="AE105" s="2">
        <f t="shared" si="51"/>
        <v>31000000</v>
      </c>
      <c r="AF105" s="2">
        <f t="shared" si="52"/>
        <v>22000000</v>
      </c>
      <c r="AG105" s="2">
        <f t="shared" si="53"/>
        <v>24000000</v>
      </c>
      <c r="AH105" s="2">
        <f t="shared" si="54"/>
        <v>24000000</v>
      </c>
      <c r="AI105" s="2">
        <f t="shared" si="55"/>
        <v>22000000</v>
      </c>
      <c r="AJ105" s="2">
        <f t="shared" si="56"/>
        <v>26000000</v>
      </c>
      <c r="AK105" s="2">
        <f t="shared" si="57"/>
        <v>20000000</v>
      </c>
      <c r="AL105" s="2">
        <f t="shared" si="58"/>
        <v>30000000</v>
      </c>
      <c r="AM105" s="2">
        <f t="shared" si="59"/>
        <v>36000000</v>
      </c>
      <c r="AN105" s="2">
        <f t="shared" si="60"/>
        <v>38000000</v>
      </c>
      <c r="AO105" s="2">
        <f t="shared" si="61"/>
        <v>40000000</v>
      </c>
      <c r="AP105" s="2">
        <f t="shared" si="62"/>
        <v>44000000</v>
      </c>
      <c r="AR105" s="2">
        <f t="shared" si="63"/>
        <v>581000000</v>
      </c>
    </row>
    <row r="106" spans="1:44" x14ac:dyDescent="0.8">
      <c r="A106" t="s">
        <v>95</v>
      </c>
      <c r="B106">
        <f>ROUNDUP(Scen!C99/th,0)</f>
        <v>26</v>
      </c>
      <c r="C106">
        <f>ROUNDUP(Scen!D99/th,0)</f>
        <v>28</v>
      </c>
      <c r="D106">
        <f>ROUNDUP(Scen!E99/th,0)</f>
        <v>34</v>
      </c>
      <c r="E106">
        <f>ROUNDUP(Scen!F99/th,0)</f>
        <v>34</v>
      </c>
      <c r="F106">
        <f>ROUNDUP(Scen!G99/th,0)</f>
        <v>39</v>
      </c>
      <c r="G106">
        <f>ROUNDUP(Scen!H99/th,0)</f>
        <v>41</v>
      </c>
      <c r="H106">
        <f>ROUNDUP(Scen!I99/th,0)</f>
        <v>37</v>
      </c>
      <c r="I106">
        <f>ROUNDUP(Scen!J99/th,0)</f>
        <v>37</v>
      </c>
      <c r="J106">
        <f>ROUNDUP(Scen!K99/th,0)</f>
        <v>40</v>
      </c>
      <c r="K106">
        <f>ROUNDUP(Scen!L99/th,0)</f>
        <v>43</v>
      </c>
      <c r="L106">
        <f>ROUNDUP(Scen!M99/th,0)</f>
        <v>43</v>
      </c>
      <c r="M106">
        <f>ROUNDUP(Scen!N99/th,0)</f>
        <v>45</v>
      </c>
      <c r="N106">
        <f>ROUNDUP(Scen!O99/th,0)</f>
        <v>47</v>
      </c>
      <c r="O106">
        <f>ROUNDUP(Scen!P99/th,0)</f>
        <v>49</v>
      </c>
      <c r="P106">
        <f>ROUNDUP(Scen!Q99/th,0)</f>
        <v>53</v>
      </c>
      <c r="Q106">
        <f>ROUNDUP(Scen!R99/th,0)</f>
        <v>55</v>
      </c>
      <c r="R106">
        <f>ROUNDUP(Scen!S99/th,0)</f>
        <v>55</v>
      </c>
      <c r="S106">
        <f>ROUNDUP(Scen!T99/th,0)</f>
        <v>60</v>
      </c>
      <c r="T106">
        <f>ROUNDUP(Scen!U99/th,0)</f>
        <v>62</v>
      </c>
      <c r="U106">
        <f>ROUNDUP(Scen!V99/th,0)</f>
        <v>62</v>
      </c>
      <c r="W106" s="2">
        <f t="shared" si="43"/>
        <v>26000000</v>
      </c>
      <c r="X106" s="2">
        <f t="shared" si="44"/>
        <v>28000000</v>
      </c>
      <c r="Y106" s="2">
        <f t="shared" si="45"/>
        <v>34000000</v>
      </c>
      <c r="Z106" s="2">
        <f t="shared" si="46"/>
        <v>34000000</v>
      </c>
      <c r="AA106" s="2">
        <f t="shared" si="47"/>
        <v>39000000</v>
      </c>
      <c r="AB106" s="2">
        <f t="shared" si="48"/>
        <v>41000000</v>
      </c>
      <c r="AC106" s="2">
        <f t="shared" si="49"/>
        <v>37000000</v>
      </c>
      <c r="AD106" s="2">
        <f t="shared" si="50"/>
        <v>37000000</v>
      </c>
      <c r="AE106" s="2">
        <f t="shared" si="51"/>
        <v>40000000</v>
      </c>
      <c r="AF106" s="2">
        <f t="shared" si="52"/>
        <v>43000000</v>
      </c>
      <c r="AG106" s="2">
        <f t="shared" si="53"/>
        <v>43000000</v>
      </c>
      <c r="AH106" s="2">
        <f t="shared" si="54"/>
        <v>45000000</v>
      </c>
      <c r="AI106" s="2">
        <f t="shared" si="55"/>
        <v>47000000</v>
      </c>
      <c r="AJ106" s="2">
        <f t="shared" si="56"/>
        <v>49000000</v>
      </c>
      <c r="AK106" s="2">
        <f t="shared" si="57"/>
        <v>53000000</v>
      </c>
      <c r="AL106" s="2">
        <f t="shared" si="58"/>
        <v>55000000</v>
      </c>
      <c r="AM106" s="2">
        <f t="shared" si="59"/>
        <v>55000000</v>
      </c>
      <c r="AN106" s="2">
        <f t="shared" si="60"/>
        <v>60000000</v>
      </c>
      <c r="AO106" s="2">
        <f t="shared" si="61"/>
        <v>62000000</v>
      </c>
      <c r="AP106" s="2">
        <f t="shared" si="62"/>
        <v>62000000</v>
      </c>
      <c r="AR106" s="2">
        <f t="shared" si="63"/>
        <v>890000000</v>
      </c>
    </row>
    <row r="107" spans="1:44" x14ac:dyDescent="0.8">
      <c r="A107" t="s">
        <v>96</v>
      </c>
      <c r="B107">
        <f>ROUNDUP(Scen!C100/th,0)</f>
        <v>24</v>
      </c>
      <c r="C107">
        <f>ROUNDUP(Scen!D100/th,0)</f>
        <v>26</v>
      </c>
      <c r="D107">
        <f>ROUNDUP(Scen!E100/th,0)</f>
        <v>22</v>
      </c>
      <c r="E107">
        <f>ROUNDUP(Scen!F100/th,0)</f>
        <v>23</v>
      </c>
      <c r="F107">
        <f>ROUNDUP(Scen!G100/th,0)</f>
        <v>24</v>
      </c>
      <c r="G107">
        <f>ROUNDUP(Scen!H100/th,0)</f>
        <v>25</v>
      </c>
      <c r="H107">
        <f>ROUNDUP(Scen!I100/th,0)</f>
        <v>24</v>
      </c>
      <c r="I107">
        <f>ROUNDUP(Scen!J100/th,0)</f>
        <v>23</v>
      </c>
      <c r="J107">
        <f>ROUNDUP(Scen!K100/th,0)</f>
        <v>25</v>
      </c>
      <c r="K107">
        <f>ROUNDUP(Scen!L100/th,0)</f>
        <v>25</v>
      </c>
      <c r="L107">
        <f>ROUNDUP(Scen!M100/th,0)</f>
        <v>23</v>
      </c>
      <c r="M107">
        <f>ROUNDUP(Scen!N100/th,0)</f>
        <v>25</v>
      </c>
      <c r="N107">
        <f>ROUNDUP(Scen!O100/th,0)</f>
        <v>26</v>
      </c>
      <c r="O107">
        <f>ROUNDUP(Scen!P100/th,0)</f>
        <v>28</v>
      </c>
      <c r="P107">
        <f>ROUNDUP(Scen!Q100/th,0)</f>
        <v>28</v>
      </c>
      <c r="Q107">
        <f>ROUNDUP(Scen!R100/th,0)</f>
        <v>29</v>
      </c>
      <c r="R107">
        <f>ROUNDUP(Scen!S100/th,0)</f>
        <v>31</v>
      </c>
      <c r="S107">
        <f>ROUNDUP(Scen!T100/th,0)</f>
        <v>32</v>
      </c>
      <c r="T107">
        <f>ROUNDUP(Scen!U100/th,0)</f>
        <v>33</v>
      </c>
      <c r="U107">
        <f>ROUNDUP(Scen!V100/th,0)</f>
        <v>37</v>
      </c>
      <c r="W107" s="2">
        <f t="shared" si="43"/>
        <v>23000000</v>
      </c>
      <c r="X107" s="2">
        <f t="shared" si="44"/>
        <v>26000000</v>
      </c>
      <c r="Y107" s="2">
        <f t="shared" si="45"/>
        <v>19000000</v>
      </c>
      <c r="Z107" s="2">
        <f t="shared" si="46"/>
        <v>21000000</v>
      </c>
      <c r="AA107" s="2">
        <f t="shared" si="47"/>
        <v>18000000</v>
      </c>
      <c r="AB107" s="2">
        <f t="shared" si="48"/>
        <v>20000000</v>
      </c>
      <c r="AC107" s="2">
        <f t="shared" si="49"/>
        <v>18000000</v>
      </c>
      <c r="AD107" s="2">
        <f t="shared" si="50"/>
        <v>16000000</v>
      </c>
      <c r="AE107" s="2">
        <f t="shared" si="51"/>
        <v>20000000</v>
      </c>
      <c r="AF107" s="2">
        <f t="shared" si="52"/>
        <v>10000000</v>
      </c>
      <c r="AG107" s="2">
        <f t="shared" si="53"/>
        <v>6000000</v>
      </c>
      <c r="AH107" s="2">
        <f t="shared" si="54"/>
        <v>10000000</v>
      </c>
      <c r="AI107" s="2">
        <f t="shared" si="55"/>
        <v>12000000</v>
      </c>
      <c r="AJ107" s="2">
        <f t="shared" si="56"/>
        <v>16000000</v>
      </c>
      <c r="AK107" s="2">
        <f t="shared" si="57"/>
        <v>6000000</v>
      </c>
      <c r="AL107" s="2">
        <f t="shared" si="58"/>
        <v>8000000</v>
      </c>
      <c r="AM107" s="2">
        <f t="shared" si="59"/>
        <v>12000000</v>
      </c>
      <c r="AN107" s="2">
        <f t="shared" si="60"/>
        <v>14000000</v>
      </c>
      <c r="AO107" s="2">
        <f t="shared" si="61"/>
        <v>16000000</v>
      </c>
      <c r="AP107" s="2">
        <f t="shared" si="62"/>
        <v>24000000</v>
      </c>
      <c r="AR107" s="2">
        <f t="shared" si="63"/>
        <v>315000000</v>
      </c>
    </row>
    <row r="108" spans="1:44" x14ac:dyDescent="0.8">
      <c r="A108" t="s">
        <v>97</v>
      </c>
      <c r="B108">
        <f>ROUNDUP(Scen!C101/th,0)</f>
        <v>22</v>
      </c>
      <c r="C108">
        <f>ROUNDUP(Scen!D101/th,0)</f>
        <v>23</v>
      </c>
      <c r="D108">
        <f>ROUNDUP(Scen!E101/th,0)</f>
        <v>22</v>
      </c>
      <c r="E108">
        <f>ROUNDUP(Scen!F101/th,0)</f>
        <v>23</v>
      </c>
      <c r="F108">
        <f>ROUNDUP(Scen!G101/th,0)</f>
        <v>25</v>
      </c>
      <c r="G108">
        <f>ROUNDUP(Scen!H101/th,0)</f>
        <v>26</v>
      </c>
      <c r="H108">
        <f>ROUNDUP(Scen!I101/th,0)</f>
        <v>28</v>
      </c>
      <c r="I108">
        <f>ROUNDUP(Scen!J101/th,0)</f>
        <v>29</v>
      </c>
      <c r="J108">
        <f>ROUNDUP(Scen!K101/th,0)</f>
        <v>29</v>
      </c>
      <c r="K108">
        <f>ROUNDUP(Scen!L101/th,0)</f>
        <v>27</v>
      </c>
      <c r="L108">
        <f>ROUNDUP(Scen!M101/th,0)</f>
        <v>31</v>
      </c>
      <c r="M108">
        <f>ROUNDUP(Scen!N101/th,0)</f>
        <v>30</v>
      </c>
      <c r="N108">
        <f>ROUNDUP(Scen!O101/th,0)</f>
        <v>31</v>
      </c>
      <c r="O108">
        <f>ROUNDUP(Scen!P101/th,0)</f>
        <v>33</v>
      </c>
      <c r="P108">
        <f>ROUNDUP(Scen!Q101/th,0)</f>
        <v>38</v>
      </c>
      <c r="Q108">
        <f>ROUNDUP(Scen!R101/th,0)</f>
        <v>39</v>
      </c>
      <c r="R108">
        <f>ROUNDUP(Scen!S101/th,0)</f>
        <v>41</v>
      </c>
      <c r="S108">
        <f>ROUNDUP(Scen!T101/th,0)</f>
        <v>41</v>
      </c>
      <c r="T108">
        <f>ROUNDUP(Scen!U101/th,0)</f>
        <v>45</v>
      </c>
      <c r="U108">
        <f>ROUNDUP(Scen!V101/th,0)</f>
        <v>44</v>
      </c>
      <c r="W108" s="2">
        <f t="shared" si="43"/>
        <v>19000000</v>
      </c>
      <c r="X108" s="2">
        <f t="shared" si="44"/>
        <v>21000000</v>
      </c>
      <c r="Y108" s="2">
        <f t="shared" si="45"/>
        <v>19000000</v>
      </c>
      <c r="Z108" s="2">
        <f t="shared" si="46"/>
        <v>21000000</v>
      </c>
      <c r="AA108" s="2">
        <f t="shared" si="47"/>
        <v>20000000</v>
      </c>
      <c r="AB108" s="2">
        <f t="shared" si="48"/>
        <v>22000000</v>
      </c>
      <c r="AC108" s="2">
        <f t="shared" si="49"/>
        <v>26000000</v>
      </c>
      <c r="AD108" s="2">
        <f t="shared" si="50"/>
        <v>28000000</v>
      </c>
      <c r="AE108" s="2">
        <f t="shared" si="51"/>
        <v>28000000</v>
      </c>
      <c r="AF108" s="2">
        <f t="shared" si="52"/>
        <v>14000000</v>
      </c>
      <c r="AG108" s="2">
        <f t="shared" si="53"/>
        <v>22000000</v>
      </c>
      <c r="AH108" s="2">
        <f t="shared" si="54"/>
        <v>20000000</v>
      </c>
      <c r="AI108" s="2">
        <f t="shared" si="55"/>
        <v>22000000</v>
      </c>
      <c r="AJ108" s="2">
        <f t="shared" si="56"/>
        <v>26000000</v>
      </c>
      <c r="AK108" s="2">
        <f t="shared" si="57"/>
        <v>26000000</v>
      </c>
      <c r="AL108" s="2">
        <f t="shared" si="58"/>
        <v>28000000</v>
      </c>
      <c r="AM108" s="2">
        <f t="shared" si="59"/>
        <v>32000000</v>
      </c>
      <c r="AN108" s="2">
        <f t="shared" si="60"/>
        <v>32000000</v>
      </c>
      <c r="AO108" s="2">
        <f t="shared" si="61"/>
        <v>40000000</v>
      </c>
      <c r="AP108" s="2">
        <f t="shared" si="62"/>
        <v>38000000</v>
      </c>
      <c r="AR108" s="2">
        <f t="shared" si="63"/>
        <v>504000000</v>
      </c>
    </row>
    <row r="109" spans="1:44" x14ac:dyDescent="0.8">
      <c r="A109" t="s">
        <v>98</v>
      </c>
      <c r="B109">
        <f>ROUNDUP(Scen!C102/th,0)</f>
        <v>25</v>
      </c>
      <c r="C109">
        <f>ROUNDUP(Scen!D102/th,0)</f>
        <v>26</v>
      </c>
      <c r="D109">
        <f>ROUNDUP(Scen!E102/th,0)</f>
        <v>28</v>
      </c>
      <c r="E109">
        <f>ROUNDUP(Scen!F102/th,0)</f>
        <v>30</v>
      </c>
      <c r="F109">
        <f>ROUNDUP(Scen!G102/th,0)</f>
        <v>33</v>
      </c>
      <c r="G109">
        <f>ROUNDUP(Scen!H102/th,0)</f>
        <v>33</v>
      </c>
      <c r="H109">
        <f>ROUNDUP(Scen!I102/th,0)</f>
        <v>34</v>
      </c>
      <c r="I109">
        <f>ROUNDUP(Scen!J102/th,0)</f>
        <v>34</v>
      </c>
      <c r="J109">
        <f>ROUNDUP(Scen!K102/th,0)</f>
        <v>33</v>
      </c>
      <c r="K109">
        <f>ROUNDUP(Scen!L102/th,0)</f>
        <v>34</v>
      </c>
      <c r="L109">
        <f>ROUNDUP(Scen!M102/th,0)</f>
        <v>35</v>
      </c>
      <c r="M109">
        <f>ROUNDUP(Scen!N102/th,0)</f>
        <v>38</v>
      </c>
      <c r="N109">
        <f>ROUNDUP(Scen!O102/th,0)</f>
        <v>37</v>
      </c>
      <c r="O109">
        <f>ROUNDUP(Scen!P102/th,0)</f>
        <v>41</v>
      </c>
      <c r="P109">
        <f>ROUNDUP(Scen!Q102/th,0)</f>
        <v>38</v>
      </c>
      <c r="Q109">
        <f>ROUNDUP(Scen!R102/th,0)</f>
        <v>39</v>
      </c>
      <c r="R109">
        <f>ROUNDUP(Scen!S102/th,0)</f>
        <v>44</v>
      </c>
      <c r="S109">
        <f>ROUNDUP(Scen!T102/th,0)</f>
        <v>47</v>
      </c>
      <c r="T109">
        <f>ROUNDUP(Scen!U102/th,0)</f>
        <v>46</v>
      </c>
      <c r="U109">
        <f>ROUNDUP(Scen!V102/th,0)</f>
        <v>45</v>
      </c>
      <c r="W109" s="2">
        <f t="shared" si="43"/>
        <v>25000000</v>
      </c>
      <c r="X109" s="2">
        <f t="shared" si="44"/>
        <v>26000000</v>
      </c>
      <c r="Y109" s="2">
        <f t="shared" si="45"/>
        <v>28000000</v>
      </c>
      <c r="Z109" s="2">
        <f t="shared" si="46"/>
        <v>30000000</v>
      </c>
      <c r="AA109" s="2">
        <f t="shared" si="47"/>
        <v>33000000</v>
      </c>
      <c r="AB109" s="2">
        <f t="shared" si="48"/>
        <v>33000000</v>
      </c>
      <c r="AC109" s="2">
        <f t="shared" si="49"/>
        <v>34000000</v>
      </c>
      <c r="AD109" s="2">
        <f t="shared" si="50"/>
        <v>34000000</v>
      </c>
      <c r="AE109" s="2">
        <f t="shared" si="51"/>
        <v>33000000</v>
      </c>
      <c r="AF109" s="2">
        <f t="shared" si="52"/>
        <v>28000000</v>
      </c>
      <c r="AG109" s="2">
        <f t="shared" si="53"/>
        <v>30000000</v>
      </c>
      <c r="AH109" s="2">
        <f t="shared" si="54"/>
        <v>36000000</v>
      </c>
      <c r="AI109" s="2">
        <f t="shared" si="55"/>
        <v>34000000</v>
      </c>
      <c r="AJ109" s="2">
        <f t="shared" si="56"/>
        <v>41000000</v>
      </c>
      <c r="AK109" s="2">
        <f t="shared" si="57"/>
        <v>26000000</v>
      </c>
      <c r="AL109" s="2">
        <f t="shared" si="58"/>
        <v>28000000</v>
      </c>
      <c r="AM109" s="2">
        <f t="shared" si="59"/>
        <v>38000000</v>
      </c>
      <c r="AN109" s="2">
        <f t="shared" si="60"/>
        <v>44000000</v>
      </c>
      <c r="AO109" s="2">
        <f t="shared" si="61"/>
        <v>42000000</v>
      </c>
      <c r="AP109" s="2">
        <f t="shared" si="62"/>
        <v>40000000</v>
      </c>
      <c r="AR109" s="2">
        <f t="shared" si="63"/>
        <v>663000000</v>
      </c>
    </row>
    <row r="110" spans="1:44" x14ac:dyDescent="0.8">
      <c r="A110" t="s">
        <v>99</v>
      </c>
      <c r="B110">
        <f>ROUNDUP(Scen!C103/th,0)</f>
        <v>23</v>
      </c>
      <c r="C110">
        <f>ROUNDUP(Scen!D103/th,0)</f>
        <v>24</v>
      </c>
      <c r="D110">
        <f>ROUNDUP(Scen!E103/th,0)</f>
        <v>26</v>
      </c>
      <c r="E110">
        <f>ROUNDUP(Scen!F103/th,0)</f>
        <v>27</v>
      </c>
      <c r="F110">
        <f>ROUNDUP(Scen!G103/th,0)</f>
        <v>29</v>
      </c>
      <c r="G110">
        <f>ROUNDUP(Scen!H103/th,0)</f>
        <v>32</v>
      </c>
      <c r="H110">
        <f>ROUNDUP(Scen!I103/th,0)</f>
        <v>32</v>
      </c>
      <c r="I110">
        <f>ROUNDUP(Scen!J103/th,0)</f>
        <v>36</v>
      </c>
      <c r="J110">
        <f>ROUNDUP(Scen!K103/th,0)</f>
        <v>37</v>
      </c>
      <c r="K110">
        <f>ROUNDUP(Scen!L103/th,0)</f>
        <v>40</v>
      </c>
      <c r="L110">
        <f>ROUNDUP(Scen!M103/th,0)</f>
        <v>43</v>
      </c>
      <c r="M110">
        <f>ROUNDUP(Scen!N103/th,0)</f>
        <v>46</v>
      </c>
      <c r="N110">
        <f>ROUNDUP(Scen!O103/th,0)</f>
        <v>49</v>
      </c>
      <c r="O110">
        <f>ROUNDUP(Scen!P103/th,0)</f>
        <v>52</v>
      </c>
      <c r="P110">
        <f>ROUNDUP(Scen!Q103/th,0)</f>
        <v>57</v>
      </c>
      <c r="Q110">
        <f>ROUNDUP(Scen!R103/th,0)</f>
        <v>54</v>
      </c>
      <c r="R110">
        <f>ROUNDUP(Scen!S103/th,0)</f>
        <v>53</v>
      </c>
      <c r="S110">
        <f>ROUNDUP(Scen!T103/th,0)</f>
        <v>52</v>
      </c>
      <c r="T110">
        <f>ROUNDUP(Scen!U103/th,0)</f>
        <v>57</v>
      </c>
      <c r="U110">
        <f>ROUNDUP(Scen!V103/th,0)</f>
        <v>66</v>
      </c>
      <c r="W110" s="2">
        <f t="shared" si="43"/>
        <v>21000000</v>
      </c>
      <c r="X110" s="2">
        <f t="shared" si="44"/>
        <v>23000000</v>
      </c>
      <c r="Y110" s="2">
        <f t="shared" si="45"/>
        <v>26000000</v>
      </c>
      <c r="Z110" s="2">
        <f t="shared" si="46"/>
        <v>27000000</v>
      </c>
      <c r="AA110" s="2">
        <f t="shared" si="47"/>
        <v>28000000</v>
      </c>
      <c r="AB110" s="2">
        <f t="shared" si="48"/>
        <v>32000000</v>
      </c>
      <c r="AC110" s="2">
        <f t="shared" si="49"/>
        <v>32000000</v>
      </c>
      <c r="AD110" s="2">
        <f t="shared" si="50"/>
        <v>36000000</v>
      </c>
      <c r="AE110" s="2">
        <f t="shared" si="51"/>
        <v>37000000</v>
      </c>
      <c r="AF110" s="2">
        <f t="shared" si="52"/>
        <v>40000000</v>
      </c>
      <c r="AG110" s="2">
        <f t="shared" si="53"/>
        <v>43000000</v>
      </c>
      <c r="AH110" s="2">
        <f t="shared" si="54"/>
        <v>46000000</v>
      </c>
      <c r="AI110" s="2">
        <f t="shared" si="55"/>
        <v>49000000</v>
      </c>
      <c r="AJ110" s="2">
        <f t="shared" si="56"/>
        <v>52000000</v>
      </c>
      <c r="AK110" s="2">
        <f t="shared" si="57"/>
        <v>57000000</v>
      </c>
      <c r="AL110" s="2">
        <f t="shared" si="58"/>
        <v>54000000</v>
      </c>
      <c r="AM110" s="2">
        <f t="shared" si="59"/>
        <v>53000000</v>
      </c>
      <c r="AN110" s="2">
        <f t="shared" si="60"/>
        <v>52000000</v>
      </c>
      <c r="AO110" s="2">
        <f t="shared" si="61"/>
        <v>57000000</v>
      </c>
      <c r="AP110" s="2">
        <f t="shared" si="62"/>
        <v>66000000</v>
      </c>
      <c r="AR110" s="2">
        <f t="shared" si="63"/>
        <v>831000000</v>
      </c>
    </row>
    <row r="111" spans="1:44" x14ac:dyDescent="0.8">
      <c r="A111" t="s">
        <v>100</v>
      </c>
      <c r="B111">
        <f>ROUNDUP(Scen!C104/th,0)</f>
        <v>23</v>
      </c>
      <c r="C111">
        <f>ROUNDUP(Scen!D104/th,0)</f>
        <v>23</v>
      </c>
      <c r="D111">
        <f>ROUNDUP(Scen!E104/th,0)</f>
        <v>21</v>
      </c>
      <c r="E111">
        <f>ROUNDUP(Scen!F104/th,0)</f>
        <v>23</v>
      </c>
      <c r="F111">
        <f>ROUNDUP(Scen!G104/th,0)</f>
        <v>23</v>
      </c>
      <c r="G111">
        <f>ROUNDUP(Scen!H104/th,0)</f>
        <v>25</v>
      </c>
      <c r="H111">
        <f>ROUNDUP(Scen!I104/th,0)</f>
        <v>25</v>
      </c>
      <c r="I111">
        <f>ROUNDUP(Scen!J104/th,0)</f>
        <v>25</v>
      </c>
      <c r="J111">
        <f>ROUNDUP(Scen!K104/th,0)</f>
        <v>27</v>
      </c>
      <c r="K111">
        <f>ROUNDUP(Scen!L104/th,0)</f>
        <v>29</v>
      </c>
      <c r="L111">
        <f>ROUNDUP(Scen!M104/th,0)</f>
        <v>31</v>
      </c>
      <c r="M111">
        <f>ROUNDUP(Scen!N104/th,0)</f>
        <v>30</v>
      </c>
      <c r="N111">
        <f>ROUNDUP(Scen!O104/th,0)</f>
        <v>30</v>
      </c>
      <c r="O111">
        <f>ROUNDUP(Scen!P104/th,0)</f>
        <v>32</v>
      </c>
      <c r="P111">
        <f>ROUNDUP(Scen!Q104/th,0)</f>
        <v>31</v>
      </c>
      <c r="Q111">
        <f>ROUNDUP(Scen!R104/th,0)</f>
        <v>32</v>
      </c>
      <c r="R111">
        <f>ROUNDUP(Scen!S104/th,0)</f>
        <v>32</v>
      </c>
      <c r="S111">
        <f>ROUNDUP(Scen!T104/th,0)</f>
        <v>35</v>
      </c>
      <c r="T111">
        <f>ROUNDUP(Scen!U104/th,0)</f>
        <v>37</v>
      </c>
      <c r="U111">
        <f>ROUNDUP(Scen!V104/th,0)</f>
        <v>36</v>
      </c>
      <c r="W111" s="2">
        <f t="shared" si="43"/>
        <v>21000000</v>
      </c>
      <c r="X111" s="2">
        <f t="shared" si="44"/>
        <v>21000000</v>
      </c>
      <c r="Y111" s="2">
        <f t="shared" si="45"/>
        <v>17000000</v>
      </c>
      <c r="Z111" s="2">
        <f t="shared" si="46"/>
        <v>21000000</v>
      </c>
      <c r="AA111" s="2">
        <f t="shared" si="47"/>
        <v>16000000</v>
      </c>
      <c r="AB111" s="2">
        <f t="shared" si="48"/>
        <v>20000000</v>
      </c>
      <c r="AC111" s="2">
        <f t="shared" si="49"/>
        <v>20000000</v>
      </c>
      <c r="AD111" s="2">
        <f t="shared" si="50"/>
        <v>20000000</v>
      </c>
      <c r="AE111" s="2">
        <f t="shared" si="51"/>
        <v>24000000</v>
      </c>
      <c r="AF111" s="2">
        <f t="shared" si="52"/>
        <v>18000000</v>
      </c>
      <c r="AG111" s="2">
        <f t="shared" si="53"/>
        <v>22000000</v>
      </c>
      <c r="AH111" s="2">
        <f t="shared" si="54"/>
        <v>20000000</v>
      </c>
      <c r="AI111" s="2">
        <f t="shared" si="55"/>
        <v>20000000</v>
      </c>
      <c r="AJ111" s="2">
        <f t="shared" si="56"/>
        <v>24000000</v>
      </c>
      <c r="AK111" s="2">
        <f t="shared" si="57"/>
        <v>12000000</v>
      </c>
      <c r="AL111" s="2">
        <f t="shared" si="58"/>
        <v>14000000</v>
      </c>
      <c r="AM111" s="2">
        <f t="shared" si="59"/>
        <v>14000000</v>
      </c>
      <c r="AN111" s="2">
        <f t="shared" si="60"/>
        <v>20000000</v>
      </c>
      <c r="AO111" s="2">
        <f t="shared" si="61"/>
        <v>24000000</v>
      </c>
      <c r="AP111" s="2">
        <f t="shared" si="62"/>
        <v>22000000</v>
      </c>
      <c r="AR111" s="2">
        <f t="shared" si="63"/>
        <v>390000000</v>
      </c>
    </row>
    <row r="112" spans="1:44" x14ac:dyDescent="0.8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2:21" x14ac:dyDescent="0.8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2:21" x14ac:dyDescent="0.8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2:21" x14ac:dyDescent="0.8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2:21" x14ac:dyDescent="0.8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2:21" x14ac:dyDescent="0.8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2:21" x14ac:dyDescent="0.8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2:21" x14ac:dyDescent="0.8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</sheetData>
  <mergeCells count="3">
    <mergeCell ref="B3:U3"/>
    <mergeCell ref="W10:AP10"/>
    <mergeCell ref="B10:U10"/>
  </mergeCells>
  <conditionalFormatting sqref="B6:U6">
    <cfRule type="colorScale" priority="4">
      <colorScale>
        <cfvo type="min"/>
        <cfvo type="max"/>
        <color rgb="FFFFEF9C"/>
        <color rgb="FF63BE7B"/>
      </colorScale>
    </cfRule>
  </conditionalFormatting>
  <conditionalFormatting sqref="B7:U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8740157499999996" bottom="0.78740157499999996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BE377-69BB-0149-BDB6-4B10FAF7EF22}">
  <dimension ref="A3:BP114"/>
  <sheetViews>
    <sheetView topLeftCell="AP1" zoomScale="45" workbookViewId="0">
      <selection activeCell="AQ21" sqref="AQ21"/>
    </sheetView>
  </sheetViews>
  <sheetFormatPr defaultColWidth="10.6640625" defaultRowHeight="16" x14ac:dyDescent="0.8"/>
  <sheetData>
    <row r="3" spans="1:68" x14ac:dyDescent="0.8">
      <c r="A3" s="1" t="s">
        <v>121</v>
      </c>
    </row>
    <row r="4" spans="1:68" x14ac:dyDescent="0.8">
      <c r="C4" t="s">
        <v>126</v>
      </c>
      <c r="D4">
        <v>25</v>
      </c>
    </row>
    <row r="5" spans="1:68" x14ac:dyDescent="0.8">
      <c r="A5" t="s">
        <v>127</v>
      </c>
    </row>
    <row r="6" spans="1:68" x14ac:dyDescent="0.8">
      <c r="A6" t="s">
        <v>122</v>
      </c>
      <c r="C6" t="s">
        <v>123</v>
      </c>
      <c r="D6">
        <v>0</v>
      </c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</row>
    <row r="7" spans="1:68" x14ac:dyDescent="0.8">
      <c r="A7" t="s">
        <v>124</v>
      </c>
      <c r="C7" t="s">
        <v>125</v>
      </c>
      <c r="D7">
        <v>5</v>
      </c>
    </row>
    <row r="10" spans="1:68" x14ac:dyDescent="0.8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spans="1:68" x14ac:dyDescent="0.8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spans="1:68" x14ac:dyDescent="0.8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spans="1:68" x14ac:dyDescent="0.8">
      <c r="A13" s="1" t="s">
        <v>101</v>
      </c>
      <c r="C13" s="14" t="s">
        <v>135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5"/>
      <c r="X13" s="13" t="s">
        <v>136</v>
      </c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S13" s="12" t="s">
        <v>132</v>
      </c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N13" s="1" t="s">
        <v>119</v>
      </c>
      <c r="BP13" s="1" t="s">
        <v>120</v>
      </c>
    </row>
    <row r="14" spans="1:68" x14ac:dyDescent="0.8">
      <c r="A14" t="s">
        <v>130</v>
      </c>
      <c r="B14" s="4">
        <v>0</v>
      </c>
      <c r="C14" s="4">
        <v>1</v>
      </c>
      <c r="D14" s="4">
        <v>2</v>
      </c>
      <c r="E14" s="4">
        <v>3</v>
      </c>
      <c r="F14" s="4">
        <v>4</v>
      </c>
      <c r="G14" s="4">
        <v>5</v>
      </c>
      <c r="H14" s="4">
        <v>6</v>
      </c>
      <c r="I14" s="4">
        <v>7</v>
      </c>
      <c r="J14" s="4">
        <v>8</v>
      </c>
      <c r="K14" s="4">
        <v>9</v>
      </c>
      <c r="L14" s="4">
        <v>10</v>
      </c>
      <c r="M14" s="4">
        <v>11</v>
      </c>
      <c r="N14" s="4">
        <v>12</v>
      </c>
      <c r="O14" s="4">
        <v>13</v>
      </c>
      <c r="P14" s="4">
        <v>14</v>
      </c>
      <c r="Q14" s="4">
        <v>15</v>
      </c>
      <c r="R14" s="4">
        <v>16</v>
      </c>
      <c r="S14" s="4">
        <v>17</v>
      </c>
      <c r="T14" s="4">
        <v>18</v>
      </c>
      <c r="U14" s="4">
        <v>19</v>
      </c>
      <c r="V14" s="4">
        <v>20</v>
      </c>
      <c r="X14" s="4">
        <v>1</v>
      </c>
      <c r="Y14" s="4">
        <v>2</v>
      </c>
      <c r="Z14" s="4">
        <v>3</v>
      </c>
      <c r="AA14" s="4">
        <v>4</v>
      </c>
      <c r="AB14" s="4">
        <v>5</v>
      </c>
      <c r="AC14" s="4">
        <v>6</v>
      </c>
      <c r="AD14" s="4">
        <v>7</v>
      </c>
      <c r="AE14" s="4">
        <v>8</v>
      </c>
      <c r="AF14" s="4">
        <v>9</v>
      </c>
      <c r="AG14" s="4">
        <v>10</v>
      </c>
      <c r="AH14" s="4">
        <v>11</v>
      </c>
      <c r="AI14" s="4">
        <v>12</v>
      </c>
      <c r="AJ14" s="4">
        <v>13</v>
      </c>
      <c r="AK14" s="4">
        <v>14</v>
      </c>
      <c r="AL14" s="4">
        <v>15</v>
      </c>
      <c r="AM14" s="4">
        <v>16</v>
      </c>
      <c r="AN14" s="4">
        <v>17</v>
      </c>
      <c r="AO14" s="4">
        <v>18</v>
      </c>
      <c r="AP14" s="4">
        <v>19</v>
      </c>
      <c r="AQ14" s="4">
        <v>20</v>
      </c>
      <c r="AS14" s="4">
        <v>1</v>
      </c>
      <c r="AT14" s="4">
        <v>2</v>
      </c>
      <c r="AU14" s="4">
        <v>3</v>
      </c>
      <c r="AV14" s="4">
        <v>4</v>
      </c>
      <c r="AW14" s="4">
        <v>5</v>
      </c>
      <c r="AX14" s="4">
        <v>6</v>
      </c>
      <c r="AY14" s="4">
        <v>7</v>
      </c>
      <c r="AZ14" s="4">
        <v>8</v>
      </c>
      <c r="BA14" s="4">
        <v>9</v>
      </c>
      <c r="BB14" s="4">
        <v>10</v>
      </c>
      <c r="BC14" s="4">
        <v>11</v>
      </c>
      <c r="BD14" s="4">
        <v>12</v>
      </c>
      <c r="BE14" s="4">
        <v>13</v>
      </c>
      <c r="BF14" s="4">
        <v>14</v>
      </c>
      <c r="BG14" s="4">
        <v>15</v>
      </c>
      <c r="BH14" s="4">
        <v>16</v>
      </c>
      <c r="BI14" s="4">
        <v>17</v>
      </c>
      <c r="BJ14" s="4">
        <v>18</v>
      </c>
      <c r="BK14" s="4">
        <v>19</v>
      </c>
      <c r="BL14" s="4">
        <v>20</v>
      </c>
    </row>
    <row r="15" spans="1:68" x14ac:dyDescent="0.8">
      <c r="A15" t="s">
        <v>1</v>
      </c>
      <c r="B15">
        <f>$D$4</f>
        <v>25</v>
      </c>
      <c r="C15">
        <f>IF(Scen!C5-(FlexFR!B15*th)&gt;theta_1,FlexFR!B15+theta_2,FlexFR!B15)</f>
        <v>25</v>
      </c>
      <c r="D15">
        <f>IF(Scen!D5-(FlexFR!C15*th)&gt;theta_1,FlexFR!C15+theta_2,FlexFR!C15)</f>
        <v>25</v>
      </c>
      <c r="E15">
        <f>IF(Scen!E5-(FlexFR!D15*th)&gt;theta_1,FlexFR!D15+theta_2,FlexFR!D15)</f>
        <v>30</v>
      </c>
      <c r="F15">
        <f>IF(Scen!F5-(FlexFR!E15*th)&gt;theta_1,FlexFR!E15+theta_2,FlexFR!E15)</f>
        <v>30</v>
      </c>
      <c r="G15">
        <f>IF(Scen!G5-(FlexFR!F15*th)&gt;theta_1,FlexFR!F15+theta_2,FlexFR!F15)</f>
        <v>35</v>
      </c>
      <c r="H15">
        <f>IF(Scen!H5-(FlexFR!G15*th)&gt;theta_1,FlexFR!G15+theta_2,FlexFR!G15)</f>
        <v>35</v>
      </c>
      <c r="I15">
        <f>IF(Scen!I5-(FlexFR!H15*th)&gt;theta_1,FlexFR!H15+theta_2,FlexFR!H15)</f>
        <v>35</v>
      </c>
      <c r="J15">
        <f>IF(Scen!J5-(FlexFR!I15*th)&gt;theta_1,FlexFR!I15+theta_2,FlexFR!I15)</f>
        <v>35</v>
      </c>
      <c r="K15">
        <f>IF(Scen!K5-(FlexFR!J15*th)&gt;theta_1,FlexFR!J15+theta_2,FlexFR!J15)</f>
        <v>35</v>
      </c>
      <c r="L15">
        <f>IF(Scen!L5-(FlexFR!K15*th)&gt;theta_1,FlexFR!K15+theta_2,FlexFR!K15)</f>
        <v>35</v>
      </c>
      <c r="M15">
        <f>IF(Scen!M5-(FlexFR!L15*th)&gt;theta_1,FlexFR!L15+theta_2,FlexFR!L15)</f>
        <v>35</v>
      </c>
      <c r="N15">
        <f>IF(Scen!N5-(FlexFR!M15*th)&gt;theta_1,FlexFR!M15+theta_2,FlexFR!M15)</f>
        <v>35</v>
      </c>
      <c r="O15">
        <f>IF(Scen!O5-(FlexFR!N15*th)&gt;theta_1,FlexFR!N15+theta_2,FlexFR!N15)</f>
        <v>40</v>
      </c>
      <c r="P15">
        <f>IF(Scen!P5-(FlexFR!O15*th)&gt;theta_1,FlexFR!O15+theta_2,FlexFR!O15)</f>
        <v>40</v>
      </c>
      <c r="Q15">
        <f>IF(Scen!Q5-(FlexFR!P15*th)&gt;theta_1,FlexFR!P15+theta_2,FlexFR!P15)</f>
        <v>45</v>
      </c>
      <c r="R15">
        <f>IF(Scen!R5-(FlexFR!Q15*th)&gt;theta_1,FlexFR!Q15+theta_2,FlexFR!Q15)</f>
        <v>45</v>
      </c>
      <c r="S15">
        <f>IF(Scen!S5-(FlexFR!R15*th)&gt;theta_1,FlexFR!R15+theta_2,FlexFR!R15)</f>
        <v>45</v>
      </c>
      <c r="T15">
        <f>IF(Scen!T5-(FlexFR!S15*th)&gt;theta_1,FlexFR!S15+theta_2,FlexFR!S15)</f>
        <v>50</v>
      </c>
      <c r="U15">
        <f>IF(Scen!U5-(FlexFR!T15*th)&gt;theta_1,FlexFR!T15+theta_2,FlexFR!T15)</f>
        <v>55</v>
      </c>
      <c r="V15">
        <f>IF(Scen!V5-(FlexFR!U15*th)&gt;theta_1,FlexFR!U15+theta_2,FlexFR!U15)</f>
        <v>55</v>
      </c>
      <c r="X15">
        <f>ROUNDUP(Scen!C5/th,0)</f>
        <v>25</v>
      </c>
      <c r="Y15">
        <f>ROUNDUP(Scen!D5/th,0)</f>
        <v>24</v>
      </c>
      <c r="Z15">
        <f>ROUNDUP(Scen!E5/th,0)</f>
        <v>26</v>
      </c>
      <c r="AA15">
        <f>ROUNDUP(Scen!F5/th,0)</f>
        <v>29</v>
      </c>
      <c r="AB15">
        <f>ROUNDUP(Scen!G5/th,0)</f>
        <v>31</v>
      </c>
      <c r="AC15">
        <f>ROUNDUP(Scen!H5/th,0)</f>
        <v>32</v>
      </c>
      <c r="AD15">
        <f>ROUNDUP(Scen!I5/th,0)</f>
        <v>30</v>
      </c>
      <c r="AE15">
        <f>ROUNDUP(Scen!J5/th,0)</f>
        <v>28</v>
      </c>
      <c r="AF15">
        <f>ROUNDUP(Scen!K5/th,0)</f>
        <v>31</v>
      </c>
      <c r="AG15">
        <f>ROUNDUP(Scen!L5/th,0)</f>
        <v>28</v>
      </c>
      <c r="AH15">
        <f>ROUNDUP(Scen!M5/th,0)</f>
        <v>31</v>
      </c>
      <c r="AI15">
        <f>ROUNDUP(Scen!N5/th,0)</f>
        <v>33</v>
      </c>
      <c r="AJ15">
        <f>ROUNDUP(Scen!O5/th,0)</f>
        <v>36</v>
      </c>
      <c r="AK15">
        <f>ROUNDUP(Scen!P5/th,0)</f>
        <v>40</v>
      </c>
      <c r="AL15">
        <f>ROUNDUP(Scen!Q5/th,0)</f>
        <v>41</v>
      </c>
      <c r="AM15">
        <f>ROUNDUP(Scen!R5/th,0)</f>
        <v>41</v>
      </c>
      <c r="AN15">
        <f>ROUNDUP(Scen!S5/th,0)</f>
        <v>40</v>
      </c>
      <c r="AO15">
        <f>ROUNDUP(Scen!T5/th,0)</f>
        <v>46</v>
      </c>
      <c r="AP15">
        <f>ROUNDUP(Scen!U5/th,0)</f>
        <v>53</v>
      </c>
      <c r="AQ15">
        <f>ROUNDUP(Scen!V5/th,0)</f>
        <v>55</v>
      </c>
      <c r="AS15" s="2">
        <f t="shared" ref="AS15:AS46" si="0">1/(1+discount)^AS$14*((IF(C15&gt;X15,X15*r_rent_K,C15*r_rent_K)+C15*r_Sales_K+th*X15*r_Sales_TH)-((((C15-B15)^alpha)*c_inst_K)+(C15*c_ops_K+th*X15*c_ops_TH)+IF(C15&gt;X15,(C15-X15)*r_rent_K+(C15-X15)*th*r_Sales_TH,0)))</f>
        <v>25000000</v>
      </c>
      <c r="AT15" s="2">
        <f t="shared" ref="AT15:AT46" si="1">1/(1+discount)^AT$14*((IF(D15&gt;Y15,Y15*r_rent_K,D15*r_rent_K)+D15*r_Sales_K+th*Y15*r_Sales_TH)-((((D15-C15)^alpha)*c_inst_K)+(D15*c_ops_K+th*Y15*c_ops_TH)+IF(D15&gt;Y15,(D15-Y15)*r_rent_K+(D15-Y15)*th*r_Sales_TH,0)))</f>
        <v>23000000</v>
      </c>
      <c r="AU15" s="2">
        <f t="shared" ref="AU15:AU46" si="2">1/(1+discount)^AU$14*((IF(E15&gt;Z15,Z15*r_rent_K,E15*r_rent_K)+E15*r_Sales_K+th*Z15*r_Sales_TH)-((((E15-D15)^alpha)*c_inst_K)+(E15*c_ops_K+th*Z15*c_ops_TH)+IF(E15&gt;Z15,(E15-Z15)*r_rent_K+(E15-Z15)*th*r_Sales_TH,0)))</f>
        <v>22000000</v>
      </c>
      <c r="AV15" s="2">
        <f t="shared" ref="AV15:AV46" si="3">1/(1+discount)^AV$14*((IF(F15&gt;AA15,AA15*r_rent_K,F15*r_rent_K)+F15*r_Sales_K+th*AA15*r_Sales_TH)-((((F15-E15)^alpha)*c_inst_K)+(F15*c_ops_K+th*AA15*c_ops_TH)+IF(F15&gt;AA15,(F15-AA15)*r_rent_K+(F15-AA15)*th*r_Sales_TH,0)))</f>
        <v>28000000</v>
      </c>
      <c r="AW15" s="2">
        <f t="shared" ref="AW15:AW46" si="4">1/(1+discount)^AW$14*((IF(G15&gt;AB15,AB15*r_rent_K,G15*r_rent_K)+G15*r_Sales_K+th*AB15*r_Sales_TH)-((((G15-F15)^alpha)*c_inst_K)+(G15*c_ops_K+th*AB15*c_ops_TH)+IF(G15&gt;AB15,(G15-AB15)*r_rent_K+(G15-AB15)*th*r_Sales_TH,0)))</f>
        <v>27000000</v>
      </c>
      <c r="AX15" s="2">
        <f t="shared" ref="AX15:AX46" si="5">1/(1+discount)^AX$14*((IF(H15&gt;AC15,AC15*r_rent_K,H15*r_rent_K)+H15*r_Sales_K+th*AC15*r_Sales_TH)-((((H15-G15)^alpha)*c_inst_K)+(H15*c_ops_K+th*AC15*c_ops_TH)+IF(H15&gt;AC15,(H15-AC15)*r_rent_K+(H15-AC15)*th*r_Sales_TH,0)))</f>
        <v>29000000</v>
      </c>
      <c r="AY15" s="2">
        <f t="shared" ref="AY15:AY46" si="6">1/(1+discount)^AY$14*((IF(I15&gt;AD15,AD15*r_rent_K,I15*r_rent_K)+I15*r_Sales_K+th*AD15*r_Sales_TH)-((((I15-H15)^alpha)*c_inst_K)+(I15*c_ops_K+th*AD15*c_ops_TH)+IF(I15&gt;AD15,(I15-AD15)*r_rent_K+(I15-AD15)*th*r_Sales_TH,0)))</f>
        <v>25000000</v>
      </c>
      <c r="AZ15" s="2">
        <f t="shared" ref="AZ15:AZ46" si="7">1/(1+discount)^AZ$14*((IF(J15&gt;AE15,AE15*r_rent_K,J15*r_rent_K)+J15*r_Sales_K+th*AE15*r_Sales_TH)-((((J15-I15)^alpha)*c_inst_K)+(J15*c_ops_K+th*AE15*c_ops_TH)+IF(J15&gt;AE15,(J15-AE15)*r_rent_K+(J15-AE15)*th*r_Sales_TH,0)))</f>
        <v>21000000</v>
      </c>
      <c r="BA15" s="2">
        <f t="shared" ref="BA15:BA46" si="8">1/(1+discount)^BA$14*((IF(K15&gt;AF15,AF15*r_rent_K,K15*r_rent_K)+K15*r_Sales_K+th*AF15*r_Sales_TH)-((((K15-J15)^alpha)*c_inst_K)+(K15*c_ops_K+th*AF15*c_ops_TH)+IF(K15&gt;AF15,(K15-AF15)*r_rent_K+(K15-AF15)*th*r_Sales_TH,0)))</f>
        <v>27000000</v>
      </c>
      <c r="BB15" s="2">
        <f t="shared" ref="BB15:BB46" si="9">1/(1+discount)^BB$14*((IF(L15&gt;AG15,AG15*r_rent_K,L15*r_rent_K)+L15*r_Sales_K+th*AG15*r_Sales_TH)-((((L15-K15)^alpha)*c_inst_K)+(L15*c_ops_K+th*AG15*c_ops_TH)+IF(L15&gt;AG15,(L15-AG15)*r_rent_K+(L15-AG15)*th*r_Sales_TH,0)))</f>
        <v>21000000</v>
      </c>
      <c r="BC15" s="2">
        <f t="shared" ref="BC15:BC46" si="10">1/(1+discount)^BC$14*((IF(M15&gt;AH15,AH15*r_rent_K,M15*r_rent_K)+M15*r_Sales_K+th*AH15*r_Sales_TH)-((((M15-L15)^alpha)*c_inst_K)+(M15*c_ops_K+th*AH15*c_ops_TH)+IF(M15&gt;AH15,(M15-AH15)*r_rent_K+(M15-AH15)*th*r_Sales_TH,0)))</f>
        <v>27000000</v>
      </c>
      <c r="BD15" s="2">
        <f t="shared" ref="BD15:BD46" si="11">1/(1+discount)^BD$14*((IF(N15&gt;AI15,AI15*r_rent_K,N15*r_rent_K)+N15*r_Sales_K+th*AI15*r_Sales_TH)-((((N15-M15)^alpha)*c_inst_K)+(N15*c_ops_K+th*AI15*c_ops_TH)+IF(N15&gt;AI15,(N15-AI15)*r_rent_K+(N15-AI15)*th*r_Sales_TH,0)))</f>
        <v>31000000</v>
      </c>
      <c r="BE15" s="2">
        <f t="shared" ref="BE15:BE46" si="12">1/(1+discount)^BE$14*((IF(O15&gt;AJ15,AJ15*r_rent_K,O15*r_rent_K)+O15*r_Sales_K+th*AJ15*r_Sales_TH)-((((O15-N15)^alpha)*c_inst_K)+(O15*c_ops_K+th*AJ15*c_ops_TH)+IF(O15&gt;AJ15,(O15-AJ15)*r_rent_K+(O15-AJ15)*th*r_Sales_TH,0)))</f>
        <v>32000000</v>
      </c>
      <c r="BF15" s="2">
        <f t="shared" ref="BF15:BF46" si="13">1/(1+discount)^BF$14*((IF(P15&gt;AK15,AK15*r_rent_K,P15*r_rent_K)+P15*r_Sales_K+th*AK15*r_Sales_TH)-((((P15-O15)^alpha)*c_inst_K)+(P15*c_ops_K+th*AK15*c_ops_TH)+IF(P15&gt;AK15,(P15-AK15)*r_rent_K+(P15-AK15)*th*r_Sales_TH,0)))</f>
        <v>40000000</v>
      </c>
      <c r="BG15" s="2">
        <f t="shared" ref="BG15:BG46" si="14">1/(1+discount)^BG$14*((IF(Q15&gt;AL15,AL15*r_rent_K,Q15*r_rent_K)+Q15*r_Sales_K+th*AL15*r_Sales_TH)-((((Q15-P15)^alpha)*c_inst_K)+(Q15*c_ops_K+th*AL15*c_ops_TH)+IF(Q15&gt;AL15,(Q15-AL15)*r_rent_K+(Q15-AL15)*th*r_Sales_TH,0)))</f>
        <v>37000000</v>
      </c>
      <c r="BH15" s="2">
        <f t="shared" ref="BH15:BH46" si="15">1/(1+discount)^BH$14*((IF(R15&gt;AM15,AM15*r_rent_K,R15*r_rent_K)+R15*r_Sales_K+th*AM15*r_Sales_TH)-((((R15-Q15)^alpha)*c_inst_K)+(R15*c_ops_K+th*AM15*c_ops_TH)+IF(R15&gt;AM15,(R15-AM15)*r_rent_K+(R15-AM15)*th*r_Sales_TH,0)))</f>
        <v>37000000</v>
      </c>
      <c r="BI15" s="2">
        <f t="shared" ref="BI15:BI46" si="16">1/(1+discount)^BI$14*((IF(S15&gt;AN15,AN15*r_rent_K,S15*r_rent_K)+S15*r_Sales_K+th*AN15*r_Sales_TH)-((((S15-R15)^alpha)*c_inst_K)+(S15*c_ops_K+th*AN15*c_ops_TH)+IF(S15&gt;AN15,(S15-AN15)*r_rent_K+(S15-AN15)*th*r_Sales_TH,0)))</f>
        <v>35000000</v>
      </c>
      <c r="BJ15" s="2">
        <f t="shared" ref="BJ15:BJ46" si="17">1/(1+discount)^BJ$14*((IF(T15&gt;AO15,AO15*r_rent_K,T15*r_rent_K)+T15*r_Sales_K+th*AO15*r_Sales_TH)-((((T15-S15)^alpha)*c_inst_K)+(T15*c_ops_K+th*AO15*c_ops_TH)+IF(T15&gt;AO15,(T15-AO15)*r_rent_K+(T15-AO15)*th*r_Sales_TH,0)))</f>
        <v>42000000</v>
      </c>
      <c r="BK15" s="2">
        <f t="shared" ref="BK15:BK46" si="18">1/(1+discount)^BK$14*((IF(U15&gt;AP15,AP15*r_rent_K,U15*r_rent_K)+U15*r_Sales_K+th*AP15*r_Sales_TH)-((((U15-T15)^alpha)*c_inst_K)+(U15*c_ops_K+th*AP15*c_ops_TH)+IF(U15&gt;AP15,(U15-AP15)*r_rent_K+(U15-AP15)*th*r_Sales_TH,0)))</f>
        <v>51000000</v>
      </c>
      <c r="BL15" s="2">
        <f t="shared" ref="BL15:BL46" si="19">1/(1+discount)^BL$14*((IF(V15&gt;AQ15,AQ15*r_rent_K,V15*r_rent_K)+V15*r_Sales_K+th*AQ15*r_Sales_TH)-((((V15-U15)^alpha)*c_inst_K)+(V15*c_ops_K+th*AQ15*c_ops_TH)+IF(V15&gt;AQ15,(V15-AQ15)*r_rent_K+(V15-AQ15)*th*r_Sales_TH,0)))</f>
        <v>55000000</v>
      </c>
      <c r="BN15" s="2">
        <f>SUM(AS15:BL15)</f>
        <v>635000000</v>
      </c>
      <c r="BP15" s="2">
        <f>AVERAGE(BN15:BN114)</f>
        <v>693250000</v>
      </c>
    </row>
    <row r="16" spans="1:68" x14ac:dyDescent="0.8">
      <c r="A16" t="s">
        <v>2</v>
      </c>
      <c r="B16">
        <f t="shared" ref="B16:B79" si="20">$D$4</f>
        <v>25</v>
      </c>
      <c r="C16">
        <f>IF(Scen!C6-(FlexFR!B16*th)&gt;theta_1,FlexFR!B16+theta_2,FlexFR!B16)</f>
        <v>25</v>
      </c>
      <c r="D16">
        <f>IF(Scen!D6-(FlexFR!C16*th)&gt;theta_1,FlexFR!C16+theta_2,FlexFR!C16)</f>
        <v>30</v>
      </c>
      <c r="E16">
        <f>IF(Scen!E6-(FlexFR!D16*th)&gt;theta_1,FlexFR!D16+theta_2,FlexFR!D16)</f>
        <v>30</v>
      </c>
      <c r="F16">
        <f>IF(Scen!F6-(FlexFR!E16*th)&gt;theta_1,FlexFR!E16+theta_2,FlexFR!E16)</f>
        <v>30</v>
      </c>
      <c r="G16">
        <f>IF(Scen!G6-(FlexFR!F16*th)&gt;theta_1,FlexFR!F16+theta_2,FlexFR!F16)</f>
        <v>30</v>
      </c>
      <c r="H16">
        <f>IF(Scen!H6-(FlexFR!G16*th)&gt;theta_1,FlexFR!G16+theta_2,FlexFR!G16)</f>
        <v>35</v>
      </c>
      <c r="I16">
        <f>IF(Scen!I6-(FlexFR!H16*th)&gt;theta_1,FlexFR!H16+theta_2,FlexFR!H16)</f>
        <v>35</v>
      </c>
      <c r="J16">
        <f>IF(Scen!J6-(FlexFR!I16*th)&gt;theta_1,FlexFR!I16+theta_2,FlexFR!I16)</f>
        <v>35</v>
      </c>
      <c r="K16">
        <f>IF(Scen!K6-(FlexFR!J16*th)&gt;theta_1,FlexFR!J16+theta_2,FlexFR!J16)</f>
        <v>35</v>
      </c>
      <c r="L16">
        <f>IF(Scen!L6-(FlexFR!K16*th)&gt;theta_1,FlexFR!K16+theta_2,FlexFR!K16)</f>
        <v>40</v>
      </c>
      <c r="M16">
        <f>IF(Scen!M6-(FlexFR!L16*th)&gt;theta_1,FlexFR!L16+theta_2,FlexFR!L16)</f>
        <v>40</v>
      </c>
      <c r="N16">
        <f>IF(Scen!N6-(FlexFR!M16*th)&gt;theta_1,FlexFR!M16+theta_2,FlexFR!M16)</f>
        <v>40</v>
      </c>
      <c r="O16">
        <f>IF(Scen!O6-(FlexFR!N16*th)&gt;theta_1,FlexFR!N16+theta_2,FlexFR!N16)</f>
        <v>40</v>
      </c>
      <c r="P16">
        <f>IF(Scen!P6-(FlexFR!O16*th)&gt;theta_1,FlexFR!O16+theta_2,FlexFR!O16)</f>
        <v>45</v>
      </c>
      <c r="Q16">
        <f>IF(Scen!Q6-(FlexFR!P16*th)&gt;theta_1,FlexFR!P16+theta_2,FlexFR!P16)</f>
        <v>45</v>
      </c>
      <c r="R16">
        <f>IF(Scen!R6-(FlexFR!Q16*th)&gt;theta_1,FlexFR!Q16+theta_2,FlexFR!Q16)</f>
        <v>50</v>
      </c>
      <c r="S16">
        <f>IF(Scen!S6-(FlexFR!R16*th)&gt;theta_1,FlexFR!R16+theta_2,FlexFR!R16)</f>
        <v>55</v>
      </c>
      <c r="T16">
        <f>IF(Scen!T6-(FlexFR!S16*th)&gt;theta_1,FlexFR!S16+theta_2,FlexFR!S16)</f>
        <v>55</v>
      </c>
      <c r="U16">
        <f>IF(Scen!U6-(FlexFR!T16*th)&gt;theta_1,FlexFR!T16+theta_2,FlexFR!T16)</f>
        <v>55</v>
      </c>
      <c r="V16">
        <f>IF(Scen!V6-(FlexFR!U16*th)&gt;theta_1,FlexFR!U16+theta_2,FlexFR!U16)</f>
        <v>60</v>
      </c>
      <c r="X16">
        <f>ROUNDUP(Scen!C6/th,0)</f>
        <v>24</v>
      </c>
      <c r="Y16">
        <f>ROUNDUP(Scen!D6/th,0)</f>
        <v>27</v>
      </c>
      <c r="Z16">
        <f>ROUNDUP(Scen!E6/th,0)</f>
        <v>25</v>
      </c>
      <c r="AA16">
        <f>ROUNDUP(Scen!F6/th,0)</f>
        <v>25</v>
      </c>
      <c r="AB16">
        <f>ROUNDUP(Scen!G6/th,0)</f>
        <v>28</v>
      </c>
      <c r="AC16">
        <f>ROUNDUP(Scen!H6/th,0)</f>
        <v>33</v>
      </c>
      <c r="AD16">
        <f>ROUNDUP(Scen!I6/th,0)</f>
        <v>34</v>
      </c>
      <c r="AE16">
        <f>ROUNDUP(Scen!J6/th,0)</f>
        <v>34</v>
      </c>
      <c r="AF16">
        <f>ROUNDUP(Scen!K6/th,0)</f>
        <v>35</v>
      </c>
      <c r="AG16">
        <f>ROUNDUP(Scen!L6/th,0)</f>
        <v>37</v>
      </c>
      <c r="AH16">
        <f>ROUNDUP(Scen!M6/th,0)</f>
        <v>38</v>
      </c>
      <c r="AI16">
        <f>ROUNDUP(Scen!N6/th,0)</f>
        <v>39</v>
      </c>
      <c r="AJ16">
        <f>ROUNDUP(Scen!O6/th,0)</f>
        <v>39</v>
      </c>
      <c r="AK16">
        <f>ROUNDUP(Scen!P6/th,0)</f>
        <v>42</v>
      </c>
      <c r="AL16">
        <f>ROUNDUP(Scen!Q6/th,0)</f>
        <v>41</v>
      </c>
      <c r="AM16">
        <f>ROUNDUP(Scen!R6/th,0)</f>
        <v>48</v>
      </c>
      <c r="AN16">
        <f>ROUNDUP(Scen!S6/th,0)</f>
        <v>53</v>
      </c>
      <c r="AO16">
        <f>ROUNDUP(Scen!T6/th,0)</f>
        <v>55</v>
      </c>
      <c r="AP16">
        <f>ROUNDUP(Scen!U6/th,0)</f>
        <v>55</v>
      </c>
      <c r="AQ16">
        <f>ROUNDUP(Scen!V6/th,0)</f>
        <v>60</v>
      </c>
      <c r="AS16" s="2">
        <f t="shared" si="0"/>
        <v>23000000</v>
      </c>
      <c r="AT16" s="2">
        <f t="shared" si="1"/>
        <v>24000000</v>
      </c>
      <c r="AU16" s="2">
        <f t="shared" si="2"/>
        <v>20000000</v>
      </c>
      <c r="AV16" s="2">
        <f t="shared" si="3"/>
        <v>20000000</v>
      </c>
      <c r="AW16" s="2">
        <f t="shared" si="4"/>
        <v>26000000</v>
      </c>
      <c r="AX16" s="2">
        <f t="shared" si="5"/>
        <v>31000000</v>
      </c>
      <c r="AY16" s="2">
        <f t="shared" si="6"/>
        <v>33000000</v>
      </c>
      <c r="AZ16" s="2">
        <f t="shared" si="7"/>
        <v>33000000</v>
      </c>
      <c r="BA16" s="2">
        <f t="shared" si="8"/>
        <v>35000000</v>
      </c>
      <c r="BB16" s="2">
        <f t="shared" si="9"/>
        <v>34000000</v>
      </c>
      <c r="BC16" s="2">
        <f t="shared" si="10"/>
        <v>36000000</v>
      </c>
      <c r="BD16" s="2">
        <f t="shared" si="11"/>
        <v>38000000</v>
      </c>
      <c r="BE16" s="2">
        <f t="shared" si="12"/>
        <v>38000000</v>
      </c>
      <c r="BF16" s="2">
        <f t="shared" si="13"/>
        <v>39000000</v>
      </c>
      <c r="BG16" s="2">
        <f t="shared" si="14"/>
        <v>37000000</v>
      </c>
      <c r="BH16" s="2">
        <f t="shared" si="15"/>
        <v>46000000</v>
      </c>
      <c r="BI16" s="2">
        <f t="shared" si="16"/>
        <v>51000000</v>
      </c>
      <c r="BJ16" s="2">
        <f t="shared" si="17"/>
        <v>55000000</v>
      </c>
      <c r="BK16" s="2">
        <f t="shared" si="18"/>
        <v>55000000</v>
      </c>
      <c r="BL16" s="2">
        <f t="shared" si="19"/>
        <v>60000000</v>
      </c>
      <c r="BN16" s="2">
        <f t="shared" ref="BN16:BN79" si="21">SUM(AS16:BL16)</f>
        <v>734000000</v>
      </c>
    </row>
    <row r="17" spans="1:66" x14ac:dyDescent="0.8">
      <c r="A17" t="s">
        <v>3</v>
      </c>
      <c r="B17">
        <f t="shared" si="20"/>
        <v>25</v>
      </c>
      <c r="C17">
        <f>IF(Scen!C7-(FlexFR!B17*th)&gt;theta_1,FlexFR!B17+theta_2,FlexFR!B17)</f>
        <v>25</v>
      </c>
      <c r="D17">
        <f>IF(Scen!D7-(FlexFR!C17*th)&gt;theta_1,FlexFR!C17+theta_2,FlexFR!C17)</f>
        <v>25</v>
      </c>
      <c r="E17">
        <f>IF(Scen!E7-(FlexFR!D17*th)&gt;theta_1,FlexFR!D17+theta_2,FlexFR!D17)</f>
        <v>25</v>
      </c>
      <c r="F17">
        <f>IF(Scen!F7-(FlexFR!E17*th)&gt;theta_1,FlexFR!E17+theta_2,FlexFR!E17)</f>
        <v>30</v>
      </c>
      <c r="G17">
        <f>IF(Scen!G7-(FlexFR!F17*th)&gt;theta_1,FlexFR!F17+theta_2,FlexFR!F17)</f>
        <v>30</v>
      </c>
      <c r="H17">
        <f>IF(Scen!H7-(FlexFR!G17*th)&gt;theta_1,FlexFR!G17+theta_2,FlexFR!G17)</f>
        <v>30</v>
      </c>
      <c r="I17">
        <f>IF(Scen!I7-(FlexFR!H17*th)&gt;theta_1,FlexFR!H17+theta_2,FlexFR!H17)</f>
        <v>30</v>
      </c>
      <c r="J17">
        <f>IF(Scen!J7-(FlexFR!I17*th)&gt;theta_1,FlexFR!I17+theta_2,FlexFR!I17)</f>
        <v>30</v>
      </c>
      <c r="K17">
        <f>IF(Scen!K7-(FlexFR!J17*th)&gt;theta_1,FlexFR!J17+theta_2,FlexFR!J17)</f>
        <v>30</v>
      </c>
      <c r="L17">
        <f>IF(Scen!L7-(FlexFR!K17*th)&gt;theta_1,FlexFR!K17+theta_2,FlexFR!K17)</f>
        <v>30</v>
      </c>
      <c r="M17">
        <f>IF(Scen!M7-(FlexFR!L17*th)&gt;theta_1,FlexFR!L17+theta_2,FlexFR!L17)</f>
        <v>35</v>
      </c>
      <c r="N17">
        <f>IF(Scen!N7-(FlexFR!M17*th)&gt;theta_1,FlexFR!M17+theta_2,FlexFR!M17)</f>
        <v>35</v>
      </c>
      <c r="O17">
        <f>IF(Scen!O7-(FlexFR!N17*th)&gt;theta_1,FlexFR!N17+theta_2,FlexFR!N17)</f>
        <v>40</v>
      </c>
      <c r="P17">
        <f>IF(Scen!P7-(FlexFR!O17*th)&gt;theta_1,FlexFR!O17+theta_2,FlexFR!O17)</f>
        <v>40</v>
      </c>
      <c r="Q17">
        <f>IF(Scen!Q7-(FlexFR!P17*th)&gt;theta_1,FlexFR!P17+theta_2,FlexFR!P17)</f>
        <v>40</v>
      </c>
      <c r="R17">
        <f>IF(Scen!R7-(FlexFR!Q17*th)&gt;theta_1,FlexFR!Q17+theta_2,FlexFR!Q17)</f>
        <v>45</v>
      </c>
      <c r="S17">
        <f>IF(Scen!S7-(FlexFR!R17*th)&gt;theta_1,FlexFR!R17+theta_2,FlexFR!R17)</f>
        <v>45</v>
      </c>
      <c r="T17">
        <f>IF(Scen!T7-(FlexFR!S17*th)&gt;theta_1,FlexFR!S17+theta_2,FlexFR!S17)</f>
        <v>45</v>
      </c>
      <c r="U17">
        <f>IF(Scen!U7-(FlexFR!T17*th)&gt;theta_1,FlexFR!T17+theta_2,FlexFR!T17)</f>
        <v>45</v>
      </c>
      <c r="V17">
        <f>IF(Scen!V7-(FlexFR!U17*th)&gt;theta_1,FlexFR!U17+theta_2,FlexFR!U17)</f>
        <v>45</v>
      </c>
      <c r="X17">
        <f>ROUNDUP(Scen!C7/th,0)</f>
        <v>22</v>
      </c>
      <c r="Y17">
        <f>ROUNDUP(Scen!D7/th,0)</f>
        <v>23</v>
      </c>
      <c r="Z17">
        <f>ROUNDUP(Scen!E7/th,0)</f>
        <v>25</v>
      </c>
      <c r="AA17">
        <f>ROUNDUP(Scen!F7/th,0)</f>
        <v>28</v>
      </c>
      <c r="AB17">
        <f>ROUNDUP(Scen!G7/th,0)</f>
        <v>30</v>
      </c>
      <c r="AC17">
        <f>ROUNDUP(Scen!H7/th,0)</f>
        <v>30</v>
      </c>
      <c r="AD17">
        <f>ROUNDUP(Scen!I7/th,0)</f>
        <v>29</v>
      </c>
      <c r="AE17">
        <f>ROUNDUP(Scen!J7/th,0)</f>
        <v>30</v>
      </c>
      <c r="AF17">
        <f>ROUNDUP(Scen!K7/th,0)</f>
        <v>30</v>
      </c>
      <c r="AG17">
        <f>ROUNDUP(Scen!L7/th,0)</f>
        <v>28</v>
      </c>
      <c r="AH17">
        <f>ROUNDUP(Scen!M7/th,0)</f>
        <v>31</v>
      </c>
      <c r="AI17">
        <f>ROUNDUP(Scen!N7/th,0)</f>
        <v>34</v>
      </c>
      <c r="AJ17">
        <f>ROUNDUP(Scen!O7/th,0)</f>
        <v>36</v>
      </c>
      <c r="AK17">
        <f>ROUNDUP(Scen!P7/th,0)</f>
        <v>35</v>
      </c>
      <c r="AL17">
        <f>ROUNDUP(Scen!Q7/th,0)</f>
        <v>38</v>
      </c>
      <c r="AM17">
        <f>ROUNDUP(Scen!R7/th,0)</f>
        <v>42</v>
      </c>
      <c r="AN17">
        <f>ROUNDUP(Scen!S7/th,0)</f>
        <v>43</v>
      </c>
      <c r="AO17">
        <f>ROUNDUP(Scen!T7/th,0)</f>
        <v>43</v>
      </c>
      <c r="AP17">
        <f>ROUNDUP(Scen!U7/th,0)</f>
        <v>44</v>
      </c>
      <c r="AQ17">
        <f>ROUNDUP(Scen!V7/th,0)</f>
        <v>44</v>
      </c>
      <c r="AR17" s="2"/>
      <c r="AS17" s="2">
        <f t="shared" si="0"/>
        <v>19000000</v>
      </c>
      <c r="AT17" s="2">
        <f t="shared" si="1"/>
        <v>21000000</v>
      </c>
      <c r="AU17" s="2">
        <f t="shared" si="2"/>
        <v>25000000</v>
      </c>
      <c r="AV17" s="2">
        <f t="shared" si="3"/>
        <v>26000000</v>
      </c>
      <c r="AW17" s="2">
        <f t="shared" si="4"/>
        <v>30000000</v>
      </c>
      <c r="AX17" s="2">
        <f t="shared" si="5"/>
        <v>30000000</v>
      </c>
      <c r="AY17" s="2">
        <f t="shared" si="6"/>
        <v>28000000</v>
      </c>
      <c r="AZ17" s="2">
        <f t="shared" si="7"/>
        <v>30000000</v>
      </c>
      <c r="BA17" s="2">
        <f t="shared" si="8"/>
        <v>30000000</v>
      </c>
      <c r="BB17" s="2">
        <f t="shared" si="9"/>
        <v>26000000</v>
      </c>
      <c r="BC17" s="2">
        <f t="shared" si="10"/>
        <v>27000000</v>
      </c>
      <c r="BD17" s="2">
        <f t="shared" si="11"/>
        <v>33000000</v>
      </c>
      <c r="BE17" s="2">
        <f t="shared" si="12"/>
        <v>32000000</v>
      </c>
      <c r="BF17" s="2">
        <f t="shared" si="13"/>
        <v>30000000</v>
      </c>
      <c r="BG17" s="2">
        <f t="shared" si="14"/>
        <v>36000000</v>
      </c>
      <c r="BH17" s="2">
        <f t="shared" si="15"/>
        <v>39000000</v>
      </c>
      <c r="BI17" s="2">
        <f t="shared" si="16"/>
        <v>41000000</v>
      </c>
      <c r="BJ17" s="2">
        <f t="shared" si="17"/>
        <v>41000000</v>
      </c>
      <c r="BK17" s="2">
        <f t="shared" si="18"/>
        <v>43000000</v>
      </c>
      <c r="BL17" s="2">
        <f t="shared" si="19"/>
        <v>43000000</v>
      </c>
      <c r="BN17" s="2">
        <f t="shared" si="21"/>
        <v>630000000</v>
      </c>
    </row>
    <row r="18" spans="1:66" x14ac:dyDescent="0.8">
      <c r="A18" t="s">
        <v>4</v>
      </c>
      <c r="B18">
        <f t="shared" si="20"/>
        <v>25</v>
      </c>
      <c r="C18">
        <f>IF(Scen!C8-(FlexFR!B18*th)&gt;theta_1,FlexFR!B18+theta_2,FlexFR!B18)</f>
        <v>25</v>
      </c>
      <c r="D18">
        <f>IF(Scen!D8-(FlexFR!C18*th)&gt;theta_1,FlexFR!C18+theta_2,FlexFR!C18)</f>
        <v>25</v>
      </c>
      <c r="E18">
        <f>IF(Scen!E8-(FlexFR!D18*th)&gt;theta_1,FlexFR!D18+theta_2,FlexFR!D18)</f>
        <v>25</v>
      </c>
      <c r="F18">
        <f>IF(Scen!F8-(FlexFR!E18*th)&gt;theta_1,FlexFR!E18+theta_2,FlexFR!E18)</f>
        <v>25</v>
      </c>
      <c r="G18">
        <f>IF(Scen!G8-(FlexFR!F18*th)&gt;theta_1,FlexFR!F18+theta_2,FlexFR!F18)</f>
        <v>30</v>
      </c>
      <c r="H18">
        <f>IF(Scen!H8-(FlexFR!G18*th)&gt;theta_1,FlexFR!G18+theta_2,FlexFR!G18)</f>
        <v>30</v>
      </c>
      <c r="I18">
        <f>IF(Scen!I8-(FlexFR!H18*th)&gt;theta_1,FlexFR!H18+theta_2,FlexFR!H18)</f>
        <v>30</v>
      </c>
      <c r="J18">
        <f>IF(Scen!J8-(FlexFR!I18*th)&gt;theta_1,FlexFR!I18+theta_2,FlexFR!I18)</f>
        <v>30</v>
      </c>
      <c r="K18">
        <f>IF(Scen!K8-(FlexFR!J18*th)&gt;theta_1,FlexFR!J18+theta_2,FlexFR!J18)</f>
        <v>35</v>
      </c>
      <c r="L18">
        <f>IF(Scen!L8-(FlexFR!K18*th)&gt;theta_1,FlexFR!K18+theta_2,FlexFR!K18)</f>
        <v>40</v>
      </c>
      <c r="M18">
        <f>IF(Scen!M8-(FlexFR!L18*th)&gt;theta_1,FlexFR!L18+theta_2,FlexFR!L18)</f>
        <v>40</v>
      </c>
      <c r="N18">
        <f>IF(Scen!N8-(FlexFR!M18*th)&gt;theta_1,FlexFR!M18+theta_2,FlexFR!M18)</f>
        <v>45</v>
      </c>
      <c r="O18">
        <f>IF(Scen!O8-(FlexFR!N18*th)&gt;theta_1,FlexFR!N18+theta_2,FlexFR!N18)</f>
        <v>45</v>
      </c>
      <c r="P18">
        <f>IF(Scen!P8-(FlexFR!O18*th)&gt;theta_1,FlexFR!O18+theta_2,FlexFR!O18)</f>
        <v>45</v>
      </c>
      <c r="Q18">
        <f>IF(Scen!Q8-(FlexFR!P18*th)&gt;theta_1,FlexFR!P18+theta_2,FlexFR!P18)</f>
        <v>50</v>
      </c>
      <c r="R18">
        <f>IF(Scen!R8-(FlexFR!Q18*th)&gt;theta_1,FlexFR!Q18+theta_2,FlexFR!Q18)</f>
        <v>50</v>
      </c>
      <c r="S18">
        <f>IF(Scen!S8-(FlexFR!R18*th)&gt;theta_1,FlexFR!R18+theta_2,FlexFR!R18)</f>
        <v>50</v>
      </c>
      <c r="T18">
        <f>IF(Scen!T8-(FlexFR!S18*th)&gt;theta_1,FlexFR!S18+theta_2,FlexFR!S18)</f>
        <v>50</v>
      </c>
      <c r="U18">
        <f>IF(Scen!U8-(FlexFR!T18*th)&gt;theta_1,FlexFR!T18+theta_2,FlexFR!T18)</f>
        <v>50</v>
      </c>
      <c r="V18">
        <f>IF(Scen!V8-(FlexFR!U18*th)&gt;theta_1,FlexFR!U18+theta_2,FlexFR!U18)</f>
        <v>50</v>
      </c>
      <c r="X18">
        <f>ROUNDUP(Scen!C8/th,0)</f>
        <v>22</v>
      </c>
      <c r="Y18">
        <f>ROUNDUP(Scen!D8/th,0)</f>
        <v>24</v>
      </c>
      <c r="Z18">
        <f>ROUNDUP(Scen!E8/th,0)</f>
        <v>24</v>
      </c>
      <c r="AA18">
        <f>ROUNDUP(Scen!F8/th,0)</f>
        <v>25</v>
      </c>
      <c r="AB18">
        <f>ROUNDUP(Scen!G8/th,0)</f>
        <v>27</v>
      </c>
      <c r="AC18">
        <f>ROUNDUP(Scen!H8/th,0)</f>
        <v>27</v>
      </c>
      <c r="AD18">
        <f>ROUNDUP(Scen!I8/th,0)</f>
        <v>28</v>
      </c>
      <c r="AE18">
        <f>ROUNDUP(Scen!J8/th,0)</f>
        <v>28</v>
      </c>
      <c r="AF18">
        <f>ROUNDUP(Scen!K8/th,0)</f>
        <v>33</v>
      </c>
      <c r="AG18">
        <f>ROUNDUP(Scen!L8/th,0)</f>
        <v>36</v>
      </c>
      <c r="AH18">
        <f>ROUNDUP(Scen!M8/th,0)</f>
        <v>39</v>
      </c>
      <c r="AI18">
        <f>ROUNDUP(Scen!N8/th,0)</f>
        <v>44</v>
      </c>
      <c r="AJ18">
        <f>ROUNDUP(Scen!O8/th,0)</f>
        <v>44</v>
      </c>
      <c r="AK18">
        <f>ROUNDUP(Scen!P8/th,0)</f>
        <v>45</v>
      </c>
      <c r="AL18">
        <f>ROUNDUP(Scen!Q8/th,0)</f>
        <v>49</v>
      </c>
      <c r="AM18">
        <f>ROUNDUP(Scen!R8/th,0)</f>
        <v>46</v>
      </c>
      <c r="AN18">
        <f>ROUNDUP(Scen!S8/th,0)</f>
        <v>46</v>
      </c>
      <c r="AO18">
        <f>ROUNDUP(Scen!T8/th,0)</f>
        <v>46</v>
      </c>
      <c r="AP18">
        <f>ROUNDUP(Scen!U8/th,0)</f>
        <v>46</v>
      </c>
      <c r="AQ18">
        <f>ROUNDUP(Scen!V8/th,0)</f>
        <v>46</v>
      </c>
      <c r="AS18" s="2">
        <f t="shared" si="0"/>
        <v>19000000</v>
      </c>
      <c r="AT18" s="2">
        <f t="shared" si="1"/>
        <v>23000000</v>
      </c>
      <c r="AU18" s="2">
        <f t="shared" si="2"/>
        <v>23000000</v>
      </c>
      <c r="AV18" s="2">
        <f t="shared" si="3"/>
        <v>25000000</v>
      </c>
      <c r="AW18" s="2">
        <f t="shared" si="4"/>
        <v>24000000</v>
      </c>
      <c r="AX18" s="2">
        <f t="shared" si="5"/>
        <v>24000000</v>
      </c>
      <c r="AY18" s="2">
        <f t="shared" si="6"/>
        <v>26000000</v>
      </c>
      <c r="AZ18" s="2">
        <f t="shared" si="7"/>
        <v>26000000</v>
      </c>
      <c r="BA18" s="2">
        <f t="shared" si="8"/>
        <v>31000000</v>
      </c>
      <c r="BB18" s="2">
        <f t="shared" si="9"/>
        <v>32000000</v>
      </c>
      <c r="BC18" s="2">
        <f t="shared" si="10"/>
        <v>38000000</v>
      </c>
      <c r="BD18" s="2">
        <f t="shared" si="11"/>
        <v>43000000</v>
      </c>
      <c r="BE18" s="2">
        <f t="shared" si="12"/>
        <v>43000000</v>
      </c>
      <c r="BF18" s="2">
        <f t="shared" si="13"/>
        <v>45000000</v>
      </c>
      <c r="BG18" s="2">
        <f t="shared" si="14"/>
        <v>48000000</v>
      </c>
      <c r="BH18" s="2">
        <f t="shared" si="15"/>
        <v>42000000</v>
      </c>
      <c r="BI18" s="2">
        <f t="shared" si="16"/>
        <v>42000000</v>
      </c>
      <c r="BJ18" s="2">
        <f t="shared" si="17"/>
        <v>42000000</v>
      </c>
      <c r="BK18" s="2">
        <f t="shared" si="18"/>
        <v>42000000</v>
      </c>
      <c r="BL18" s="2">
        <f t="shared" si="19"/>
        <v>42000000</v>
      </c>
      <c r="BN18" s="2">
        <f t="shared" si="21"/>
        <v>680000000</v>
      </c>
    </row>
    <row r="19" spans="1:66" x14ac:dyDescent="0.8">
      <c r="A19" t="s">
        <v>5</v>
      </c>
      <c r="B19">
        <f t="shared" si="20"/>
        <v>25</v>
      </c>
      <c r="C19">
        <f>IF(Scen!C9-(FlexFR!B19*th)&gt;theta_1,FlexFR!B19+theta_2,FlexFR!B19)</f>
        <v>25</v>
      </c>
      <c r="D19">
        <f>IF(Scen!D9-(FlexFR!C19*th)&gt;theta_1,FlexFR!C19+theta_2,FlexFR!C19)</f>
        <v>25</v>
      </c>
      <c r="E19">
        <f>IF(Scen!E9-(FlexFR!D19*th)&gt;theta_1,FlexFR!D19+theta_2,FlexFR!D19)</f>
        <v>30</v>
      </c>
      <c r="F19">
        <f>IF(Scen!F9-(FlexFR!E19*th)&gt;theta_1,FlexFR!E19+theta_2,FlexFR!E19)</f>
        <v>30</v>
      </c>
      <c r="G19">
        <f>IF(Scen!G9-(FlexFR!F19*th)&gt;theta_1,FlexFR!F19+theta_2,FlexFR!F19)</f>
        <v>30</v>
      </c>
      <c r="H19">
        <f>IF(Scen!H9-(FlexFR!G19*th)&gt;theta_1,FlexFR!G19+theta_2,FlexFR!G19)</f>
        <v>30</v>
      </c>
      <c r="I19">
        <f>IF(Scen!I9-(FlexFR!H19*th)&gt;theta_1,FlexFR!H19+theta_2,FlexFR!H19)</f>
        <v>30</v>
      </c>
      <c r="J19">
        <f>IF(Scen!J9-(FlexFR!I19*th)&gt;theta_1,FlexFR!I19+theta_2,FlexFR!I19)</f>
        <v>35</v>
      </c>
      <c r="K19">
        <f>IF(Scen!K9-(FlexFR!J19*th)&gt;theta_1,FlexFR!J19+theta_2,FlexFR!J19)</f>
        <v>35</v>
      </c>
      <c r="L19">
        <f>IF(Scen!L9-(FlexFR!K19*th)&gt;theta_1,FlexFR!K19+theta_2,FlexFR!K19)</f>
        <v>35</v>
      </c>
      <c r="M19">
        <f>IF(Scen!M9-(FlexFR!L19*th)&gt;theta_1,FlexFR!L19+theta_2,FlexFR!L19)</f>
        <v>35</v>
      </c>
      <c r="N19">
        <f>IF(Scen!N9-(FlexFR!M19*th)&gt;theta_1,FlexFR!M19+theta_2,FlexFR!M19)</f>
        <v>40</v>
      </c>
      <c r="O19">
        <f>IF(Scen!O9-(FlexFR!N19*th)&gt;theta_1,FlexFR!N19+theta_2,FlexFR!N19)</f>
        <v>45</v>
      </c>
      <c r="P19">
        <f>IF(Scen!P9-(FlexFR!O19*th)&gt;theta_1,FlexFR!O19+theta_2,FlexFR!O19)</f>
        <v>45</v>
      </c>
      <c r="Q19">
        <f>IF(Scen!Q9-(FlexFR!P19*th)&gt;theta_1,FlexFR!P19+theta_2,FlexFR!P19)</f>
        <v>45</v>
      </c>
      <c r="R19">
        <f>IF(Scen!R9-(FlexFR!Q19*th)&gt;theta_1,FlexFR!Q19+theta_2,FlexFR!Q19)</f>
        <v>50</v>
      </c>
      <c r="S19">
        <f>IF(Scen!S9-(FlexFR!R19*th)&gt;theta_1,FlexFR!R19+theta_2,FlexFR!R19)</f>
        <v>55</v>
      </c>
      <c r="T19">
        <f>IF(Scen!T9-(FlexFR!S19*th)&gt;theta_1,FlexFR!S19+theta_2,FlexFR!S19)</f>
        <v>55</v>
      </c>
      <c r="U19">
        <f>IF(Scen!U9-(FlexFR!T19*th)&gt;theta_1,FlexFR!T19+theta_2,FlexFR!T19)</f>
        <v>55</v>
      </c>
      <c r="V19">
        <f>IF(Scen!V9-(FlexFR!U19*th)&gt;theta_1,FlexFR!U19+theta_2,FlexFR!U19)</f>
        <v>55</v>
      </c>
      <c r="X19">
        <f>ROUNDUP(Scen!C9/th,0)</f>
        <v>25</v>
      </c>
      <c r="Y19">
        <f>ROUNDUP(Scen!D9/th,0)</f>
        <v>24</v>
      </c>
      <c r="Z19">
        <f>ROUNDUP(Scen!E9/th,0)</f>
        <v>27</v>
      </c>
      <c r="AA19">
        <f>ROUNDUP(Scen!F9/th,0)</f>
        <v>26</v>
      </c>
      <c r="AB19">
        <f>ROUNDUP(Scen!G9/th,0)</f>
        <v>26</v>
      </c>
      <c r="AC19">
        <f>ROUNDUP(Scen!H9/th,0)</f>
        <v>27</v>
      </c>
      <c r="AD19">
        <f>ROUNDUP(Scen!I9/th,0)</f>
        <v>30</v>
      </c>
      <c r="AE19">
        <f>ROUNDUP(Scen!J9/th,0)</f>
        <v>31</v>
      </c>
      <c r="AF19">
        <f>ROUNDUP(Scen!K9/th,0)</f>
        <v>32</v>
      </c>
      <c r="AG19">
        <f>ROUNDUP(Scen!L9/th,0)</f>
        <v>34</v>
      </c>
      <c r="AH19">
        <f>ROUNDUP(Scen!M9/th,0)</f>
        <v>35</v>
      </c>
      <c r="AI19">
        <f>ROUNDUP(Scen!N9/th,0)</f>
        <v>37</v>
      </c>
      <c r="AJ19">
        <f>ROUNDUP(Scen!O9/th,0)</f>
        <v>41</v>
      </c>
      <c r="AK19">
        <f>ROUNDUP(Scen!P9/th,0)</f>
        <v>45</v>
      </c>
      <c r="AL19">
        <f>ROUNDUP(Scen!Q9/th,0)</f>
        <v>43</v>
      </c>
      <c r="AM19">
        <f>ROUNDUP(Scen!R9/th,0)</f>
        <v>47</v>
      </c>
      <c r="AN19">
        <f>ROUNDUP(Scen!S9/th,0)</f>
        <v>54</v>
      </c>
      <c r="AO19">
        <f>ROUNDUP(Scen!T9/th,0)</f>
        <v>53</v>
      </c>
      <c r="AP19">
        <f>ROUNDUP(Scen!U9/th,0)</f>
        <v>52</v>
      </c>
      <c r="AQ19">
        <f>ROUNDUP(Scen!V9/th,0)</f>
        <v>50</v>
      </c>
      <c r="AS19" s="2">
        <f t="shared" si="0"/>
        <v>25000000</v>
      </c>
      <c r="AT19" s="2">
        <f t="shared" si="1"/>
        <v>23000000</v>
      </c>
      <c r="AU19" s="2">
        <f t="shared" si="2"/>
        <v>24000000</v>
      </c>
      <c r="AV19" s="2">
        <f t="shared" si="3"/>
        <v>22000000</v>
      </c>
      <c r="AW19" s="2">
        <f t="shared" si="4"/>
        <v>22000000</v>
      </c>
      <c r="AX19" s="2">
        <f t="shared" si="5"/>
        <v>24000000</v>
      </c>
      <c r="AY19" s="2">
        <f t="shared" si="6"/>
        <v>30000000</v>
      </c>
      <c r="AZ19" s="2">
        <f t="shared" si="7"/>
        <v>27000000</v>
      </c>
      <c r="BA19" s="2">
        <f t="shared" si="8"/>
        <v>29000000</v>
      </c>
      <c r="BB19" s="2">
        <f t="shared" si="9"/>
        <v>33000000</v>
      </c>
      <c r="BC19" s="2">
        <f t="shared" si="10"/>
        <v>35000000</v>
      </c>
      <c r="BD19" s="2">
        <f t="shared" si="11"/>
        <v>34000000</v>
      </c>
      <c r="BE19" s="2">
        <f t="shared" si="12"/>
        <v>37000000</v>
      </c>
      <c r="BF19" s="2">
        <f t="shared" si="13"/>
        <v>45000000</v>
      </c>
      <c r="BG19" s="2">
        <f t="shared" si="14"/>
        <v>41000000</v>
      </c>
      <c r="BH19" s="2">
        <f t="shared" si="15"/>
        <v>44000000</v>
      </c>
      <c r="BI19" s="2">
        <f t="shared" si="16"/>
        <v>53000000</v>
      </c>
      <c r="BJ19" s="2">
        <f t="shared" si="17"/>
        <v>51000000</v>
      </c>
      <c r="BK19" s="2">
        <f t="shared" si="18"/>
        <v>49000000</v>
      </c>
      <c r="BL19" s="2">
        <f t="shared" si="19"/>
        <v>45000000</v>
      </c>
      <c r="BN19" s="2">
        <f t="shared" si="21"/>
        <v>693000000</v>
      </c>
    </row>
    <row r="20" spans="1:66" x14ac:dyDescent="0.8">
      <c r="A20" t="s">
        <v>6</v>
      </c>
      <c r="B20">
        <f t="shared" si="20"/>
        <v>25</v>
      </c>
      <c r="C20">
        <f>IF(Scen!C10-(FlexFR!B20*th)&gt;theta_1,FlexFR!B20+theta_2,FlexFR!B20)</f>
        <v>25</v>
      </c>
      <c r="D20">
        <f>IF(Scen!D10-(FlexFR!C20*th)&gt;theta_1,FlexFR!C20+theta_2,FlexFR!C20)</f>
        <v>25</v>
      </c>
      <c r="E20">
        <f>IF(Scen!E10-(FlexFR!D20*th)&gt;theta_1,FlexFR!D20+theta_2,FlexFR!D20)</f>
        <v>30</v>
      </c>
      <c r="F20">
        <f>IF(Scen!F10-(FlexFR!E20*th)&gt;theta_1,FlexFR!E20+theta_2,FlexFR!E20)</f>
        <v>30</v>
      </c>
      <c r="G20">
        <f>IF(Scen!G10-(FlexFR!F20*th)&gt;theta_1,FlexFR!F20+theta_2,FlexFR!F20)</f>
        <v>30</v>
      </c>
      <c r="H20">
        <f>IF(Scen!H10-(FlexFR!G20*th)&gt;theta_1,FlexFR!G20+theta_2,FlexFR!G20)</f>
        <v>30</v>
      </c>
      <c r="I20">
        <f>IF(Scen!I10-(FlexFR!H20*th)&gt;theta_1,FlexFR!H20+theta_2,FlexFR!H20)</f>
        <v>35</v>
      </c>
      <c r="J20">
        <f>IF(Scen!J10-(FlexFR!I20*th)&gt;theta_1,FlexFR!I20+theta_2,FlexFR!I20)</f>
        <v>35</v>
      </c>
      <c r="K20">
        <f>IF(Scen!K10-(FlexFR!J20*th)&gt;theta_1,FlexFR!J20+theta_2,FlexFR!J20)</f>
        <v>40</v>
      </c>
      <c r="L20">
        <f>IF(Scen!L10-(FlexFR!K20*th)&gt;theta_1,FlexFR!K20+theta_2,FlexFR!K20)</f>
        <v>40</v>
      </c>
      <c r="M20">
        <f>IF(Scen!M10-(FlexFR!L20*th)&gt;theta_1,FlexFR!L20+theta_2,FlexFR!L20)</f>
        <v>45</v>
      </c>
      <c r="N20">
        <f>IF(Scen!N10-(FlexFR!M20*th)&gt;theta_1,FlexFR!M20+theta_2,FlexFR!M20)</f>
        <v>50</v>
      </c>
      <c r="O20">
        <f>IF(Scen!O10-(FlexFR!N20*th)&gt;theta_1,FlexFR!N20+theta_2,FlexFR!N20)</f>
        <v>50</v>
      </c>
      <c r="P20">
        <f>IF(Scen!P10-(FlexFR!O20*th)&gt;theta_1,FlexFR!O20+theta_2,FlexFR!O20)</f>
        <v>50</v>
      </c>
      <c r="Q20">
        <f>IF(Scen!Q10-(FlexFR!P20*th)&gt;theta_1,FlexFR!P20+theta_2,FlexFR!P20)</f>
        <v>55</v>
      </c>
      <c r="R20">
        <f>IF(Scen!R10-(FlexFR!Q20*th)&gt;theta_1,FlexFR!Q20+theta_2,FlexFR!Q20)</f>
        <v>55</v>
      </c>
      <c r="S20">
        <f>IF(Scen!S10-(FlexFR!R20*th)&gt;theta_1,FlexFR!R20+theta_2,FlexFR!R20)</f>
        <v>55</v>
      </c>
      <c r="T20">
        <f>IF(Scen!T10-(FlexFR!S20*th)&gt;theta_1,FlexFR!S20+theta_2,FlexFR!S20)</f>
        <v>60</v>
      </c>
      <c r="U20">
        <f>IF(Scen!U10-(FlexFR!T20*th)&gt;theta_1,FlexFR!T20+theta_2,FlexFR!T20)</f>
        <v>65</v>
      </c>
      <c r="V20">
        <f>IF(Scen!V10-(FlexFR!U20*th)&gt;theta_1,FlexFR!U20+theta_2,FlexFR!U20)</f>
        <v>70</v>
      </c>
      <c r="X20">
        <f>ROUNDUP(Scen!C10/th,0)</f>
        <v>24</v>
      </c>
      <c r="Y20">
        <f>ROUNDUP(Scen!D10/th,0)</f>
        <v>25</v>
      </c>
      <c r="Z20">
        <f>ROUNDUP(Scen!E10/th,0)</f>
        <v>26</v>
      </c>
      <c r="AA20">
        <f>ROUNDUP(Scen!F10/th,0)</f>
        <v>29</v>
      </c>
      <c r="AB20">
        <f>ROUNDUP(Scen!G10/th,0)</f>
        <v>30</v>
      </c>
      <c r="AC20">
        <f>ROUNDUP(Scen!H10/th,0)</f>
        <v>30</v>
      </c>
      <c r="AD20">
        <f>ROUNDUP(Scen!I10/th,0)</f>
        <v>31</v>
      </c>
      <c r="AE20">
        <f>ROUNDUP(Scen!J10/th,0)</f>
        <v>34</v>
      </c>
      <c r="AF20">
        <f>ROUNDUP(Scen!K10/th,0)</f>
        <v>41</v>
      </c>
      <c r="AG20">
        <f>ROUNDUP(Scen!L10/th,0)</f>
        <v>40</v>
      </c>
      <c r="AH20">
        <f>ROUNDUP(Scen!M10/th,0)</f>
        <v>44</v>
      </c>
      <c r="AI20">
        <f>ROUNDUP(Scen!N10/th,0)</f>
        <v>50</v>
      </c>
      <c r="AJ20">
        <f>ROUNDUP(Scen!O10/th,0)</f>
        <v>49</v>
      </c>
      <c r="AK20">
        <f>ROUNDUP(Scen!P10/th,0)</f>
        <v>49</v>
      </c>
      <c r="AL20">
        <f>ROUNDUP(Scen!Q10/th,0)</f>
        <v>52</v>
      </c>
      <c r="AM20">
        <f>ROUNDUP(Scen!R10/th,0)</f>
        <v>52</v>
      </c>
      <c r="AN20">
        <f>ROUNDUP(Scen!S10/th,0)</f>
        <v>55</v>
      </c>
      <c r="AO20">
        <f>ROUNDUP(Scen!T10/th,0)</f>
        <v>63</v>
      </c>
      <c r="AP20">
        <f>ROUNDUP(Scen!U10/th,0)</f>
        <v>64</v>
      </c>
      <c r="AQ20">
        <f>ROUNDUP(Scen!V10/th,0)</f>
        <v>69</v>
      </c>
      <c r="AS20" s="2">
        <f t="shared" si="0"/>
        <v>23000000</v>
      </c>
      <c r="AT20" s="2">
        <f t="shared" si="1"/>
        <v>25000000</v>
      </c>
      <c r="AU20" s="2">
        <f t="shared" si="2"/>
        <v>22000000</v>
      </c>
      <c r="AV20" s="2">
        <f t="shared" si="3"/>
        <v>28000000</v>
      </c>
      <c r="AW20" s="2">
        <f t="shared" si="4"/>
        <v>30000000</v>
      </c>
      <c r="AX20" s="2">
        <f t="shared" si="5"/>
        <v>30000000</v>
      </c>
      <c r="AY20" s="2">
        <f t="shared" si="6"/>
        <v>27000000</v>
      </c>
      <c r="AZ20" s="2">
        <f t="shared" si="7"/>
        <v>33000000</v>
      </c>
      <c r="BA20" s="2">
        <f t="shared" si="8"/>
        <v>41000000</v>
      </c>
      <c r="BB20" s="2">
        <f t="shared" si="9"/>
        <v>40000000</v>
      </c>
      <c r="BC20" s="2">
        <f t="shared" si="10"/>
        <v>43000000</v>
      </c>
      <c r="BD20" s="2">
        <f t="shared" si="11"/>
        <v>50000000</v>
      </c>
      <c r="BE20" s="2">
        <f t="shared" si="12"/>
        <v>48000000</v>
      </c>
      <c r="BF20" s="2">
        <f t="shared" si="13"/>
        <v>48000000</v>
      </c>
      <c r="BG20" s="2">
        <f t="shared" si="14"/>
        <v>49000000</v>
      </c>
      <c r="BH20" s="2">
        <f t="shared" si="15"/>
        <v>49000000</v>
      </c>
      <c r="BI20" s="2">
        <f t="shared" si="16"/>
        <v>55000000</v>
      </c>
      <c r="BJ20" s="2">
        <f t="shared" si="17"/>
        <v>63000000</v>
      </c>
      <c r="BK20" s="2">
        <f t="shared" si="18"/>
        <v>63000000</v>
      </c>
      <c r="BL20" s="2">
        <f t="shared" si="19"/>
        <v>68000000</v>
      </c>
      <c r="BN20" s="2">
        <f t="shared" si="21"/>
        <v>835000000</v>
      </c>
    </row>
    <row r="21" spans="1:66" x14ac:dyDescent="0.8">
      <c r="A21" t="s">
        <v>7</v>
      </c>
      <c r="B21">
        <f t="shared" si="20"/>
        <v>25</v>
      </c>
      <c r="C21">
        <f>IF(Scen!C11-(FlexFR!B21*th)&gt;theta_1,FlexFR!B21+theta_2,FlexFR!B21)</f>
        <v>30</v>
      </c>
      <c r="D21">
        <f>IF(Scen!D11-(FlexFR!C21*th)&gt;theta_1,FlexFR!C21+theta_2,FlexFR!C21)</f>
        <v>30</v>
      </c>
      <c r="E21">
        <f>IF(Scen!E11-(FlexFR!D21*th)&gt;theta_1,FlexFR!D21+theta_2,FlexFR!D21)</f>
        <v>30</v>
      </c>
      <c r="F21">
        <f>IF(Scen!F11-(FlexFR!E21*th)&gt;theta_1,FlexFR!E21+theta_2,FlexFR!E21)</f>
        <v>30</v>
      </c>
      <c r="G21">
        <f>IF(Scen!G11-(FlexFR!F21*th)&gt;theta_1,FlexFR!F21+theta_2,FlexFR!F21)</f>
        <v>30</v>
      </c>
      <c r="H21">
        <f>IF(Scen!H11-(FlexFR!G21*th)&gt;theta_1,FlexFR!G21+theta_2,FlexFR!G21)</f>
        <v>30</v>
      </c>
      <c r="I21">
        <f>IF(Scen!I11-(FlexFR!H21*th)&gt;theta_1,FlexFR!H21+theta_2,FlexFR!H21)</f>
        <v>30</v>
      </c>
      <c r="J21">
        <f>IF(Scen!J11-(FlexFR!I21*th)&gt;theta_1,FlexFR!I21+theta_2,FlexFR!I21)</f>
        <v>30</v>
      </c>
      <c r="K21">
        <f>IF(Scen!K11-(FlexFR!J21*th)&gt;theta_1,FlexFR!J21+theta_2,FlexFR!J21)</f>
        <v>30</v>
      </c>
      <c r="L21">
        <f>IF(Scen!L11-(FlexFR!K21*th)&gt;theta_1,FlexFR!K21+theta_2,FlexFR!K21)</f>
        <v>35</v>
      </c>
      <c r="M21">
        <f>IF(Scen!M11-(FlexFR!L21*th)&gt;theta_1,FlexFR!L21+theta_2,FlexFR!L21)</f>
        <v>35</v>
      </c>
      <c r="N21">
        <f>IF(Scen!N11-(FlexFR!M21*th)&gt;theta_1,FlexFR!M21+theta_2,FlexFR!M21)</f>
        <v>35</v>
      </c>
      <c r="O21">
        <f>IF(Scen!O11-(FlexFR!N21*th)&gt;theta_1,FlexFR!N21+theta_2,FlexFR!N21)</f>
        <v>35</v>
      </c>
      <c r="P21">
        <f>IF(Scen!P11-(FlexFR!O21*th)&gt;theta_1,FlexFR!O21+theta_2,FlexFR!O21)</f>
        <v>35</v>
      </c>
      <c r="Q21">
        <f>IF(Scen!Q11-(FlexFR!P21*th)&gt;theta_1,FlexFR!P21+theta_2,FlexFR!P21)</f>
        <v>35</v>
      </c>
      <c r="R21">
        <f>IF(Scen!R11-(FlexFR!Q21*th)&gt;theta_1,FlexFR!Q21+theta_2,FlexFR!Q21)</f>
        <v>40</v>
      </c>
      <c r="S21">
        <f>IF(Scen!S11-(FlexFR!R21*th)&gt;theta_1,FlexFR!R21+theta_2,FlexFR!R21)</f>
        <v>40</v>
      </c>
      <c r="T21">
        <f>IF(Scen!T11-(FlexFR!S21*th)&gt;theta_1,FlexFR!S21+theta_2,FlexFR!S21)</f>
        <v>40</v>
      </c>
      <c r="U21">
        <f>IF(Scen!U11-(FlexFR!T21*th)&gt;theta_1,FlexFR!T21+theta_2,FlexFR!T21)</f>
        <v>40</v>
      </c>
      <c r="V21">
        <f>IF(Scen!V11-(FlexFR!U21*th)&gt;theta_1,FlexFR!U21+theta_2,FlexFR!U21)</f>
        <v>45</v>
      </c>
      <c r="X21">
        <f>ROUNDUP(Scen!C11/th,0)</f>
        <v>26</v>
      </c>
      <c r="Y21">
        <f>ROUNDUP(Scen!D11/th,0)</f>
        <v>28</v>
      </c>
      <c r="Z21">
        <f>ROUNDUP(Scen!E11/th,0)</f>
        <v>27</v>
      </c>
      <c r="AA21">
        <f>ROUNDUP(Scen!F11/th,0)</f>
        <v>29</v>
      </c>
      <c r="AB21">
        <f>ROUNDUP(Scen!G11/th,0)</f>
        <v>28</v>
      </c>
      <c r="AC21">
        <f>ROUNDUP(Scen!H11/th,0)</f>
        <v>28</v>
      </c>
      <c r="AD21">
        <f>ROUNDUP(Scen!I11/th,0)</f>
        <v>24</v>
      </c>
      <c r="AE21">
        <f>ROUNDUP(Scen!J11/th,0)</f>
        <v>26</v>
      </c>
      <c r="AF21">
        <f>ROUNDUP(Scen!K11/th,0)</f>
        <v>28</v>
      </c>
      <c r="AG21">
        <f>ROUNDUP(Scen!L11/th,0)</f>
        <v>31</v>
      </c>
      <c r="AH21">
        <f>ROUNDUP(Scen!M11/th,0)</f>
        <v>30</v>
      </c>
      <c r="AI21">
        <f>ROUNDUP(Scen!N11/th,0)</f>
        <v>29</v>
      </c>
      <c r="AJ21">
        <f>ROUNDUP(Scen!O11/th,0)</f>
        <v>31</v>
      </c>
      <c r="AK21">
        <f>ROUNDUP(Scen!P11/th,0)</f>
        <v>32</v>
      </c>
      <c r="AL21">
        <f>ROUNDUP(Scen!Q11/th,0)</f>
        <v>35</v>
      </c>
      <c r="AM21">
        <f>ROUNDUP(Scen!R11/th,0)</f>
        <v>37</v>
      </c>
      <c r="AN21">
        <f>ROUNDUP(Scen!S11/th,0)</f>
        <v>36</v>
      </c>
      <c r="AO21">
        <f>ROUNDUP(Scen!T11/th,0)</f>
        <v>37</v>
      </c>
      <c r="AP21">
        <f>ROUNDUP(Scen!U11/th,0)</f>
        <v>38</v>
      </c>
      <c r="AQ21">
        <f>ROUNDUP(Scen!V11/th,0)</f>
        <v>42</v>
      </c>
      <c r="AS21" s="2">
        <f t="shared" si="0"/>
        <v>22000000</v>
      </c>
      <c r="AT21" s="2">
        <f t="shared" si="1"/>
        <v>26000000</v>
      </c>
      <c r="AU21" s="2">
        <f t="shared" si="2"/>
        <v>24000000</v>
      </c>
      <c r="AV21" s="2">
        <f t="shared" si="3"/>
        <v>28000000</v>
      </c>
      <c r="AW21" s="2">
        <f t="shared" si="4"/>
        <v>26000000</v>
      </c>
      <c r="AX21" s="2">
        <f t="shared" si="5"/>
        <v>26000000</v>
      </c>
      <c r="AY21" s="2">
        <f t="shared" si="6"/>
        <v>18000000</v>
      </c>
      <c r="AZ21" s="2">
        <f t="shared" si="7"/>
        <v>22000000</v>
      </c>
      <c r="BA21" s="2">
        <f t="shared" si="8"/>
        <v>26000000</v>
      </c>
      <c r="BB21" s="2">
        <f t="shared" si="9"/>
        <v>27000000</v>
      </c>
      <c r="BC21" s="2">
        <f t="shared" si="10"/>
        <v>25000000</v>
      </c>
      <c r="BD21" s="2">
        <f t="shared" si="11"/>
        <v>23000000</v>
      </c>
      <c r="BE21" s="2">
        <f t="shared" si="12"/>
        <v>27000000</v>
      </c>
      <c r="BF21" s="2">
        <f t="shared" si="13"/>
        <v>29000000</v>
      </c>
      <c r="BG21" s="2">
        <f t="shared" si="14"/>
        <v>35000000</v>
      </c>
      <c r="BH21" s="2">
        <f t="shared" si="15"/>
        <v>34000000</v>
      </c>
      <c r="BI21" s="2">
        <f t="shared" si="16"/>
        <v>32000000</v>
      </c>
      <c r="BJ21" s="2">
        <f t="shared" si="17"/>
        <v>34000000</v>
      </c>
      <c r="BK21" s="2">
        <f t="shared" si="18"/>
        <v>36000000</v>
      </c>
      <c r="BL21" s="2">
        <f t="shared" si="19"/>
        <v>39000000</v>
      </c>
      <c r="BN21" s="2">
        <f t="shared" si="21"/>
        <v>559000000</v>
      </c>
    </row>
    <row r="22" spans="1:66" x14ac:dyDescent="0.8">
      <c r="A22" t="s">
        <v>8</v>
      </c>
      <c r="B22">
        <f t="shared" si="20"/>
        <v>25</v>
      </c>
      <c r="C22">
        <f>IF(Scen!C12-(FlexFR!B22*th)&gt;theta_1,FlexFR!B22+theta_2,FlexFR!B22)</f>
        <v>25</v>
      </c>
      <c r="D22">
        <f>IF(Scen!D12-(FlexFR!C22*th)&gt;theta_1,FlexFR!C22+theta_2,FlexFR!C22)</f>
        <v>30</v>
      </c>
      <c r="E22">
        <f>IF(Scen!E12-(FlexFR!D22*th)&gt;theta_1,FlexFR!D22+theta_2,FlexFR!D22)</f>
        <v>30</v>
      </c>
      <c r="F22">
        <f>IF(Scen!F12-(FlexFR!E22*th)&gt;theta_1,FlexFR!E22+theta_2,FlexFR!E22)</f>
        <v>35</v>
      </c>
      <c r="G22">
        <f>IF(Scen!G12-(FlexFR!F22*th)&gt;theta_1,FlexFR!F22+theta_2,FlexFR!F22)</f>
        <v>35</v>
      </c>
      <c r="H22">
        <f>IF(Scen!H12-(FlexFR!G22*th)&gt;theta_1,FlexFR!G22+theta_2,FlexFR!G22)</f>
        <v>35</v>
      </c>
      <c r="I22">
        <f>IF(Scen!I12-(FlexFR!H22*th)&gt;theta_1,FlexFR!H22+theta_2,FlexFR!H22)</f>
        <v>35</v>
      </c>
      <c r="J22">
        <f>IF(Scen!J12-(FlexFR!I22*th)&gt;theta_1,FlexFR!I22+theta_2,FlexFR!I22)</f>
        <v>35</v>
      </c>
      <c r="K22">
        <f>IF(Scen!K12-(FlexFR!J22*th)&gt;theta_1,FlexFR!J22+theta_2,FlexFR!J22)</f>
        <v>35</v>
      </c>
      <c r="L22">
        <f>IF(Scen!L12-(FlexFR!K22*th)&gt;theta_1,FlexFR!K22+theta_2,FlexFR!K22)</f>
        <v>35</v>
      </c>
      <c r="M22">
        <f>IF(Scen!M12-(FlexFR!L22*th)&gt;theta_1,FlexFR!L22+theta_2,FlexFR!L22)</f>
        <v>35</v>
      </c>
      <c r="N22">
        <f>IF(Scen!N12-(FlexFR!M22*th)&gt;theta_1,FlexFR!M22+theta_2,FlexFR!M22)</f>
        <v>40</v>
      </c>
      <c r="O22">
        <f>IF(Scen!O12-(FlexFR!N22*th)&gt;theta_1,FlexFR!N22+theta_2,FlexFR!N22)</f>
        <v>40</v>
      </c>
      <c r="P22">
        <f>IF(Scen!P12-(FlexFR!O22*th)&gt;theta_1,FlexFR!O22+theta_2,FlexFR!O22)</f>
        <v>40</v>
      </c>
      <c r="Q22">
        <f>IF(Scen!Q12-(FlexFR!P22*th)&gt;theta_1,FlexFR!P22+theta_2,FlexFR!P22)</f>
        <v>40</v>
      </c>
      <c r="R22">
        <f>IF(Scen!R12-(FlexFR!Q22*th)&gt;theta_1,FlexFR!Q22+theta_2,FlexFR!Q22)</f>
        <v>40</v>
      </c>
      <c r="S22">
        <f>IF(Scen!S12-(FlexFR!R22*th)&gt;theta_1,FlexFR!R22+theta_2,FlexFR!R22)</f>
        <v>45</v>
      </c>
      <c r="T22">
        <f>IF(Scen!T12-(FlexFR!S22*th)&gt;theta_1,FlexFR!S22+theta_2,FlexFR!S22)</f>
        <v>45</v>
      </c>
      <c r="U22">
        <f>IF(Scen!U12-(FlexFR!T22*th)&gt;theta_1,FlexFR!T22+theta_2,FlexFR!T22)</f>
        <v>45</v>
      </c>
      <c r="V22">
        <f>IF(Scen!V12-(FlexFR!U22*th)&gt;theta_1,FlexFR!U22+theta_2,FlexFR!U22)</f>
        <v>50</v>
      </c>
      <c r="X22">
        <f>ROUNDUP(Scen!C12/th,0)</f>
        <v>23</v>
      </c>
      <c r="Y22">
        <f>ROUNDUP(Scen!D12/th,0)</f>
        <v>26</v>
      </c>
      <c r="Z22">
        <f>ROUNDUP(Scen!E12/th,0)</f>
        <v>30</v>
      </c>
      <c r="AA22">
        <f>ROUNDUP(Scen!F12/th,0)</f>
        <v>31</v>
      </c>
      <c r="AB22">
        <f>ROUNDUP(Scen!G12/th,0)</f>
        <v>32</v>
      </c>
      <c r="AC22">
        <f>ROUNDUP(Scen!H12/th,0)</f>
        <v>32</v>
      </c>
      <c r="AD22">
        <f>ROUNDUP(Scen!I12/th,0)</f>
        <v>33</v>
      </c>
      <c r="AE22">
        <f>ROUNDUP(Scen!J12/th,0)</f>
        <v>34</v>
      </c>
      <c r="AF22">
        <f>ROUNDUP(Scen!K12/th,0)</f>
        <v>33</v>
      </c>
      <c r="AG22">
        <f>ROUNDUP(Scen!L12/th,0)</f>
        <v>32</v>
      </c>
      <c r="AH22">
        <f>ROUNDUP(Scen!M12/th,0)</f>
        <v>35</v>
      </c>
      <c r="AI22">
        <f>ROUNDUP(Scen!N12/th,0)</f>
        <v>36</v>
      </c>
      <c r="AJ22">
        <f>ROUNDUP(Scen!O12/th,0)</f>
        <v>36</v>
      </c>
      <c r="AK22">
        <f>ROUNDUP(Scen!P12/th,0)</f>
        <v>36</v>
      </c>
      <c r="AL22">
        <f>ROUNDUP(Scen!Q12/th,0)</f>
        <v>36</v>
      </c>
      <c r="AM22">
        <f>ROUNDUP(Scen!R12/th,0)</f>
        <v>39</v>
      </c>
      <c r="AN22">
        <f>ROUNDUP(Scen!S12/th,0)</f>
        <v>41</v>
      </c>
      <c r="AO22">
        <f>ROUNDUP(Scen!T12/th,0)</f>
        <v>44</v>
      </c>
      <c r="AP22">
        <f>ROUNDUP(Scen!U12/th,0)</f>
        <v>44</v>
      </c>
      <c r="AQ22">
        <f>ROUNDUP(Scen!V12/th,0)</f>
        <v>48</v>
      </c>
      <c r="AS22" s="2">
        <f t="shared" si="0"/>
        <v>21000000</v>
      </c>
      <c r="AT22" s="2">
        <f t="shared" si="1"/>
        <v>22000000</v>
      </c>
      <c r="AU22" s="2">
        <f t="shared" si="2"/>
        <v>30000000</v>
      </c>
      <c r="AV22" s="2">
        <f t="shared" si="3"/>
        <v>27000000</v>
      </c>
      <c r="AW22" s="2">
        <f t="shared" si="4"/>
        <v>29000000</v>
      </c>
      <c r="AX22" s="2">
        <f t="shared" si="5"/>
        <v>29000000</v>
      </c>
      <c r="AY22" s="2">
        <f t="shared" si="6"/>
        <v>31000000</v>
      </c>
      <c r="AZ22" s="2">
        <f t="shared" si="7"/>
        <v>33000000</v>
      </c>
      <c r="BA22" s="2">
        <f t="shared" si="8"/>
        <v>31000000</v>
      </c>
      <c r="BB22" s="2">
        <f t="shared" si="9"/>
        <v>29000000</v>
      </c>
      <c r="BC22" s="2">
        <f t="shared" si="10"/>
        <v>35000000</v>
      </c>
      <c r="BD22" s="2">
        <f t="shared" si="11"/>
        <v>32000000</v>
      </c>
      <c r="BE22" s="2">
        <f t="shared" si="12"/>
        <v>32000000</v>
      </c>
      <c r="BF22" s="2">
        <f t="shared" si="13"/>
        <v>32000000</v>
      </c>
      <c r="BG22" s="2">
        <f t="shared" si="14"/>
        <v>32000000</v>
      </c>
      <c r="BH22" s="2">
        <f t="shared" si="15"/>
        <v>38000000</v>
      </c>
      <c r="BI22" s="2">
        <f t="shared" si="16"/>
        <v>37000000</v>
      </c>
      <c r="BJ22" s="2">
        <f t="shared" si="17"/>
        <v>43000000</v>
      </c>
      <c r="BK22" s="2">
        <f t="shared" si="18"/>
        <v>43000000</v>
      </c>
      <c r="BL22" s="2">
        <f t="shared" si="19"/>
        <v>46000000</v>
      </c>
      <c r="BN22" s="2">
        <f t="shared" si="21"/>
        <v>652000000</v>
      </c>
    </row>
    <row r="23" spans="1:66" x14ac:dyDescent="0.8">
      <c r="A23" t="s">
        <v>9</v>
      </c>
      <c r="B23">
        <f t="shared" si="20"/>
        <v>25</v>
      </c>
      <c r="C23">
        <f>IF(Scen!C13-(FlexFR!B23*th)&gt;theta_1,FlexFR!B23+theta_2,FlexFR!B23)</f>
        <v>25</v>
      </c>
      <c r="D23">
        <f>IF(Scen!D13-(FlexFR!C23*th)&gt;theta_1,FlexFR!C23+theta_2,FlexFR!C23)</f>
        <v>25</v>
      </c>
      <c r="E23">
        <f>IF(Scen!E13-(FlexFR!D23*th)&gt;theta_1,FlexFR!D23+theta_2,FlexFR!D23)</f>
        <v>25</v>
      </c>
      <c r="F23">
        <f>IF(Scen!F13-(FlexFR!E23*th)&gt;theta_1,FlexFR!E23+theta_2,FlexFR!E23)</f>
        <v>25</v>
      </c>
      <c r="G23">
        <f>IF(Scen!G13-(FlexFR!F23*th)&gt;theta_1,FlexFR!F23+theta_2,FlexFR!F23)</f>
        <v>25</v>
      </c>
      <c r="H23">
        <f>IF(Scen!H13-(FlexFR!G23*th)&gt;theta_1,FlexFR!G23+theta_2,FlexFR!G23)</f>
        <v>25</v>
      </c>
      <c r="I23">
        <f>IF(Scen!I13-(FlexFR!H23*th)&gt;theta_1,FlexFR!H23+theta_2,FlexFR!H23)</f>
        <v>25</v>
      </c>
      <c r="J23">
        <f>IF(Scen!J13-(FlexFR!I23*th)&gt;theta_1,FlexFR!I23+theta_2,FlexFR!I23)</f>
        <v>25</v>
      </c>
      <c r="K23">
        <f>IF(Scen!K13-(FlexFR!J23*th)&gt;theta_1,FlexFR!J23+theta_2,FlexFR!J23)</f>
        <v>25</v>
      </c>
      <c r="L23">
        <f>IF(Scen!L13-(FlexFR!K23*th)&gt;theta_1,FlexFR!K23+theta_2,FlexFR!K23)</f>
        <v>30</v>
      </c>
      <c r="M23">
        <f>IF(Scen!M13-(FlexFR!L23*th)&gt;theta_1,FlexFR!L23+theta_2,FlexFR!L23)</f>
        <v>30</v>
      </c>
      <c r="N23">
        <f>IF(Scen!N13-(FlexFR!M23*th)&gt;theta_1,FlexFR!M23+theta_2,FlexFR!M23)</f>
        <v>30</v>
      </c>
      <c r="O23">
        <f>IF(Scen!O13-(FlexFR!N23*th)&gt;theta_1,FlexFR!N23+theta_2,FlexFR!N23)</f>
        <v>30</v>
      </c>
      <c r="P23">
        <f>IF(Scen!P13-(FlexFR!O23*th)&gt;theta_1,FlexFR!O23+theta_2,FlexFR!O23)</f>
        <v>35</v>
      </c>
      <c r="Q23">
        <f>IF(Scen!Q13-(FlexFR!P23*th)&gt;theta_1,FlexFR!P23+theta_2,FlexFR!P23)</f>
        <v>35</v>
      </c>
      <c r="R23">
        <f>IF(Scen!R13-(FlexFR!Q23*th)&gt;theta_1,FlexFR!Q23+theta_2,FlexFR!Q23)</f>
        <v>40</v>
      </c>
      <c r="S23">
        <f>IF(Scen!S13-(FlexFR!R23*th)&gt;theta_1,FlexFR!R23+theta_2,FlexFR!R23)</f>
        <v>40</v>
      </c>
      <c r="T23">
        <f>IF(Scen!T13-(FlexFR!S23*th)&gt;theta_1,FlexFR!S23+theta_2,FlexFR!S23)</f>
        <v>40</v>
      </c>
      <c r="U23">
        <f>IF(Scen!U13-(FlexFR!T23*th)&gt;theta_1,FlexFR!T23+theta_2,FlexFR!T23)</f>
        <v>45</v>
      </c>
      <c r="V23">
        <f>IF(Scen!V13-(FlexFR!U23*th)&gt;theta_1,FlexFR!U23+theta_2,FlexFR!U23)</f>
        <v>45</v>
      </c>
      <c r="X23">
        <f>ROUNDUP(Scen!C13/th,0)</f>
        <v>23</v>
      </c>
      <c r="Y23">
        <f>ROUNDUP(Scen!D13/th,0)</f>
        <v>22</v>
      </c>
      <c r="Z23">
        <f>ROUNDUP(Scen!E13/th,0)</f>
        <v>22</v>
      </c>
      <c r="AA23">
        <f>ROUNDUP(Scen!F13/th,0)</f>
        <v>22</v>
      </c>
      <c r="AB23">
        <f>ROUNDUP(Scen!G13/th,0)</f>
        <v>23</v>
      </c>
      <c r="AC23">
        <f>ROUNDUP(Scen!H13/th,0)</f>
        <v>22</v>
      </c>
      <c r="AD23">
        <f>ROUNDUP(Scen!I13/th,0)</f>
        <v>22</v>
      </c>
      <c r="AE23">
        <f>ROUNDUP(Scen!J13/th,0)</f>
        <v>23</v>
      </c>
      <c r="AF23">
        <f>ROUNDUP(Scen!K13/th,0)</f>
        <v>24</v>
      </c>
      <c r="AG23">
        <f>ROUNDUP(Scen!L13/th,0)</f>
        <v>27</v>
      </c>
      <c r="AH23">
        <f>ROUNDUP(Scen!M13/th,0)</f>
        <v>27</v>
      </c>
      <c r="AI23">
        <f>ROUNDUP(Scen!N13/th,0)</f>
        <v>29</v>
      </c>
      <c r="AJ23">
        <f>ROUNDUP(Scen!O13/th,0)</f>
        <v>30</v>
      </c>
      <c r="AK23">
        <f>ROUNDUP(Scen!P13/th,0)</f>
        <v>33</v>
      </c>
      <c r="AL23">
        <f>ROUNDUP(Scen!Q13/th,0)</f>
        <v>35</v>
      </c>
      <c r="AM23">
        <f>ROUNDUP(Scen!R13/th,0)</f>
        <v>37</v>
      </c>
      <c r="AN23">
        <f>ROUNDUP(Scen!S13/th,0)</f>
        <v>40</v>
      </c>
      <c r="AO23">
        <f>ROUNDUP(Scen!T13/th,0)</f>
        <v>40</v>
      </c>
      <c r="AP23">
        <f>ROUNDUP(Scen!U13/th,0)</f>
        <v>41</v>
      </c>
      <c r="AQ23">
        <f>ROUNDUP(Scen!V13/th,0)</f>
        <v>42</v>
      </c>
      <c r="AS23" s="2">
        <f t="shared" si="0"/>
        <v>21000000</v>
      </c>
      <c r="AT23" s="2">
        <f t="shared" si="1"/>
        <v>19000000</v>
      </c>
      <c r="AU23" s="2">
        <f t="shared" si="2"/>
        <v>19000000</v>
      </c>
      <c r="AV23" s="2">
        <f t="shared" si="3"/>
        <v>19000000</v>
      </c>
      <c r="AW23" s="2">
        <f t="shared" si="4"/>
        <v>21000000</v>
      </c>
      <c r="AX23" s="2">
        <f t="shared" si="5"/>
        <v>19000000</v>
      </c>
      <c r="AY23" s="2">
        <f t="shared" si="6"/>
        <v>19000000</v>
      </c>
      <c r="AZ23" s="2">
        <f t="shared" si="7"/>
        <v>21000000</v>
      </c>
      <c r="BA23" s="2">
        <f t="shared" si="8"/>
        <v>23000000</v>
      </c>
      <c r="BB23" s="2">
        <f t="shared" si="9"/>
        <v>24000000</v>
      </c>
      <c r="BC23" s="2">
        <f t="shared" si="10"/>
        <v>24000000</v>
      </c>
      <c r="BD23" s="2">
        <f t="shared" si="11"/>
        <v>28000000</v>
      </c>
      <c r="BE23" s="2">
        <f t="shared" si="12"/>
        <v>30000000</v>
      </c>
      <c r="BF23" s="2">
        <f t="shared" si="13"/>
        <v>31000000</v>
      </c>
      <c r="BG23" s="2">
        <f t="shared" si="14"/>
        <v>35000000</v>
      </c>
      <c r="BH23" s="2">
        <f t="shared" si="15"/>
        <v>34000000</v>
      </c>
      <c r="BI23" s="2">
        <f t="shared" si="16"/>
        <v>40000000</v>
      </c>
      <c r="BJ23" s="2">
        <f t="shared" si="17"/>
        <v>40000000</v>
      </c>
      <c r="BK23" s="2">
        <f t="shared" si="18"/>
        <v>37000000</v>
      </c>
      <c r="BL23" s="2">
        <f t="shared" si="19"/>
        <v>39000000</v>
      </c>
      <c r="BN23" s="2">
        <f t="shared" si="21"/>
        <v>543000000</v>
      </c>
    </row>
    <row r="24" spans="1:66" x14ac:dyDescent="0.8">
      <c r="A24" t="s">
        <v>10</v>
      </c>
      <c r="B24">
        <f t="shared" si="20"/>
        <v>25</v>
      </c>
      <c r="C24">
        <f>IF(Scen!C14-(FlexFR!B24*th)&gt;theta_1,FlexFR!B24+theta_2,FlexFR!B24)</f>
        <v>25</v>
      </c>
      <c r="D24">
        <f>IF(Scen!D14-(FlexFR!C24*th)&gt;theta_1,FlexFR!C24+theta_2,FlexFR!C24)</f>
        <v>25</v>
      </c>
      <c r="E24">
        <f>IF(Scen!E14-(FlexFR!D24*th)&gt;theta_1,FlexFR!D24+theta_2,FlexFR!D24)</f>
        <v>30</v>
      </c>
      <c r="F24">
        <f>IF(Scen!F14-(FlexFR!E24*th)&gt;theta_1,FlexFR!E24+theta_2,FlexFR!E24)</f>
        <v>30</v>
      </c>
      <c r="G24">
        <f>IF(Scen!G14-(FlexFR!F24*th)&gt;theta_1,FlexFR!F24+theta_2,FlexFR!F24)</f>
        <v>30</v>
      </c>
      <c r="H24">
        <f>IF(Scen!H14-(FlexFR!G24*th)&gt;theta_1,FlexFR!G24+theta_2,FlexFR!G24)</f>
        <v>35</v>
      </c>
      <c r="I24">
        <f>IF(Scen!I14-(FlexFR!H24*th)&gt;theta_1,FlexFR!H24+theta_2,FlexFR!H24)</f>
        <v>35</v>
      </c>
      <c r="J24">
        <f>IF(Scen!J14-(FlexFR!I24*th)&gt;theta_1,FlexFR!I24+theta_2,FlexFR!I24)</f>
        <v>40</v>
      </c>
      <c r="K24">
        <f>IF(Scen!K14-(FlexFR!J24*th)&gt;theta_1,FlexFR!J24+theta_2,FlexFR!J24)</f>
        <v>40</v>
      </c>
      <c r="L24">
        <f>IF(Scen!L14-(FlexFR!K24*th)&gt;theta_1,FlexFR!K24+theta_2,FlexFR!K24)</f>
        <v>40</v>
      </c>
      <c r="M24">
        <f>IF(Scen!M14-(FlexFR!L24*th)&gt;theta_1,FlexFR!L24+theta_2,FlexFR!L24)</f>
        <v>40</v>
      </c>
      <c r="N24">
        <f>IF(Scen!N14-(FlexFR!M24*th)&gt;theta_1,FlexFR!M24+theta_2,FlexFR!M24)</f>
        <v>40</v>
      </c>
      <c r="O24">
        <f>IF(Scen!O14-(FlexFR!N24*th)&gt;theta_1,FlexFR!N24+theta_2,FlexFR!N24)</f>
        <v>45</v>
      </c>
      <c r="P24">
        <f>IF(Scen!P14-(FlexFR!O24*th)&gt;theta_1,FlexFR!O24+theta_2,FlexFR!O24)</f>
        <v>45</v>
      </c>
      <c r="Q24">
        <f>IF(Scen!Q14-(FlexFR!P24*th)&gt;theta_1,FlexFR!P24+theta_2,FlexFR!P24)</f>
        <v>45</v>
      </c>
      <c r="R24">
        <f>IF(Scen!R14-(FlexFR!Q24*th)&gt;theta_1,FlexFR!Q24+theta_2,FlexFR!Q24)</f>
        <v>45</v>
      </c>
      <c r="S24">
        <f>IF(Scen!S14-(FlexFR!R24*th)&gt;theta_1,FlexFR!R24+theta_2,FlexFR!R24)</f>
        <v>50</v>
      </c>
      <c r="T24">
        <f>IF(Scen!T14-(FlexFR!S24*th)&gt;theta_1,FlexFR!S24+theta_2,FlexFR!S24)</f>
        <v>50</v>
      </c>
      <c r="U24">
        <f>IF(Scen!U14-(FlexFR!T24*th)&gt;theta_1,FlexFR!T24+theta_2,FlexFR!T24)</f>
        <v>50</v>
      </c>
      <c r="V24">
        <f>IF(Scen!V14-(FlexFR!U24*th)&gt;theta_1,FlexFR!U24+theta_2,FlexFR!U24)</f>
        <v>55</v>
      </c>
      <c r="X24">
        <f>ROUNDUP(Scen!C14/th,0)</f>
        <v>23</v>
      </c>
      <c r="Y24">
        <f>ROUNDUP(Scen!D14/th,0)</f>
        <v>25</v>
      </c>
      <c r="Z24">
        <f>ROUNDUP(Scen!E14/th,0)</f>
        <v>27</v>
      </c>
      <c r="AA24">
        <f>ROUNDUP(Scen!F14/th,0)</f>
        <v>29</v>
      </c>
      <c r="AB24">
        <f>ROUNDUP(Scen!G14/th,0)</f>
        <v>30</v>
      </c>
      <c r="AC24">
        <f>ROUNDUP(Scen!H14/th,0)</f>
        <v>31</v>
      </c>
      <c r="AD24">
        <f>ROUNDUP(Scen!I14/th,0)</f>
        <v>33</v>
      </c>
      <c r="AE24">
        <f>ROUNDUP(Scen!J14/th,0)</f>
        <v>36</v>
      </c>
      <c r="AF24">
        <f>ROUNDUP(Scen!K14/th,0)</f>
        <v>35</v>
      </c>
      <c r="AG24">
        <f>ROUNDUP(Scen!L14/th,0)</f>
        <v>38</v>
      </c>
      <c r="AH24">
        <f>ROUNDUP(Scen!M14/th,0)</f>
        <v>37</v>
      </c>
      <c r="AI24">
        <f>ROUNDUP(Scen!N14/th,0)</f>
        <v>39</v>
      </c>
      <c r="AJ24">
        <f>ROUNDUP(Scen!O14/th,0)</f>
        <v>41</v>
      </c>
      <c r="AK24">
        <f>ROUNDUP(Scen!P14/th,0)</f>
        <v>42</v>
      </c>
      <c r="AL24">
        <f>ROUNDUP(Scen!Q14/th,0)</f>
        <v>43</v>
      </c>
      <c r="AM24">
        <f>ROUNDUP(Scen!R14/th,0)</f>
        <v>45</v>
      </c>
      <c r="AN24">
        <f>ROUNDUP(Scen!S14/th,0)</f>
        <v>50</v>
      </c>
      <c r="AO24">
        <f>ROUNDUP(Scen!T14/th,0)</f>
        <v>49</v>
      </c>
      <c r="AP24">
        <f>ROUNDUP(Scen!U14/th,0)</f>
        <v>50</v>
      </c>
      <c r="AQ24">
        <f>ROUNDUP(Scen!V14/th,0)</f>
        <v>51</v>
      </c>
      <c r="AS24" s="2">
        <f t="shared" si="0"/>
        <v>21000000</v>
      </c>
      <c r="AT24" s="2">
        <f t="shared" si="1"/>
        <v>25000000</v>
      </c>
      <c r="AU24" s="2">
        <f t="shared" si="2"/>
        <v>24000000</v>
      </c>
      <c r="AV24" s="2">
        <f t="shared" si="3"/>
        <v>28000000</v>
      </c>
      <c r="AW24" s="2">
        <f t="shared" si="4"/>
        <v>30000000</v>
      </c>
      <c r="AX24" s="2">
        <f t="shared" si="5"/>
        <v>27000000</v>
      </c>
      <c r="AY24" s="2">
        <f t="shared" si="6"/>
        <v>31000000</v>
      </c>
      <c r="AZ24" s="2">
        <f t="shared" si="7"/>
        <v>32000000</v>
      </c>
      <c r="BA24" s="2">
        <f t="shared" si="8"/>
        <v>30000000</v>
      </c>
      <c r="BB24" s="2">
        <f t="shared" si="9"/>
        <v>36000000</v>
      </c>
      <c r="BC24" s="2">
        <f t="shared" si="10"/>
        <v>34000000</v>
      </c>
      <c r="BD24" s="2">
        <f t="shared" si="11"/>
        <v>38000000</v>
      </c>
      <c r="BE24" s="2">
        <f t="shared" si="12"/>
        <v>37000000</v>
      </c>
      <c r="BF24" s="2">
        <f t="shared" si="13"/>
        <v>39000000</v>
      </c>
      <c r="BG24" s="2">
        <f t="shared" si="14"/>
        <v>41000000</v>
      </c>
      <c r="BH24" s="2">
        <f t="shared" si="15"/>
        <v>45000000</v>
      </c>
      <c r="BI24" s="2">
        <f t="shared" si="16"/>
        <v>50000000</v>
      </c>
      <c r="BJ24" s="2">
        <f t="shared" si="17"/>
        <v>48000000</v>
      </c>
      <c r="BK24" s="2">
        <f t="shared" si="18"/>
        <v>50000000</v>
      </c>
      <c r="BL24" s="2">
        <f t="shared" si="19"/>
        <v>47000000</v>
      </c>
      <c r="BN24" s="2">
        <f t="shared" si="21"/>
        <v>713000000</v>
      </c>
    </row>
    <row r="25" spans="1:66" x14ac:dyDescent="0.8">
      <c r="A25" t="s">
        <v>11</v>
      </c>
      <c r="B25">
        <f t="shared" si="20"/>
        <v>25</v>
      </c>
      <c r="C25">
        <f>IF(Scen!C15-(FlexFR!B25*th)&gt;theta_1,FlexFR!B25+theta_2,FlexFR!B25)</f>
        <v>25</v>
      </c>
      <c r="D25">
        <f>IF(Scen!D15-(FlexFR!C25*th)&gt;theta_1,FlexFR!C25+theta_2,FlexFR!C25)</f>
        <v>25</v>
      </c>
      <c r="E25">
        <f>IF(Scen!E15-(FlexFR!D25*th)&gt;theta_1,FlexFR!D25+theta_2,FlexFR!D25)</f>
        <v>30</v>
      </c>
      <c r="F25">
        <f>IF(Scen!F15-(FlexFR!E25*th)&gt;theta_1,FlexFR!E25+theta_2,FlexFR!E25)</f>
        <v>30</v>
      </c>
      <c r="G25">
        <f>IF(Scen!G15-(FlexFR!F25*th)&gt;theta_1,FlexFR!F25+theta_2,FlexFR!F25)</f>
        <v>30</v>
      </c>
      <c r="H25">
        <f>IF(Scen!H15-(FlexFR!G25*th)&gt;theta_1,FlexFR!G25+theta_2,FlexFR!G25)</f>
        <v>30</v>
      </c>
      <c r="I25">
        <f>IF(Scen!I15-(FlexFR!H25*th)&gt;theta_1,FlexFR!H25+theta_2,FlexFR!H25)</f>
        <v>35</v>
      </c>
      <c r="J25">
        <f>IF(Scen!J15-(FlexFR!I25*th)&gt;theta_1,FlexFR!I25+theta_2,FlexFR!I25)</f>
        <v>35</v>
      </c>
      <c r="K25">
        <f>IF(Scen!K15-(FlexFR!J25*th)&gt;theta_1,FlexFR!J25+theta_2,FlexFR!J25)</f>
        <v>35</v>
      </c>
      <c r="L25">
        <f>IF(Scen!L15-(FlexFR!K25*th)&gt;theta_1,FlexFR!K25+theta_2,FlexFR!K25)</f>
        <v>35</v>
      </c>
      <c r="M25">
        <f>IF(Scen!M15-(FlexFR!L25*th)&gt;theta_1,FlexFR!L25+theta_2,FlexFR!L25)</f>
        <v>40</v>
      </c>
      <c r="N25">
        <f>IF(Scen!N15-(FlexFR!M25*th)&gt;theta_1,FlexFR!M25+theta_2,FlexFR!M25)</f>
        <v>40</v>
      </c>
      <c r="O25">
        <f>IF(Scen!O15-(FlexFR!N25*th)&gt;theta_1,FlexFR!N25+theta_2,FlexFR!N25)</f>
        <v>40</v>
      </c>
      <c r="P25">
        <f>IF(Scen!P15-(FlexFR!O25*th)&gt;theta_1,FlexFR!O25+theta_2,FlexFR!O25)</f>
        <v>40</v>
      </c>
      <c r="Q25">
        <f>IF(Scen!Q15-(FlexFR!P25*th)&gt;theta_1,FlexFR!P25+theta_2,FlexFR!P25)</f>
        <v>45</v>
      </c>
      <c r="R25">
        <f>IF(Scen!R15-(FlexFR!Q25*th)&gt;theta_1,FlexFR!Q25+theta_2,FlexFR!Q25)</f>
        <v>50</v>
      </c>
      <c r="S25">
        <f>IF(Scen!S15-(FlexFR!R25*th)&gt;theta_1,FlexFR!R25+theta_2,FlexFR!R25)</f>
        <v>50</v>
      </c>
      <c r="T25">
        <f>IF(Scen!T15-(FlexFR!S25*th)&gt;theta_1,FlexFR!S25+theta_2,FlexFR!S25)</f>
        <v>55</v>
      </c>
      <c r="U25">
        <f>IF(Scen!U15-(FlexFR!T25*th)&gt;theta_1,FlexFR!T25+theta_2,FlexFR!T25)</f>
        <v>60</v>
      </c>
      <c r="V25">
        <f>IF(Scen!V15-(FlexFR!U25*th)&gt;theta_1,FlexFR!U25+theta_2,FlexFR!U25)</f>
        <v>60</v>
      </c>
      <c r="X25">
        <f>ROUNDUP(Scen!C15/th,0)</f>
        <v>22</v>
      </c>
      <c r="Y25">
        <f>ROUNDUP(Scen!D15/th,0)</f>
        <v>22</v>
      </c>
      <c r="Z25">
        <f>ROUNDUP(Scen!E15/th,0)</f>
        <v>26</v>
      </c>
      <c r="AA25">
        <f>ROUNDUP(Scen!F15/th,0)</f>
        <v>28</v>
      </c>
      <c r="AB25">
        <f>ROUNDUP(Scen!G15/th,0)</f>
        <v>29</v>
      </c>
      <c r="AC25">
        <f>ROUNDUP(Scen!H15/th,0)</f>
        <v>30</v>
      </c>
      <c r="AD25">
        <f>ROUNDUP(Scen!I15/th,0)</f>
        <v>32</v>
      </c>
      <c r="AE25">
        <f>ROUNDUP(Scen!J15/th,0)</f>
        <v>33</v>
      </c>
      <c r="AF25">
        <f>ROUNDUP(Scen!K15/th,0)</f>
        <v>33</v>
      </c>
      <c r="AG25">
        <f>ROUNDUP(Scen!L15/th,0)</f>
        <v>35</v>
      </c>
      <c r="AH25">
        <f>ROUNDUP(Scen!M15/th,0)</f>
        <v>39</v>
      </c>
      <c r="AI25">
        <f>ROUNDUP(Scen!N15/th,0)</f>
        <v>39</v>
      </c>
      <c r="AJ25">
        <f>ROUNDUP(Scen!O15/th,0)</f>
        <v>40</v>
      </c>
      <c r="AK25">
        <f>ROUNDUP(Scen!P15/th,0)</f>
        <v>40</v>
      </c>
      <c r="AL25">
        <f>ROUNDUP(Scen!Q15/th,0)</f>
        <v>43</v>
      </c>
      <c r="AM25">
        <f>ROUNDUP(Scen!R15/th,0)</f>
        <v>49</v>
      </c>
      <c r="AN25">
        <f>ROUNDUP(Scen!S15/th,0)</f>
        <v>50</v>
      </c>
      <c r="AO25">
        <f>ROUNDUP(Scen!T15/th,0)</f>
        <v>57</v>
      </c>
      <c r="AP25">
        <f>ROUNDUP(Scen!U15/th,0)</f>
        <v>61</v>
      </c>
      <c r="AQ25">
        <f>ROUNDUP(Scen!V15/th,0)</f>
        <v>58</v>
      </c>
      <c r="AS25" s="2">
        <f t="shared" si="0"/>
        <v>19000000</v>
      </c>
      <c r="AT25" s="2">
        <f t="shared" si="1"/>
        <v>19000000</v>
      </c>
      <c r="AU25" s="2">
        <f t="shared" si="2"/>
        <v>22000000</v>
      </c>
      <c r="AV25" s="2">
        <f t="shared" si="3"/>
        <v>26000000</v>
      </c>
      <c r="AW25" s="2">
        <f t="shared" si="4"/>
        <v>28000000</v>
      </c>
      <c r="AX25" s="2">
        <f t="shared" si="5"/>
        <v>30000000</v>
      </c>
      <c r="AY25" s="2">
        <f t="shared" si="6"/>
        <v>29000000</v>
      </c>
      <c r="AZ25" s="2">
        <f t="shared" si="7"/>
        <v>31000000</v>
      </c>
      <c r="BA25" s="2">
        <f t="shared" si="8"/>
        <v>31000000</v>
      </c>
      <c r="BB25" s="2">
        <f t="shared" si="9"/>
        <v>35000000</v>
      </c>
      <c r="BC25" s="2">
        <f t="shared" si="10"/>
        <v>38000000</v>
      </c>
      <c r="BD25" s="2">
        <f t="shared" si="11"/>
        <v>38000000</v>
      </c>
      <c r="BE25" s="2">
        <f t="shared" si="12"/>
        <v>40000000</v>
      </c>
      <c r="BF25" s="2">
        <f t="shared" si="13"/>
        <v>40000000</v>
      </c>
      <c r="BG25" s="2">
        <f t="shared" si="14"/>
        <v>41000000</v>
      </c>
      <c r="BH25" s="2">
        <f t="shared" si="15"/>
        <v>48000000</v>
      </c>
      <c r="BI25" s="2">
        <f t="shared" si="16"/>
        <v>50000000</v>
      </c>
      <c r="BJ25" s="2">
        <f t="shared" si="17"/>
        <v>57000000</v>
      </c>
      <c r="BK25" s="2">
        <f t="shared" si="18"/>
        <v>61000000</v>
      </c>
      <c r="BL25" s="2">
        <f t="shared" si="19"/>
        <v>56000000</v>
      </c>
      <c r="BN25" s="2">
        <f t="shared" si="21"/>
        <v>739000000</v>
      </c>
    </row>
    <row r="26" spans="1:66" x14ac:dyDescent="0.8">
      <c r="A26" t="s">
        <v>12</v>
      </c>
      <c r="B26">
        <f t="shared" si="20"/>
        <v>25</v>
      </c>
      <c r="C26">
        <f>IF(Scen!C16-(FlexFR!B26*th)&gt;theta_1,FlexFR!B26+theta_2,FlexFR!B26)</f>
        <v>25</v>
      </c>
      <c r="D26">
        <f>IF(Scen!D16-(FlexFR!C26*th)&gt;theta_1,FlexFR!C26+theta_2,FlexFR!C26)</f>
        <v>25</v>
      </c>
      <c r="E26">
        <f>IF(Scen!E16-(FlexFR!D26*th)&gt;theta_1,FlexFR!D26+theta_2,FlexFR!D26)</f>
        <v>25</v>
      </c>
      <c r="F26">
        <f>IF(Scen!F16-(FlexFR!E26*th)&gt;theta_1,FlexFR!E26+theta_2,FlexFR!E26)</f>
        <v>25</v>
      </c>
      <c r="G26">
        <f>IF(Scen!G16-(FlexFR!F26*th)&gt;theta_1,FlexFR!F26+theta_2,FlexFR!F26)</f>
        <v>30</v>
      </c>
      <c r="H26">
        <f>IF(Scen!H16-(FlexFR!G26*th)&gt;theta_1,FlexFR!G26+theta_2,FlexFR!G26)</f>
        <v>30</v>
      </c>
      <c r="I26">
        <f>IF(Scen!I16-(FlexFR!H26*th)&gt;theta_1,FlexFR!H26+theta_2,FlexFR!H26)</f>
        <v>30</v>
      </c>
      <c r="J26">
        <f>IF(Scen!J16-(FlexFR!I26*th)&gt;theta_1,FlexFR!I26+theta_2,FlexFR!I26)</f>
        <v>30</v>
      </c>
      <c r="K26">
        <f>IF(Scen!K16-(FlexFR!J26*th)&gt;theta_1,FlexFR!J26+theta_2,FlexFR!J26)</f>
        <v>30</v>
      </c>
      <c r="L26">
        <f>IF(Scen!L16-(FlexFR!K26*th)&gt;theta_1,FlexFR!K26+theta_2,FlexFR!K26)</f>
        <v>35</v>
      </c>
      <c r="M26">
        <f>IF(Scen!M16-(FlexFR!L26*th)&gt;theta_1,FlexFR!L26+theta_2,FlexFR!L26)</f>
        <v>40</v>
      </c>
      <c r="N26">
        <f>IF(Scen!N16-(FlexFR!M26*th)&gt;theta_1,FlexFR!M26+theta_2,FlexFR!M26)</f>
        <v>40</v>
      </c>
      <c r="O26">
        <f>IF(Scen!O16-(FlexFR!N26*th)&gt;theta_1,FlexFR!N26+theta_2,FlexFR!N26)</f>
        <v>40</v>
      </c>
      <c r="P26">
        <f>IF(Scen!P16-(FlexFR!O26*th)&gt;theta_1,FlexFR!O26+theta_2,FlexFR!O26)</f>
        <v>40</v>
      </c>
      <c r="Q26">
        <f>IF(Scen!Q16-(FlexFR!P26*th)&gt;theta_1,FlexFR!P26+theta_2,FlexFR!P26)</f>
        <v>40</v>
      </c>
      <c r="R26">
        <f>IF(Scen!R16-(FlexFR!Q26*th)&gt;theta_1,FlexFR!Q26+theta_2,FlexFR!Q26)</f>
        <v>40</v>
      </c>
      <c r="S26">
        <f>IF(Scen!S16-(FlexFR!R26*th)&gt;theta_1,FlexFR!R26+theta_2,FlexFR!R26)</f>
        <v>40</v>
      </c>
      <c r="T26">
        <f>IF(Scen!T16-(FlexFR!S26*th)&gt;theta_1,FlexFR!S26+theta_2,FlexFR!S26)</f>
        <v>40</v>
      </c>
      <c r="U26">
        <f>IF(Scen!U16-(FlexFR!T26*th)&gt;theta_1,FlexFR!T26+theta_2,FlexFR!T26)</f>
        <v>45</v>
      </c>
      <c r="V26">
        <f>IF(Scen!V16-(FlexFR!U26*th)&gt;theta_1,FlexFR!U26+theta_2,FlexFR!U26)</f>
        <v>50</v>
      </c>
      <c r="X26">
        <f>ROUNDUP(Scen!C16/th,0)</f>
        <v>23</v>
      </c>
      <c r="Y26">
        <f>ROUNDUP(Scen!D16/th,0)</f>
        <v>24</v>
      </c>
      <c r="Z26">
        <f>ROUNDUP(Scen!E16/th,0)</f>
        <v>23</v>
      </c>
      <c r="AA26">
        <f>ROUNDUP(Scen!F16/th,0)</f>
        <v>24</v>
      </c>
      <c r="AB26">
        <f>ROUNDUP(Scen!G16/th,0)</f>
        <v>28</v>
      </c>
      <c r="AC26">
        <f>ROUNDUP(Scen!H16/th,0)</f>
        <v>28</v>
      </c>
      <c r="AD26">
        <f>ROUNDUP(Scen!I16/th,0)</f>
        <v>29</v>
      </c>
      <c r="AE26">
        <f>ROUNDUP(Scen!J16/th,0)</f>
        <v>28</v>
      </c>
      <c r="AF26">
        <f>ROUNDUP(Scen!K16/th,0)</f>
        <v>29</v>
      </c>
      <c r="AG26">
        <f>ROUNDUP(Scen!L16/th,0)</f>
        <v>32</v>
      </c>
      <c r="AH26">
        <f>ROUNDUP(Scen!M16/th,0)</f>
        <v>36</v>
      </c>
      <c r="AI26">
        <f>ROUNDUP(Scen!N16/th,0)</f>
        <v>33</v>
      </c>
      <c r="AJ26">
        <f>ROUNDUP(Scen!O16/th,0)</f>
        <v>35</v>
      </c>
      <c r="AK26">
        <f>ROUNDUP(Scen!P16/th,0)</f>
        <v>37</v>
      </c>
      <c r="AL26">
        <f>ROUNDUP(Scen!Q16/th,0)</f>
        <v>40</v>
      </c>
      <c r="AM26">
        <f>ROUNDUP(Scen!R16/th,0)</f>
        <v>39</v>
      </c>
      <c r="AN26">
        <f>ROUNDUP(Scen!S16/th,0)</f>
        <v>37</v>
      </c>
      <c r="AO26">
        <f>ROUNDUP(Scen!T16/th,0)</f>
        <v>40</v>
      </c>
      <c r="AP26">
        <f>ROUNDUP(Scen!U16/th,0)</f>
        <v>45</v>
      </c>
      <c r="AQ26">
        <f>ROUNDUP(Scen!V16/th,0)</f>
        <v>47</v>
      </c>
      <c r="AS26" s="2">
        <f t="shared" si="0"/>
        <v>21000000</v>
      </c>
      <c r="AT26" s="2">
        <f t="shared" si="1"/>
        <v>23000000</v>
      </c>
      <c r="AU26" s="2">
        <f t="shared" si="2"/>
        <v>21000000</v>
      </c>
      <c r="AV26" s="2">
        <f t="shared" si="3"/>
        <v>23000000</v>
      </c>
      <c r="AW26" s="2">
        <f t="shared" si="4"/>
        <v>26000000</v>
      </c>
      <c r="AX26" s="2">
        <f t="shared" si="5"/>
        <v>26000000</v>
      </c>
      <c r="AY26" s="2">
        <f t="shared" si="6"/>
        <v>28000000</v>
      </c>
      <c r="AZ26" s="2">
        <f t="shared" si="7"/>
        <v>26000000</v>
      </c>
      <c r="BA26" s="2">
        <f t="shared" si="8"/>
        <v>28000000</v>
      </c>
      <c r="BB26" s="2">
        <f t="shared" si="9"/>
        <v>29000000</v>
      </c>
      <c r="BC26" s="2">
        <f t="shared" si="10"/>
        <v>32000000</v>
      </c>
      <c r="BD26" s="2">
        <f t="shared" si="11"/>
        <v>26000000</v>
      </c>
      <c r="BE26" s="2">
        <f t="shared" si="12"/>
        <v>30000000</v>
      </c>
      <c r="BF26" s="2">
        <f t="shared" si="13"/>
        <v>34000000</v>
      </c>
      <c r="BG26" s="2">
        <f t="shared" si="14"/>
        <v>40000000</v>
      </c>
      <c r="BH26" s="2">
        <f t="shared" si="15"/>
        <v>38000000</v>
      </c>
      <c r="BI26" s="2">
        <f t="shared" si="16"/>
        <v>34000000</v>
      </c>
      <c r="BJ26" s="2">
        <f t="shared" si="17"/>
        <v>40000000</v>
      </c>
      <c r="BK26" s="2">
        <f t="shared" si="18"/>
        <v>45000000</v>
      </c>
      <c r="BL26" s="2">
        <f t="shared" si="19"/>
        <v>44000000</v>
      </c>
      <c r="BN26" s="2">
        <f t="shared" si="21"/>
        <v>614000000</v>
      </c>
    </row>
    <row r="27" spans="1:66" x14ac:dyDescent="0.8">
      <c r="A27" t="s">
        <v>13</v>
      </c>
      <c r="B27">
        <f t="shared" si="20"/>
        <v>25</v>
      </c>
      <c r="C27">
        <f>IF(Scen!C17-(FlexFR!B27*th)&gt;theta_1,FlexFR!B27+theta_2,FlexFR!B27)</f>
        <v>30</v>
      </c>
      <c r="D27">
        <f>IF(Scen!D17-(FlexFR!C27*th)&gt;theta_1,FlexFR!C27+theta_2,FlexFR!C27)</f>
        <v>30</v>
      </c>
      <c r="E27">
        <f>IF(Scen!E17-(FlexFR!D27*th)&gt;theta_1,FlexFR!D27+theta_2,FlexFR!D27)</f>
        <v>30</v>
      </c>
      <c r="F27">
        <f>IF(Scen!F17-(FlexFR!E27*th)&gt;theta_1,FlexFR!E27+theta_2,FlexFR!E27)</f>
        <v>30</v>
      </c>
      <c r="G27">
        <f>IF(Scen!G17-(FlexFR!F27*th)&gt;theta_1,FlexFR!F27+theta_2,FlexFR!F27)</f>
        <v>30</v>
      </c>
      <c r="H27">
        <f>IF(Scen!H17-(FlexFR!G27*th)&gt;theta_1,FlexFR!G27+theta_2,FlexFR!G27)</f>
        <v>35</v>
      </c>
      <c r="I27">
        <f>IF(Scen!I17-(FlexFR!H27*th)&gt;theta_1,FlexFR!H27+theta_2,FlexFR!H27)</f>
        <v>35</v>
      </c>
      <c r="J27">
        <f>IF(Scen!J17-(FlexFR!I27*th)&gt;theta_1,FlexFR!I27+theta_2,FlexFR!I27)</f>
        <v>40</v>
      </c>
      <c r="K27">
        <f>IF(Scen!K17-(FlexFR!J27*th)&gt;theta_1,FlexFR!J27+theta_2,FlexFR!J27)</f>
        <v>40</v>
      </c>
      <c r="L27">
        <f>IF(Scen!L17-(FlexFR!K27*th)&gt;theta_1,FlexFR!K27+theta_2,FlexFR!K27)</f>
        <v>40</v>
      </c>
      <c r="M27">
        <f>IF(Scen!M17-(FlexFR!L27*th)&gt;theta_1,FlexFR!L27+theta_2,FlexFR!L27)</f>
        <v>40</v>
      </c>
      <c r="N27">
        <f>IF(Scen!N17-(FlexFR!M27*th)&gt;theta_1,FlexFR!M27+theta_2,FlexFR!M27)</f>
        <v>45</v>
      </c>
      <c r="O27">
        <f>IF(Scen!O17-(FlexFR!N27*th)&gt;theta_1,FlexFR!N27+theta_2,FlexFR!N27)</f>
        <v>50</v>
      </c>
      <c r="P27">
        <f>IF(Scen!P17-(FlexFR!O27*th)&gt;theta_1,FlexFR!O27+theta_2,FlexFR!O27)</f>
        <v>50</v>
      </c>
      <c r="Q27">
        <f>IF(Scen!Q17-(FlexFR!P27*th)&gt;theta_1,FlexFR!P27+theta_2,FlexFR!P27)</f>
        <v>50</v>
      </c>
      <c r="R27">
        <f>IF(Scen!R17-(FlexFR!Q27*th)&gt;theta_1,FlexFR!Q27+theta_2,FlexFR!Q27)</f>
        <v>55</v>
      </c>
      <c r="S27">
        <f>IF(Scen!S17-(FlexFR!R27*th)&gt;theta_1,FlexFR!R27+theta_2,FlexFR!R27)</f>
        <v>60</v>
      </c>
      <c r="T27">
        <f>IF(Scen!T17-(FlexFR!S27*th)&gt;theta_1,FlexFR!S27+theta_2,FlexFR!S27)</f>
        <v>65</v>
      </c>
      <c r="U27">
        <f>IF(Scen!U17-(FlexFR!T27*th)&gt;theta_1,FlexFR!T27+theta_2,FlexFR!T27)</f>
        <v>70</v>
      </c>
      <c r="V27">
        <f>IF(Scen!V17-(FlexFR!U27*th)&gt;theta_1,FlexFR!U27+theta_2,FlexFR!U27)</f>
        <v>75</v>
      </c>
      <c r="X27">
        <f>ROUNDUP(Scen!C17/th,0)</f>
        <v>26</v>
      </c>
      <c r="Y27">
        <f>ROUNDUP(Scen!D17/th,0)</f>
        <v>29</v>
      </c>
      <c r="Z27">
        <f>ROUNDUP(Scen!E17/th,0)</f>
        <v>30</v>
      </c>
      <c r="AA27">
        <f>ROUNDUP(Scen!F17/th,0)</f>
        <v>30</v>
      </c>
      <c r="AB27">
        <f>ROUNDUP(Scen!G17/th,0)</f>
        <v>29</v>
      </c>
      <c r="AC27">
        <f>ROUNDUP(Scen!H17/th,0)</f>
        <v>33</v>
      </c>
      <c r="AD27">
        <f>ROUNDUP(Scen!I17/th,0)</f>
        <v>35</v>
      </c>
      <c r="AE27">
        <f>ROUNDUP(Scen!J17/th,0)</f>
        <v>38</v>
      </c>
      <c r="AF27">
        <f>ROUNDUP(Scen!K17/th,0)</f>
        <v>38</v>
      </c>
      <c r="AG27">
        <f>ROUNDUP(Scen!L17/th,0)</f>
        <v>40</v>
      </c>
      <c r="AH27">
        <f>ROUNDUP(Scen!M17/th,0)</f>
        <v>40</v>
      </c>
      <c r="AI27">
        <f>ROUNDUP(Scen!N17/th,0)</f>
        <v>45</v>
      </c>
      <c r="AJ27">
        <f>ROUNDUP(Scen!O17/th,0)</f>
        <v>46</v>
      </c>
      <c r="AK27">
        <f>ROUNDUP(Scen!P17/th,0)</f>
        <v>50</v>
      </c>
      <c r="AL27">
        <f>ROUNDUP(Scen!Q17/th,0)</f>
        <v>50</v>
      </c>
      <c r="AM27">
        <f>ROUNDUP(Scen!R17/th,0)</f>
        <v>55</v>
      </c>
      <c r="AN27">
        <f>ROUNDUP(Scen!S17/th,0)</f>
        <v>66</v>
      </c>
      <c r="AO27">
        <f>ROUNDUP(Scen!T17/th,0)</f>
        <v>68</v>
      </c>
      <c r="AP27">
        <f>ROUNDUP(Scen!U17/th,0)</f>
        <v>73</v>
      </c>
      <c r="AQ27">
        <f>ROUNDUP(Scen!V17/th,0)</f>
        <v>78</v>
      </c>
      <c r="AS27" s="2">
        <f t="shared" si="0"/>
        <v>22000000</v>
      </c>
      <c r="AT27" s="2">
        <f t="shared" si="1"/>
        <v>28000000</v>
      </c>
      <c r="AU27" s="2">
        <f t="shared" si="2"/>
        <v>30000000</v>
      </c>
      <c r="AV27" s="2">
        <f t="shared" si="3"/>
        <v>30000000</v>
      </c>
      <c r="AW27" s="2">
        <f t="shared" si="4"/>
        <v>28000000</v>
      </c>
      <c r="AX27" s="2">
        <f t="shared" si="5"/>
        <v>31000000</v>
      </c>
      <c r="AY27" s="2">
        <f t="shared" si="6"/>
        <v>35000000</v>
      </c>
      <c r="AZ27" s="2">
        <f t="shared" si="7"/>
        <v>36000000</v>
      </c>
      <c r="BA27" s="2">
        <f t="shared" si="8"/>
        <v>36000000</v>
      </c>
      <c r="BB27" s="2">
        <f t="shared" si="9"/>
        <v>40000000</v>
      </c>
      <c r="BC27" s="2">
        <f t="shared" si="10"/>
        <v>40000000</v>
      </c>
      <c r="BD27" s="2">
        <f t="shared" si="11"/>
        <v>45000000</v>
      </c>
      <c r="BE27" s="2">
        <f t="shared" si="12"/>
        <v>42000000</v>
      </c>
      <c r="BF27" s="2">
        <f t="shared" si="13"/>
        <v>50000000</v>
      </c>
      <c r="BG27" s="2">
        <f t="shared" si="14"/>
        <v>50000000</v>
      </c>
      <c r="BH27" s="2">
        <f t="shared" si="15"/>
        <v>55000000</v>
      </c>
      <c r="BI27" s="2">
        <f t="shared" si="16"/>
        <v>66000000</v>
      </c>
      <c r="BJ27" s="2">
        <f t="shared" si="17"/>
        <v>68000000</v>
      </c>
      <c r="BK27" s="2">
        <f t="shared" si="18"/>
        <v>73000000</v>
      </c>
      <c r="BL27" s="2">
        <f t="shared" si="19"/>
        <v>78000000</v>
      </c>
      <c r="BN27" s="2">
        <f t="shared" si="21"/>
        <v>883000000</v>
      </c>
    </row>
    <row r="28" spans="1:66" x14ac:dyDescent="0.8">
      <c r="A28" t="s">
        <v>14</v>
      </c>
      <c r="B28">
        <f t="shared" si="20"/>
        <v>25</v>
      </c>
      <c r="C28">
        <f>IF(Scen!C18-(FlexFR!B28*th)&gt;theta_1,FlexFR!B28+theta_2,FlexFR!B28)</f>
        <v>25</v>
      </c>
      <c r="D28">
        <f>IF(Scen!D18-(FlexFR!C28*th)&gt;theta_1,FlexFR!C28+theta_2,FlexFR!C28)</f>
        <v>25</v>
      </c>
      <c r="E28">
        <f>IF(Scen!E18-(FlexFR!D28*th)&gt;theta_1,FlexFR!D28+theta_2,FlexFR!D28)</f>
        <v>30</v>
      </c>
      <c r="F28">
        <f>IF(Scen!F18-(FlexFR!E28*th)&gt;theta_1,FlexFR!E28+theta_2,FlexFR!E28)</f>
        <v>30</v>
      </c>
      <c r="G28">
        <f>IF(Scen!G18-(FlexFR!F28*th)&gt;theta_1,FlexFR!F28+theta_2,FlexFR!F28)</f>
        <v>30</v>
      </c>
      <c r="H28">
        <f>IF(Scen!H18-(FlexFR!G28*th)&gt;theta_1,FlexFR!G28+theta_2,FlexFR!G28)</f>
        <v>35</v>
      </c>
      <c r="I28">
        <f>IF(Scen!I18-(FlexFR!H28*th)&gt;theta_1,FlexFR!H28+theta_2,FlexFR!H28)</f>
        <v>35</v>
      </c>
      <c r="J28">
        <f>IF(Scen!J18-(FlexFR!I28*th)&gt;theta_1,FlexFR!I28+theta_2,FlexFR!I28)</f>
        <v>35</v>
      </c>
      <c r="K28">
        <f>IF(Scen!K18-(FlexFR!J28*th)&gt;theta_1,FlexFR!J28+theta_2,FlexFR!J28)</f>
        <v>35</v>
      </c>
      <c r="L28">
        <f>IF(Scen!L18-(FlexFR!K28*th)&gt;theta_1,FlexFR!K28+theta_2,FlexFR!K28)</f>
        <v>35</v>
      </c>
      <c r="M28">
        <f>IF(Scen!M18-(FlexFR!L28*th)&gt;theta_1,FlexFR!L28+theta_2,FlexFR!L28)</f>
        <v>35</v>
      </c>
      <c r="N28">
        <f>IF(Scen!N18-(FlexFR!M28*th)&gt;theta_1,FlexFR!M28+theta_2,FlexFR!M28)</f>
        <v>40</v>
      </c>
      <c r="O28">
        <f>IF(Scen!O18-(FlexFR!N28*th)&gt;theta_1,FlexFR!N28+theta_2,FlexFR!N28)</f>
        <v>45</v>
      </c>
      <c r="P28">
        <f>IF(Scen!P18-(FlexFR!O28*th)&gt;theta_1,FlexFR!O28+theta_2,FlexFR!O28)</f>
        <v>45</v>
      </c>
      <c r="Q28">
        <f>IF(Scen!Q18-(FlexFR!P28*th)&gt;theta_1,FlexFR!P28+theta_2,FlexFR!P28)</f>
        <v>45</v>
      </c>
      <c r="R28">
        <f>IF(Scen!R18-(FlexFR!Q28*th)&gt;theta_1,FlexFR!Q28+theta_2,FlexFR!Q28)</f>
        <v>45</v>
      </c>
      <c r="S28">
        <f>IF(Scen!S18-(FlexFR!R28*th)&gt;theta_1,FlexFR!R28+theta_2,FlexFR!R28)</f>
        <v>45</v>
      </c>
      <c r="T28">
        <f>IF(Scen!T18-(FlexFR!S28*th)&gt;theta_1,FlexFR!S28+theta_2,FlexFR!S28)</f>
        <v>45</v>
      </c>
      <c r="U28">
        <f>IF(Scen!U18-(FlexFR!T28*th)&gt;theta_1,FlexFR!T28+theta_2,FlexFR!T28)</f>
        <v>45</v>
      </c>
      <c r="V28">
        <f>IF(Scen!V18-(FlexFR!U28*th)&gt;theta_1,FlexFR!U28+theta_2,FlexFR!U28)</f>
        <v>45</v>
      </c>
      <c r="X28">
        <f>ROUNDUP(Scen!C18/th,0)</f>
        <v>25</v>
      </c>
      <c r="Y28">
        <f>ROUNDUP(Scen!D18/th,0)</f>
        <v>24</v>
      </c>
      <c r="Z28">
        <f>ROUNDUP(Scen!E18/th,0)</f>
        <v>27</v>
      </c>
      <c r="AA28">
        <f>ROUNDUP(Scen!F18/th,0)</f>
        <v>28</v>
      </c>
      <c r="AB28">
        <f>ROUNDUP(Scen!G18/th,0)</f>
        <v>30</v>
      </c>
      <c r="AC28">
        <f>ROUNDUP(Scen!H18/th,0)</f>
        <v>32</v>
      </c>
      <c r="AD28">
        <f>ROUNDUP(Scen!I18/th,0)</f>
        <v>34</v>
      </c>
      <c r="AE28">
        <f>ROUNDUP(Scen!J18/th,0)</f>
        <v>32</v>
      </c>
      <c r="AF28">
        <f>ROUNDUP(Scen!K18/th,0)</f>
        <v>33</v>
      </c>
      <c r="AG28">
        <f>ROUNDUP(Scen!L18/th,0)</f>
        <v>35</v>
      </c>
      <c r="AH28">
        <f>ROUNDUP(Scen!M18/th,0)</f>
        <v>35</v>
      </c>
      <c r="AI28">
        <f>ROUNDUP(Scen!N18/th,0)</f>
        <v>38</v>
      </c>
      <c r="AJ28">
        <f>ROUNDUP(Scen!O18/th,0)</f>
        <v>43</v>
      </c>
      <c r="AK28">
        <f>ROUNDUP(Scen!P18/th,0)</f>
        <v>45</v>
      </c>
      <c r="AL28">
        <f>ROUNDUP(Scen!Q18/th,0)</f>
        <v>44</v>
      </c>
      <c r="AM28">
        <f>ROUNDUP(Scen!R18/th,0)</f>
        <v>45</v>
      </c>
      <c r="AN28">
        <f>ROUNDUP(Scen!S18/th,0)</f>
        <v>44</v>
      </c>
      <c r="AO28">
        <f>ROUNDUP(Scen!T18/th,0)</f>
        <v>43</v>
      </c>
      <c r="AP28">
        <f>ROUNDUP(Scen!U18/th,0)</f>
        <v>44</v>
      </c>
      <c r="AQ28">
        <f>ROUNDUP(Scen!V18/th,0)</f>
        <v>42</v>
      </c>
      <c r="AS28" s="2">
        <f t="shared" si="0"/>
        <v>25000000</v>
      </c>
      <c r="AT28" s="2">
        <f t="shared" si="1"/>
        <v>23000000</v>
      </c>
      <c r="AU28" s="2">
        <f t="shared" si="2"/>
        <v>24000000</v>
      </c>
      <c r="AV28" s="2">
        <f t="shared" si="3"/>
        <v>26000000</v>
      </c>
      <c r="AW28" s="2">
        <f t="shared" si="4"/>
        <v>30000000</v>
      </c>
      <c r="AX28" s="2">
        <f t="shared" si="5"/>
        <v>29000000</v>
      </c>
      <c r="AY28" s="2">
        <f t="shared" si="6"/>
        <v>33000000</v>
      </c>
      <c r="AZ28" s="2">
        <f t="shared" si="7"/>
        <v>29000000</v>
      </c>
      <c r="BA28" s="2">
        <f t="shared" si="8"/>
        <v>31000000</v>
      </c>
      <c r="BB28" s="2">
        <f t="shared" si="9"/>
        <v>35000000</v>
      </c>
      <c r="BC28" s="2">
        <f t="shared" si="10"/>
        <v>35000000</v>
      </c>
      <c r="BD28" s="2">
        <f t="shared" si="11"/>
        <v>36000000</v>
      </c>
      <c r="BE28" s="2">
        <f t="shared" si="12"/>
        <v>41000000</v>
      </c>
      <c r="BF28" s="2">
        <f t="shared" si="13"/>
        <v>45000000</v>
      </c>
      <c r="BG28" s="2">
        <f t="shared" si="14"/>
        <v>43000000</v>
      </c>
      <c r="BH28" s="2">
        <f t="shared" si="15"/>
        <v>45000000</v>
      </c>
      <c r="BI28" s="2">
        <f t="shared" si="16"/>
        <v>43000000</v>
      </c>
      <c r="BJ28" s="2">
        <f t="shared" si="17"/>
        <v>41000000</v>
      </c>
      <c r="BK28" s="2">
        <f t="shared" si="18"/>
        <v>43000000</v>
      </c>
      <c r="BL28" s="2">
        <f t="shared" si="19"/>
        <v>39000000</v>
      </c>
      <c r="BN28" s="2">
        <f t="shared" si="21"/>
        <v>696000000</v>
      </c>
    </row>
    <row r="29" spans="1:66" x14ac:dyDescent="0.8">
      <c r="A29" t="s">
        <v>15</v>
      </c>
      <c r="B29">
        <f t="shared" si="20"/>
        <v>25</v>
      </c>
      <c r="C29">
        <f>IF(Scen!C19-(FlexFR!B29*th)&gt;theta_1,FlexFR!B29+theta_2,FlexFR!B29)</f>
        <v>25</v>
      </c>
      <c r="D29">
        <f>IF(Scen!D19-(FlexFR!C29*th)&gt;theta_1,FlexFR!C29+theta_2,FlexFR!C29)</f>
        <v>30</v>
      </c>
      <c r="E29">
        <f>IF(Scen!E19-(FlexFR!D29*th)&gt;theta_1,FlexFR!D29+theta_2,FlexFR!D29)</f>
        <v>30</v>
      </c>
      <c r="F29">
        <f>IF(Scen!F19-(FlexFR!E29*th)&gt;theta_1,FlexFR!E29+theta_2,FlexFR!E29)</f>
        <v>30</v>
      </c>
      <c r="G29">
        <f>IF(Scen!G19-(FlexFR!F29*th)&gt;theta_1,FlexFR!F29+theta_2,FlexFR!F29)</f>
        <v>35</v>
      </c>
      <c r="H29">
        <f>IF(Scen!H19-(FlexFR!G29*th)&gt;theta_1,FlexFR!G29+theta_2,FlexFR!G29)</f>
        <v>40</v>
      </c>
      <c r="I29">
        <f>IF(Scen!I19-(FlexFR!H29*th)&gt;theta_1,FlexFR!H29+theta_2,FlexFR!H29)</f>
        <v>40</v>
      </c>
      <c r="J29">
        <f>IF(Scen!J19-(FlexFR!I29*th)&gt;theta_1,FlexFR!I29+theta_2,FlexFR!I29)</f>
        <v>40</v>
      </c>
      <c r="K29">
        <f>IF(Scen!K19-(FlexFR!J29*th)&gt;theta_1,FlexFR!J29+theta_2,FlexFR!J29)</f>
        <v>40</v>
      </c>
      <c r="L29">
        <f>IF(Scen!L19-(FlexFR!K29*th)&gt;theta_1,FlexFR!K29+theta_2,FlexFR!K29)</f>
        <v>45</v>
      </c>
      <c r="M29">
        <f>IF(Scen!M19-(FlexFR!L29*th)&gt;theta_1,FlexFR!L29+theta_2,FlexFR!L29)</f>
        <v>45</v>
      </c>
      <c r="N29">
        <f>IF(Scen!N19-(FlexFR!M29*th)&gt;theta_1,FlexFR!M29+theta_2,FlexFR!M29)</f>
        <v>45</v>
      </c>
      <c r="O29">
        <f>IF(Scen!O19-(FlexFR!N29*th)&gt;theta_1,FlexFR!N29+theta_2,FlexFR!N29)</f>
        <v>45</v>
      </c>
      <c r="P29">
        <f>IF(Scen!P19-(FlexFR!O29*th)&gt;theta_1,FlexFR!O29+theta_2,FlexFR!O29)</f>
        <v>45</v>
      </c>
      <c r="Q29">
        <f>IF(Scen!Q19-(FlexFR!P29*th)&gt;theta_1,FlexFR!P29+theta_2,FlexFR!P29)</f>
        <v>50</v>
      </c>
      <c r="R29">
        <f>IF(Scen!R19-(FlexFR!Q29*th)&gt;theta_1,FlexFR!Q29+theta_2,FlexFR!Q29)</f>
        <v>50</v>
      </c>
      <c r="S29">
        <f>IF(Scen!S19-(FlexFR!R29*th)&gt;theta_1,FlexFR!R29+theta_2,FlexFR!R29)</f>
        <v>55</v>
      </c>
      <c r="T29">
        <f>IF(Scen!T19-(FlexFR!S29*th)&gt;theta_1,FlexFR!S29+theta_2,FlexFR!S29)</f>
        <v>60</v>
      </c>
      <c r="U29">
        <f>IF(Scen!U19-(FlexFR!T29*th)&gt;theta_1,FlexFR!T29+theta_2,FlexFR!T29)</f>
        <v>60</v>
      </c>
      <c r="V29">
        <f>IF(Scen!V19-(FlexFR!U29*th)&gt;theta_1,FlexFR!U29+theta_2,FlexFR!U29)</f>
        <v>60</v>
      </c>
      <c r="X29">
        <f>ROUNDUP(Scen!C19/th,0)</f>
        <v>25</v>
      </c>
      <c r="Y29">
        <f>ROUNDUP(Scen!D19/th,0)</f>
        <v>29</v>
      </c>
      <c r="Z29">
        <f>ROUNDUP(Scen!E19/th,0)</f>
        <v>30</v>
      </c>
      <c r="AA29">
        <f>ROUNDUP(Scen!F19/th,0)</f>
        <v>30</v>
      </c>
      <c r="AB29">
        <f>ROUNDUP(Scen!G19/th,0)</f>
        <v>33</v>
      </c>
      <c r="AC29">
        <f>ROUNDUP(Scen!H19/th,0)</f>
        <v>39</v>
      </c>
      <c r="AD29">
        <f>ROUNDUP(Scen!I19/th,0)</f>
        <v>39</v>
      </c>
      <c r="AE29">
        <f>ROUNDUP(Scen!J19/th,0)</f>
        <v>37</v>
      </c>
      <c r="AF29">
        <f>ROUNDUP(Scen!K19/th,0)</f>
        <v>38</v>
      </c>
      <c r="AG29">
        <f>ROUNDUP(Scen!L19/th,0)</f>
        <v>44</v>
      </c>
      <c r="AH29">
        <f>ROUNDUP(Scen!M19/th,0)</f>
        <v>43</v>
      </c>
      <c r="AI29">
        <f>ROUNDUP(Scen!N19/th,0)</f>
        <v>43</v>
      </c>
      <c r="AJ29">
        <f>ROUNDUP(Scen!O19/th,0)</f>
        <v>40</v>
      </c>
      <c r="AK29">
        <f>ROUNDUP(Scen!P19/th,0)</f>
        <v>44</v>
      </c>
      <c r="AL29">
        <f>ROUNDUP(Scen!Q19/th,0)</f>
        <v>46</v>
      </c>
      <c r="AM29">
        <f>ROUNDUP(Scen!R19/th,0)</f>
        <v>49</v>
      </c>
      <c r="AN29">
        <f>ROUNDUP(Scen!S19/th,0)</f>
        <v>57</v>
      </c>
      <c r="AO29">
        <f>ROUNDUP(Scen!T19/th,0)</f>
        <v>57</v>
      </c>
      <c r="AP29">
        <f>ROUNDUP(Scen!U19/th,0)</f>
        <v>55</v>
      </c>
      <c r="AQ29">
        <f>ROUNDUP(Scen!V19/th,0)</f>
        <v>57</v>
      </c>
      <c r="AS29" s="2">
        <f t="shared" si="0"/>
        <v>25000000</v>
      </c>
      <c r="AT29" s="2">
        <f t="shared" si="1"/>
        <v>28000000</v>
      </c>
      <c r="AU29" s="2">
        <f t="shared" si="2"/>
        <v>30000000</v>
      </c>
      <c r="AV29" s="2">
        <f t="shared" si="3"/>
        <v>30000000</v>
      </c>
      <c r="AW29" s="2">
        <f t="shared" si="4"/>
        <v>31000000</v>
      </c>
      <c r="AX29" s="2">
        <f t="shared" si="5"/>
        <v>38000000</v>
      </c>
      <c r="AY29" s="2">
        <f t="shared" si="6"/>
        <v>38000000</v>
      </c>
      <c r="AZ29" s="2">
        <f t="shared" si="7"/>
        <v>34000000</v>
      </c>
      <c r="BA29" s="2">
        <f t="shared" si="8"/>
        <v>36000000</v>
      </c>
      <c r="BB29" s="2">
        <f t="shared" si="9"/>
        <v>43000000</v>
      </c>
      <c r="BC29" s="2">
        <f t="shared" si="10"/>
        <v>41000000</v>
      </c>
      <c r="BD29" s="2">
        <f t="shared" si="11"/>
        <v>41000000</v>
      </c>
      <c r="BE29" s="2">
        <f t="shared" si="12"/>
        <v>35000000</v>
      </c>
      <c r="BF29" s="2">
        <f t="shared" si="13"/>
        <v>43000000</v>
      </c>
      <c r="BG29" s="2">
        <f t="shared" si="14"/>
        <v>42000000</v>
      </c>
      <c r="BH29" s="2">
        <f t="shared" si="15"/>
        <v>48000000</v>
      </c>
      <c r="BI29" s="2">
        <f t="shared" si="16"/>
        <v>57000000</v>
      </c>
      <c r="BJ29" s="2">
        <f t="shared" si="17"/>
        <v>54000000</v>
      </c>
      <c r="BK29" s="2">
        <f t="shared" si="18"/>
        <v>50000000</v>
      </c>
      <c r="BL29" s="2">
        <f t="shared" si="19"/>
        <v>54000000</v>
      </c>
      <c r="BN29" s="2">
        <f t="shared" si="21"/>
        <v>798000000</v>
      </c>
    </row>
    <row r="30" spans="1:66" x14ac:dyDescent="0.8">
      <c r="A30" t="s">
        <v>16</v>
      </c>
      <c r="B30">
        <f t="shared" si="20"/>
        <v>25</v>
      </c>
      <c r="C30">
        <f>IF(Scen!C20-(FlexFR!B30*th)&gt;theta_1,FlexFR!B30+theta_2,FlexFR!B30)</f>
        <v>25</v>
      </c>
      <c r="D30">
        <f>IF(Scen!D20-(FlexFR!C30*th)&gt;theta_1,FlexFR!C30+theta_2,FlexFR!C30)</f>
        <v>25</v>
      </c>
      <c r="E30">
        <f>IF(Scen!E20-(FlexFR!D30*th)&gt;theta_1,FlexFR!D30+theta_2,FlexFR!D30)</f>
        <v>25</v>
      </c>
      <c r="F30">
        <f>IF(Scen!F20-(FlexFR!E30*th)&gt;theta_1,FlexFR!E30+theta_2,FlexFR!E30)</f>
        <v>25</v>
      </c>
      <c r="G30">
        <f>IF(Scen!G20-(FlexFR!F30*th)&gt;theta_1,FlexFR!F30+theta_2,FlexFR!F30)</f>
        <v>25</v>
      </c>
      <c r="H30">
        <f>IF(Scen!H20-(FlexFR!G30*th)&gt;theta_1,FlexFR!G30+theta_2,FlexFR!G30)</f>
        <v>25</v>
      </c>
      <c r="I30">
        <f>IF(Scen!I20-(FlexFR!H30*th)&gt;theta_1,FlexFR!H30+theta_2,FlexFR!H30)</f>
        <v>30</v>
      </c>
      <c r="J30">
        <f>IF(Scen!J20-(FlexFR!I30*th)&gt;theta_1,FlexFR!I30+theta_2,FlexFR!I30)</f>
        <v>30</v>
      </c>
      <c r="K30">
        <f>IF(Scen!K20-(FlexFR!J30*th)&gt;theta_1,FlexFR!J30+theta_2,FlexFR!J30)</f>
        <v>30</v>
      </c>
      <c r="L30">
        <f>IF(Scen!L20-(FlexFR!K30*th)&gt;theta_1,FlexFR!K30+theta_2,FlexFR!K30)</f>
        <v>30</v>
      </c>
      <c r="M30">
        <f>IF(Scen!M20-(FlexFR!L30*th)&gt;theta_1,FlexFR!L30+theta_2,FlexFR!L30)</f>
        <v>35</v>
      </c>
      <c r="N30">
        <f>IF(Scen!N20-(FlexFR!M30*th)&gt;theta_1,FlexFR!M30+theta_2,FlexFR!M30)</f>
        <v>35</v>
      </c>
      <c r="O30">
        <f>IF(Scen!O20-(FlexFR!N30*th)&gt;theta_1,FlexFR!N30+theta_2,FlexFR!N30)</f>
        <v>35</v>
      </c>
      <c r="P30">
        <f>IF(Scen!P20-(FlexFR!O30*th)&gt;theta_1,FlexFR!O30+theta_2,FlexFR!O30)</f>
        <v>40</v>
      </c>
      <c r="Q30">
        <f>IF(Scen!Q20-(FlexFR!P30*th)&gt;theta_1,FlexFR!P30+theta_2,FlexFR!P30)</f>
        <v>40</v>
      </c>
      <c r="R30">
        <f>IF(Scen!R20-(FlexFR!Q30*th)&gt;theta_1,FlexFR!Q30+theta_2,FlexFR!Q30)</f>
        <v>45</v>
      </c>
      <c r="S30">
        <f>IF(Scen!S20-(FlexFR!R30*th)&gt;theta_1,FlexFR!R30+theta_2,FlexFR!R30)</f>
        <v>45</v>
      </c>
      <c r="T30">
        <f>IF(Scen!T20-(FlexFR!S30*th)&gt;theta_1,FlexFR!S30+theta_2,FlexFR!S30)</f>
        <v>45</v>
      </c>
      <c r="U30">
        <f>IF(Scen!U20-(FlexFR!T30*th)&gt;theta_1,FlexFR!T30+theta_2,FlexFR!T30)</f>
        <v>45</v>
      </c>
      <c r="V30">
        <f>IF(Scen!V20-(FlexFR!U30*th)&gt;theta_1,FlexFR!U30+theta_2,FlexFR!U30)</f>
        <v>45</v>
      </c>
      <c r="X30">
        <f>ROUNDUP(Scen!C20/th,0)</f>
        <v>24</v>
      </c>
      <c r="Y30">
        <f>ROUNDUP(Scen!D20/th,0)</f>
        <v>22</v>
      </c>
      <c r="Z30">
        <f>ROUNDUP(Scen!E20/th,0)</f>
        <v>21</v>
      </c>
      <c r="AA30">
        <f>ROUNDUP(Scen!F20/th,0)</f>
        <v>21</v>
      </c>
      <c r="AB30">
        <f>ROUNDUP(Scen!G20/th,0)</f>
        <v>25</v>
      </c>
      <c r="AC30">
        <f>ROUNDUP(Scen!H20/th,0)</f>
        <v>25</v>
      </c>
      <c r="AD30">
        <f>ROUNDUP(Scen!I20/th,0)</f>
        <v>26</v>
      </c>
      <c r="AE30">
        <f>ROUNDUP(Scen!J20/th,0)</f>
        <v>26</v>
      </c>
      <c r="AF30">
        <f>ROUNDUP(Scen!K20/th,0)</f>
        <v>30</v>
      </c>
      <c r="AG30">
        <f>ROUNDUP(Scen!L20/th,0)</f>
        <v>30</v>
      </c>
      <c r="AH30">
        <f>ROUNDUP(Scen!M20/th,0)</f>
        <v>31</v>
      </c>
      <c r="AI30">
        <f>ROUNDUP(Scen!N20/th,0)</f>
        <v>34</v>
      </c>
      <c r="AJ30">
        <f>ROUNDUP(Scen!O20/th,0)</f>
        <v>35</v>
      </c>
      <c r="AK30">
        <f>ROUNDUP(Scen!P20/th,0)</f>
        <v>39</v>
      </c>
      <c r="AL30">
        <f>ROUNDUP(Scen!Q20/th,0)</f>
        <v>39</v>
      </c>
      <c r="AM30">
        <f>ROUNDUP(Scen!R20/th,0)</f>
        <v>42</v>
      </c>
      <c r="AN30">
        <f>ROUNDUP(Scen!S20/th,0)</f>
        <v>41</v>
      </c>
      <c r="AO30">
        <f>ROUNDUP(Scen!T20/th,0)</f>
        <v>42</v>
      </c>
      <c r="AP30">
        <f>ROUNDUP(Scen!U20/th,0)</f>
        <v>44</v>
      </c>
      <c r="AQ30">
        <f>ROUNDUP(Scen!V20/th,0)</f>
        <v>41</v>
      </c>
      <c r="AS30" s="2">
        <f t="shared" si="0"/>
        <v>23000000</v>
      </c>
      <c r="AT30" s="2">
        <f t="shared" si="1"/>
        <v>19000000</v>
      </c>
      <c r="AU30" s="2">
        <f t="shared" si="2"/>
        <v>17000000</v>
      </c>
      <c r="AV30" s="2">
        <f t="shared" si="3"/>
        <v>17000000</v>
      </c>
      <c r="AW30" s="2">
        <f t="shared" si="4"/>
        <v>25000000</v>
      </c>
      <c r="AX30" s="2">
        <f t="shared" si="5"/>
        <v>25000000</v>
      </c>
      <c r="AY30" s="2">
        <f t="shared" si="6"/>
        <v>22000000</v>
      </c>
      <c r="AZ30" s="2">
        <f t="shared" si="7"/>
        <v>22000000</v>
      </c>
      <c r="BA30" s="2">
        <f t="shared" si="8"/>
        <v>30000000</v>
      </c>
      <c r="BB30" s="2">
        <f t="shared" si="9"/>
        <v>30000000</v>
      </c>
      <c r="BC30" s="2">
        <f t="shared" si="10"/>
        <v>27000000</v>
      </c>
      <c r="BD30" s="2">
        <f t="shared" si="11"/>
        <v>33000000</v>
      </c>
      <c r="BE30" s="2">
        <f t="shared" si="12"/>
        <v>35000000</v>
      </c>
      <c r="BF30" s="2">
        <f t="shared" si="13"/>
        <v>38000000</v>
      </c>
      <c r="BG30" s="2">
        <f t="shared" si="14"/>
        <v>38000000</v>
      </c>
      <c r="BH30" s="2">
        <f t="shared" si="15"/>
        <v>39000000</v>
      </c>
      <c r="BI30" s="2">
        <f t="shared" si="16"/>
        <v>37000000</v>
      </c>
      <c r="BJ30" s="2">
        <f t="shared" si="17"/>
        <v>39000000</v>
      </c>
      <c r="BK30" s="2">
        <f t="shared" si="18"/>
        <v>43000000</v>
      </c>
      <c r="BL30" s="2">
        <f t="shared" si="19"/>
        <v>37000000</v>
      </c>
      <c r="BN30" s="2">
        <f t="shared" si="21"/>
        <v>596000000</v>
      </c>
    </row>
    <row r="31" spans="1:66" x14ac:dyDescent="0.8">
      <c r="A31" t="s">
        <v>17</v>
      </c>
      <c r="B31">
        <f t="shared" si="20"/>
        <v>25</v>
      </c>
      <c r="C31">
        <f>IF(Scen!C21-(FlexFR!B31*th)&gt;theta_1,FlexFR!B31+theta_2,FlexFR!B31)</f>
        <v>25</v>
      </c>
      <c r="D31">
        <f>IF(Scen!D21-(FlexFR!C31*th)&gt;theta_1,FlexFR!C31+theta_2,FlexFR!C31)</f>
        <v>25</v>
      </c>
      <c r="E31">
        <f>IF(Scen!E21-(FlexFR!D31*th)&gt;theta_1,FlexFR!D31+theta_2,FlexFR!D31)</f>
        <v>25</v>
      </c>
      <c r="F31">
        <f>IF(Scen!F21-(FlexFR!E31*th)&gt;theta_1,FlexFR!E31+theta_2,FlexFR!E31)</f>
        <v>30</v>
      </c>
      <c r="G31">
        <f>IF(Scen!G21-(FlexFR!F31*th)&gt;theta_1,FlexFR!F31+theta_2,FlexFR!F31)</f>
        <v>30</v>
      </c>
      <c r="H31">
        <f>IF(Scen!H21-(FlexFR!G31*th)&gt;theta_1,FlexFR!G31+theta_2,FlexFR!G31)</f>
        <v>30</v>
      </c>
      <c r="I31">
        <f>IF(Scen!I21-(FlexFR!H31*th)&gt;theta_1,FlexFR!H31+theta_2,FlexFR!H31)</f>
        <v>30</v>
      </c>
      <c r="J31">
        <f>IF(Scen!J21-(FlexFR!I31*th)&gt;theta_1,FlexFR!I31+theta_2,FlexFR!I31)</f>
        <v>35</v>
      </c>
      <c r="K31">
        <f>IF(Scen!K21-(FlexFR!J31*th)&gt;theta_1,FlexFR!J31+theta_2,FlexFR!J31)</f>
        <v>40</v>
      </c>
      <c r="L31">
        <f>IF(Scen!L21-(FlexFR!K31*th)&gt;theta_1,FlexFR!K31+theta_2,FlexFR!K31)</f>
        <v>40</v>
      </c>
      <c r="M31">
        <f>IF(Scen!M21-(FlexFR!L31*th)&gt;theta_1,FlexFR!L31+theta_2,FlexFR!L31)</f>
        <v>40</v>
      </c>
      <c r="N31">
        <f>IF(Scen!N21-(FlexFR!M31*th)&gt;theta_1,FlexFR!M31+theta_2,FlexFR!M31)</f>
        <v>40</v>
      </c>
      <c r="O31">
        <f>IF(Scen!O21-(FlexFR!N31*th)&gt;theta_1,FlexFR!N31+theta_2,FlexFR!N31)</f>
        <v>40</v>
      </c>
      <c r="P31">
        <f>IF(Scen!P21-(FlexFR!O31*th)&gt;theta_1,FlexFR!O31+theta_2,FlexFR!O31)</f>
        <v>40</v>
      </c>
      <c r="Q31">
        <f>IF(Scen!Q21-(FlexFR!P31*th)&gt;theta_1,FlexFR!P31+theta_2,FlexFR!P31)</f>
        <v>45</v>
      </c>
      <c r="R31">
        <f>IF(Scen!R21-(FlexFR!Q31*th)&gt;theta_1,FlexFR!Q31+theta_2,FlexFR!Q31)</f>
        <v>45</v>
      </c>
      <c r="S31">
        <f>IF(Scen!S21-(FlexFR!R31*th)&gt;theta_1,FlexFR!R31+theta_2,FlexFR!R31)</f>
        <v>50</v>
      </c>
      <c r="T31">
        <f>IF(Scen!T21-(FlexFR!S31*th)&gt;theta_1,FlexFR!S31+theta_2,FlexFR!S31)</f>
        <v>55</v>
      </c>
      <c r="U31">
        <f>IF(Scen!U21-(FlexFR!T31*th)&gt;theta_1,FlexFR!T31+theta_2,FlexFR!T31)</f>
        <v>55</v>
      </c>
      <c r="V31">
        <f>IF(Scen!V21-(FlexFR!U31*th)&gt;theta_1,FlexFR!U31+theta_2,FlexFR!U31)</f>
        <v>55</v>
      </c>
      <c r="X31">
        <f>ROUNDUP(Scen!C21/th,0)</f>
        <v>24</v>
      </c>
      <c r="Y31">
        <f>ROUNDUP(Scen!D21/th,0)</f>
        <v>24</v>
      </c>
      <c r="Z31">
        <f>ROUNDUP(Scen!E21/th,0)</f>
        <v>25</v>
      </c>
      <c r="AA31">
        <f>ROUNDUP(Scen!F21/th,0)</f>
        <v>26</v>
      </c>
      <c r="AB31">
        <f>ROUNDUP(Scen!G21/th,0)</f>
        <v>27</v>
      </c>
      <c r="AC31">
        <f>ROUNDUP(Scen!H21/th,0)</f>
        <v>27</v>
      </c>
      <c r="AD31">
        <f>ROUNDUP(Scen!I21/th,0)</f>
        <v>30</v>
      </c>
      <c r="AE31">
        <f>ROUNDUP(Scen!J21/th,0)</f>
        <v>33</v>
      </c>
      <c r="AF31">
        <f>ROUNDUP(Scen!K21/th,0)</f>
        <v>36</v>
      </c>
      <c r="AG31">
        <f>ROUNDUP(Scen!L21/th,0)</f>
        <v>34</v>
      </c>
      <c r="AH31">
        <f>ROUNDUP(Scen!M21/th,0)</f>
        <v>38</v>
      </c>
      <c r="AI31">
        <f>ROUNDUP(Scen!N21/th,0)</f>
        <v>40</v>
      </c>
      <c r="AJ31">
        <f>ROUNDUP(Scen!O21/th,0)</f>
        <v>38</v>
      </c>
      <c r="AK31">
        <f>ROUNDUP(Scen!P21/th,0)</f>
        <v>38</v>
      </c>
      <c r="AL31">
        <f>ROUNDUP(Scen!Q21/th,0)</f>
        <v>41</v>
      </c>
      <c r="AM31">
        <f>ROUNDUP(Scen!R21/th,0)</f>
        <v>45</v>
      </c>
      <c r="AN31">
        <f>ROUNDUP(Scen!S21/th,0)</f>
        <v>51</v>
      </c>
      <c r="AO31">
        <f>ROUNDUP(Scen!T21/th,0)</f>
        <v>52</v>
      </c>
      <c r="AP31">
        <f>ROUNDUP(Scen!U21/th,0)</f>
        <v>55</v>
      </c>
      <c r="AQ31">
        <f>ROUNDUP(Scen!V21/th,0)</f>
        <v>55</v>
      </c>
      <c r="AS31" s="2">
        <f t="shared" si="0"/>
        <v>23000000</v>
      </c>
      <c r="AT31" s="2">
        <f t="shared" si="1"/>
        <v>23000000</v>
      </c>
      <c r="AU31" s="2">
        <f t="shared" si="2"/>
        <v>25000000</v>
      </c>
      <c r="AV31" s="2">
        <f t="shared" si="3"/>
        <v>22000000</v>
      </c>
      <c r="AW31" s="2">
        <f t="shared" si="4"/>
        <v>24000000</v>
      </c>
      <c r="AX31" s="2">
        <f t="shared" si="5"/>
        <v>24000000</v>
      </c>
      <c r="AY31" s="2">
        <f t="shared" si="6"/>
        <v>30000000</v>
      </c>
      <c r="AZ31" s="2">
        <f t="shared" si="7"/>
        <v>31000000</v>
      </c>
      <c r="BA31" s="2">
        <f t="shared" si="8"/>
        <v>32000000</v>
      </c>
      <c r="BB31" s="2">
        <f t="shared" si="9"/>
        <v>28000000</v>
      </c>
      <c r="BC31" s="2">
        <f t="shared" si="10"/>
        <v>36000000</v>
      </c>
      <c r="BD31" s="2">
        <f t="shared" si="11"/>
        <v>40000000</v>
      </c>
      <c r="BE31" s="2">
        <f t="shared" si="12"/>
        <v>36000000</v>
      </c>
      <c r="BF31" s="2">
        <f t="shared" si="13"/>
        <v>36000000</v>
      </c>
      <c r="BG31" s="2">
        <f t="shared" si="14"/>
        <v>37000000</v>
      </c>
      <c r="BH31" s="2">
        <f t="shared" si="15"/>
        <v>45000000</v>
      </c>
      <c r="BI31" s="2">
        <f t="shared" si="16"/>
        <v>51000000</v>
      </c>
      <c r="BJ31" s="2">
        <f t="shared" si="17"/>
        <v>49000000</v>
      </c>
      <c r="BK31" s="2">
        <f t="shared" si="18"/>
        <v>55000000</v>
      </c>
      <c r="BL31" s="2">
        <f t="shared" si="19"/>
        <v>55000000</v>
      </c>
      <c r="BN31" s="2">
        <f t="shared" si="21"/>
        <v>702000000</v>
      </c>
    </row>
    <row r="32" spans="1:66" x14ac:dyDescent="0.8">
      <c r="A32" t="s">
        <v>18</v>
      </c>
      <c r="B32">
        <f t="shared" si="20"/>
        <v>25</v>
      </c>
      <c r="C32">
        <f>IF(Scen!C22-(FlexFR!B32*th)&gt;theta_1,FlexFR!B32+theta_2,FlexFR!B32)</f>
        <v>25</v>
      </c>
      <c r="D32">
        <f>IF(Scen!D22-(FlexFR!C32*th)&gt;theta_1,FlexFR!C32+theta_2,FlexFR!C32)</f>
        <v>25</v>
      </c>
      <c r="E32">
        <f>IF(Scen!E22-(FlexFR!D32*th)&gt;theta_1,FlexFR!D32+theta_2,FlexFR!D32)</f>
        <v>30</v>
      </c>
      <c r="F32">
        <f>IF(Scen!F22-(FlexFR!E32*th)&gt;theta_1,FlexFR!E32+theta_2,FlexFR!E32)</f>
        <v>30</v>
      </c>
      <c r="G32">
        <f>IF(Scen!G22-(FlexFR!F32*th)&gt;theta_1,FlexFR!F32+theta_2,FlexFR!F32)</f>
        <v>30</v>
      </c>
      <c r="H32">
        <f>IF(Scen!H22-(FlexFR!G32*th)&gt;theta_1,FlexFR!G32+theta_2,FlexFR!G32)</f>
        <v>30</v>
      </c>
      <c r="I32">
        <f>IF(Scen!I22-(FlexFR!H32*th)&gt;theta_1,FlexFR!H32+theta_2,FlexFR!H32)</f>
        <v>30</v>
      </c>
      <c r="J32">
        <f>IF(Scen!J22-(FlexFR!I32*th)&gt;theta_1,FlexFR!I32+theta_2,FlexFR!I32)</f>
        <v>30</v>
      </c>
      <c r="K32">
        <f>IF(Scen!K22-(FlexFR!J32*th)&gt;theta_1,FlexFR!J32+theta_2,FlexFR!J32)</f>
        <v>35</v>
      </c>
      <c r="L32">
        <f>IF(Scen!L22-(FlexFR!K32*th)&gt;theta_1,FlexFR!K32+theta_2,FlexFR!K32)</f>
        <v>35</v>
      </c>
      <c r="M32">
        <f>IF(Scen!M22-(FlexFR!L32*th)&gt;theta_1,FlexFR!L32+theta_2,FlexFR!L32)</f>
        <v>35</v>
      </c>
      <c r="N32">
        <f>IF(Scen!N22-(FlexFR!M32*th)&gt;theta_1,FlexFR!M32+theta_2,FlexFR!M32)</f>
        <v>35</v>
      </c>
      <c r="O32">
        <f>IF(Scen!O22-(FlexFR!N32*th)&gt;theta_1,FlexFR!N32+theta_2,FlexFR!N32)</f>
        <v>35</v>
      </c>
      <c r="P32">
        <f>IF(Scen!P22-(FlexFR!O32*th)&gt;theta_1,FlexFR!O32+theta_2,FlexFR!O32)</f>
        <v>35</v>
      </c>
      <c r="Q32">
        <f>IF(Scen!Q22-(FlexFR!P32*th)&gt;theta_1,FlexFR!P32+theta_2,FlexFR!P32)</f>
        <v>40</v>
      </c>
      <c r="R32">
        <f>IF(Scen!R22-(FlexFR!Q32*th)&gt;theta_1,FlexFR!Q32+theta_2,FlexFR!Q32)</f>
        <v>45</v>
      </c>
      <c r="S32">
        <f>IF(Scen!S22-(FlexFR!R32*th)&gt;theta_1,FlexFR!R32+theta_2,FlexFR!R32)</f>
        <v>45</v>
      </c>
      <c r="T32">
        <f>IF(Scen!T22-(FlexFR!S32*th)&gt;theta_1,FlexFR!S32+theta_2,FlexFR!S32)</f>
        <v>45</v>
      </c>
      <c r="U32">
        <f>IF(Scen!U22-(FlexFR!T32*th)&gt;theta_1,FlexFR!T32+theta_2,FlexFR!T32)</f>
        <v>50</v>
      </c>
      <c r="V32">
        <f>IF(Scen!V22-(FlexFR!U32*th)&gt;theta_1,FlexFR!U32+theta_2,FlexFR!U32)</f>
        <v>50</v>
      </c>
      <c r="X32">
        <f>ROUNDUP(Scen!C22/th,0)</f>
        <v>22</v>
      </c>
      <c r="Y32">
        <f>ROUNDUP(Scen!D22/th,0)</f>
        <v>25</v>
      </c>
      <c r="Z32">
        <f>ROUNDUP(Scen!E22/th,0)</f>
        <v>27</v>
      </c>
      <c r="AA32">
        <f>ROUNDUP(Scen!F22/th,0)</f>
        <v>29</v>
      </c>
      <c r="AB32">
        <f>ROUNDUP(Scen!G22/th,0)</f>
        <v>30</v>
      </c>
      <c r="AC32">
        <f>ROUNDUP(Scen!H22/th,0)</f>
        <v>29</v>
      </c>
      <c r="AD32">
        <f>ROUNDUP(Scen!I22/th,0)</f>
        <v>29</v>
      </c>
      <c r="AE32">
        <f>ROUNDUP(Scen!J22/th,0)</f>
        <v>30</v>
      </c>
      <c r="AF32">
        <f>ROUNDUP(Scen!K22/th,0)</f>
        <v>31</v>
      </c>
      <c r="AG32">
        <f>ROUNDUP(Scen!L22/th,0)</f>
        <v>29</v>
      </c>
      <c r="AH32">
        <f>ROUNDUP(Scen!M22/th,0)</f>
        <v>29</v>
      </c>
      <c r="AI32">
        <f>ROUNDUP(Scen!N22/th,0)</f>
        <v>33</v>
      </c>
      <c r="AJ32">
        <f>ROUNDUP(Scen!O22/th,0)</f>
        <v>35</v>
      </c>
      <c r="AK32">
        <f>ROUNDUP(Scen!P22/th,0)</f>
        <v>34</v>
      </c>
      <c r="AL32">
        <f>ROUNDUP(Scen!Q22/th,0)</f>
        <v>39</v>
      </c>
      <c r="AM32">
        <f>ROUNDUP(Scen!R22/th,0)</f>
        <v>42</v>
      </c>
      <c r="AN32">
        <f>ROUNDUP(Scen!S22/th,0)</f>
        <v>43</v>
      </c>
      <c r="AO32">
        <f>ROUNDUP(Scen!T22/th,0)</f>
        <v>45</v>
      </c>
      <c r="AP32">
        <f>ROUNDUP(Scen!U22/th,0)</f>
        <v>46</v>
      </c>
      <c r="AQ32">
        <f>ROUNDUP(Scen!V22/th,0)</f>
        <v>46</v>
      </c>
      <c r="AS32" s="2">
        <f t="shared" si="0"/>
        <v>19000000</v>
      </c>
      <c r="AT32" s="2">
        <f t="shared" si="1"/>
        <v>25000000</v>
      </c>
      <c r="AU32" s="2">
        <f t="shared" si="2"/>
        <v>24000000</v>
      </c>
      <c r="AV32" s="2">
        <f t="shared" si="3"/>
        <v>28000000</v>
      </c>
      <c r="AW32" s="2">
        <f t="shared" si="4"/>
        <v>30000000</v>
      </c>
      <c r="AX32" s="2">
        <f t="shared" si="5"/>
        <v>28000000</v>
      </c>
      <c r="AY32" s="2">
        <f t="shared" si="6"/>
        <v>28000000</v>
      </c>
      <c r="AZ32" s="2">
        <f t="shared" si="7"/>
        <v>30000000</v>
      </c>
      <c r="BA32" s="2">
        <f t="shared" si="8"/>
        <v>27000000</v>
      </c>
      <c r="BB32" s="2">
        <f t="shared" si="9"/>
        <v>23000000</v>
      </c>
      <c r="BC32" s="2">
        <f t="shared" si="10"/>
        <v>23000000</v>
      </c>
      <c r="BD32" s="2">
        <f t="shared" si="11"/>
        <v>31000000</v>
      </c>
      <c r="BE32" s="2">
        <f t="shared" si="12"/>
        <v>35000000</v>
      </c>
      <c r="BF32" s="2">
        <f t="shared" si="13"/>
        <v>33000000</v>
      </c>
      <c r="BG32" s="2">
        <f t="shared" si="14"/>
        <v>38000000</v>
      </c>
      <c r="BH32" s="2">
        <f t="shared" si="15"/>
        <v>39000000</v>
      </c>
      <c r="BI32" s="2">
        <f t="shared" si="16"/>
        <v>41000000</v>
      </c>
      <c r="BJ32" s="2">
        <f t="shared" si="17"/>
        <v>45000000</v>
      </c>
      <c r="BK32" s="2">
        <f t="shared" si="18"/>
        <v>42000000</v>
      </c>
      <c r="BL32" s="2">
        <f t="shared" si="19"/>
        <v>42000000</v>
      </c>
      <c r="BN32" s="2">
        <f t="shared" si="21"/>
        <v>631000000</v>
      </c>
    </row>
    <row r="33" spans="1:66" x14ac:dyDescent="0.8">
      <c r="A33" t="s">
        <v>19</v>
      </c>
      <c r="B33">
        <f t="shared" si="20"/>
        <v>25</v>
      </c>
      <c r="C33">
        <f>IF(Scen!C23-(FlexFR!B33*th)&gt;theta_1,FlexFR!B33+theta_2,FlexFR!B33)</f>
        <v>30</v>
      </c>
      <c r="D33">
        <f>IF(Scen!D23-(FlexFR!C33*th)&gt;theta_1,FlexFR!C33+theta_2,FlexFR!C33)</f>
        <v>30</v>
      </c>
      <c r="E33">
        <f>IF(Scen!E23-(FlexFR!D33*th)&gt;theta_1,FlexFR!D33+theta_2,FlexFR!D33)</f>
        <v>30</v>
      </c>
      <c r="F33">
        <f>IF(Scen!F23-(FlexFR!E33*th)&gt;theta_1,FlexFR!E33+theta_2,FlexFR!E33)</f>
        <v>30</v>
      </c>
      <c r="G33">
        <f>IF(Scen!G23-(FlexFR!F33*th)&gt;theta_1,FlexFR!F33+theta_2,FlexFR!F33)</f>
        <v>30</v>
      </c>
      <c r="H33">
        <f>IF(Scen!H23-(FlexFR!G33*th)&gt;theta_1,FlexFR!G33+theta_2,FlexFR!G33)</f>
        <v>35</v>
      </c>
      <c r="I33">
        <f>IF(Scen!I23-(FlexFR!H33*th)&gt;theta_1,FlexFR!H33+theta_2,FlexFR!H33)</f>
        <v>40</v>
      </c>
      <c r="J33">
        <f>IF(Scen!J23-(FlexFR!I33*th)&gt;theta_1,FlexFR!I33+theta_2,FlexFR!I33)</f>
        <v>40</v>
      </c>
      <c r="K33">
        <f>IF(Scen!K23-(FlexFR!J33*th)&gt;theta_1,FlexFR!J33+theta_2,FlexFR!J33)</f>
        <v>40</v>
      </c>
      <c r="L33">
        <f>IF(Scen!L23-(FlexFR!K33*th)&gt;theta_1,FlexFR!K33+theta_2,FlexFR!K33)</f>
        <v>40</v>
      </c>
      <c r="M33">
        <f>IF(Scen!M23-(FlexFR!L33*th)&gt;theta_1,FlexFR!L33+theta_2,FlexFR!L33)</f>
        <v>45</v>
      </c>
      <c r="N33">
        <f>IF(Scen!N23-(FlexFR!M33*th)&gt;theta_1,FlexFR!M33+theta_2,FlexFR!M33)</f>
        <v>45</v>
      </c>
      <c r="O33">
        <f>IF(Scen!O23-(FlexFR!N33*th)&gt;theta_1,FlexFR!N33+theta_2,FlexFR!N33)</f>
        <v>45</v>
      </c>
      <c r="P33">
        <f>IF(Scen!P23-(FlexFR!O33*th)&gt;theta_1,FlexFR!O33+theta_2,FlexFR!O33)</f>
        <v>45</v>
      </c>
      <c r="Q33">
        <f>IF(Scen!Q23-(FlexFR!P33*th)&gt;theta_1,FlexFR!P33+theta_2,FlexFR!P33)</f>
        <v>45</v>
      </c>
      <c r="R33">
        <f>IF(Scen!R23-(FlexFR!Q33*th)&gt;theta_1,FlexFR!Q33+theta_2,FlexFR!Q33)</f>
        <v>45</v>
      </c>
      <c r="S33">
        <f>IF(Scen!S23-(FlexFR!R33*th)&gt;theta_1,FlexFR!R33+theta_2,FlexFR!R33)</f>
        <v>45</v>
      </c>
      <c r="T33">
        <f>IF(Scen!T23-(FlexFR!S33*th)&gt;theta_1,FlexFR!S33+theta_2,FlexFR!S33)</f>
        <v>45</v>
      </c>
      <c r="U33">
        <f>IF(Scen!U23-(FlexFR!T33*th)&gt;theta_1,FlexFR!T33+theta_2,FlexFR!T33)</f>
        <v>50</v>
      </c>
      <c r="V33">
        <f>IF(Scen!V23-(FlexFR!U33*th)&gt;theta_1,FlexFR!U33+theta_2,FlexFR!U33)</f>
        <v>50</v>
      </c>
      <c r="X33">
        <f>ROUNDUP(Scen!C23/th,0)</f>
        <v>26</v>
      </c>
      <c r="Y33">
        <f>ROUNDUP(Scen!D23/th,0)</f>
        <v>27</v>
      </c>
      <c r="Z33">
        <f>ROUNDUP(Scen!E23/th,0)</f>
        <v>26</v>
      </c>
      <c r="AA33">
        <f>ROUNDUP(Scen!F23/th,0)</f>
        <v>28</v>
      </c>
      <c r="AB33">
        <f>ROUNDUP(Scen!G23/th,0)</f>
        <v>29</v>
      </c>
      <c r="AC33">
        <f>ROUNDUP(Scen!H23/th,0)</f>
        <v>32</v>
      </c>
      <c r="AD33">
        <f>ROUNDUP(Scen!I23/th,0)</f>
        <v>36</v>
      </c>
      <c r="AE33">
        <f>ROUNDUP(Scen!J23/th,0)</f>
        <v>37</v>
      </c>
      <c r="AF33">
        <f>ROUNDUP(Scen!K23/th,0)</f>
        <v>38</v>
      </c>
      <c r="AG33">
        <f>ROUNDUP(Scen!L23/th,0)</f>
        <v>40</v>
      </c>
      <c r="AH33">
        <f>ROUNDUP(Scen!M23/th,0)</f>
        <v>41</v>
      </c>
      <c r="AI33">
        <f>ROUNDUP(Scen!N23/th,0)</f>
        <v>39</v>
      </c>
      <c r="AJ33">
        <f>ROUNDUP(Scen!O23/th,0)</f>
        <v>39</v>
      </c>
      <c r="AK33">
        <f>ROUNDUP(Scen!P23/th,0)</f>
        <v>36</v>
      </c>
      <c r="AL33">
        <f>ROUNDUP(Scen!Q23/th,0)</f>
        <v>39</v>
      </c>
      <c r="AM33">
        <f>ROUNDUP(Scen!R23/th,0)</f>
        <v>41</v>
      </c>
      <c r="AN33">
        <f>ROUNDUP(Scen!S23/th,0)</f>
        <v>44</v>
      </c>
      <c r="AO33">
        <f>ROUNDUP(Scen!T23/th,0)</f>
        <v>44</v>
      </c>
      <c r="AP33">
        <f>ROUNDUP(Scen!U23/th,0)</f>
        <v>46</v>
      </c>
      <c r="AQ33">
        <f>ROUNDUP(Scen!V23/th,0)</f>
        <v>46</v>
      </c>
      <c r="AS33" s="2">
        <f t="shared" si="0"/>
        <v>22000000</v>
      </c>
      <c r="AT33" s="2">
        <f t="shared" si="1"/>
        <v>24000000</v>
      </c>
      <c r="AU33" s="2">
        <f t="shared" si="2"/>
        <v>22000000</v>
      </c>
      <c r="AV33" s="2">
        <f t="shared" si="3"/>
        <v>26000000</v>
      </c>
      <c r="AW33" s="2">
        <f t="shared" si="4"/>
        <v>28000000</v>
      </c>
      <c r="AX33" s="2">
        <f t="shared" si="5"/>
        <v>29000000</v>
      </c>
      <c r="AY33" s="2">
        <f t="shared" si="6"/>
        <v>32000000</v>
      </c>
      <c r="AZ33" s="2">
        <f t="shared" si="7"/>
        <v>34000000</v>
      </c>
      <c r="BA33" s="2">
        <f t="shared" si="8"/>
        <v>36000000</v>
      </c>
      <c r="BB33" s="2">
        <f t="shared" si="9"/>
        <v>40000000</v>
      </c>
      <c r="BC33" s="2">
        <f t="shared" si="10"/>
        <v>37000000</v>
      </c>
      <c r="BD33" s="2">
        <f t="shared" si="11"/>
        <v>33000000</v>
      </c>
      <c r="BE33" s="2">
        <f t="shared" si="12"/>
        <v>33000000</v>
      </c>
      <c r="BF33" s="2">
        <f t="shared" si="13"/>
        <v>27000000</v>
      </c>
      <c r="BG33" s="2">
        <f t="shared" si="14"/>
        <v>33000000</v>
      </c>
      <c r="BH33" s="2">
        <f t="shared" si="15"/>
        <v>37000000</v>
      </c>
      <c r="BI33" s="2">
        <f t="shared" si="16"/>
        <v>43000000</v>
      </c>
      <c r="BJ33" s="2">
        <f t="shared" si="17"/>
        <v>43000000</v>
      </c>
      <c r="BK33" s="2">
        <f t="shared" si="18"/>
        <v>42000000</v>
      </c>
      <c r="BL33" s="2">
        <f t="shared" si="19"/>
        <v>42000000</v>
      </c>
      <c r="BN33" s="2">
        <f t="shared" si="21"/>
        <v>663000000</v>
      </c>
    </row>
    <row r="34" spans="1:66" x14ac:dyDescent="0.8">
      <c r="A34" t="s">
        <v>20</v>
      </c>
      <c r="B34">
        <f t="shared" si="20"/>
        <v>25</v>
      </c>
      <c r="C34">
        <f>IF(Scen!C24-(FlexFR!B34*th)&gt;theta_1,FlexFR!B34+theta_2,FlexFR!B34)</f>
        <v>25</v>
      </c>
      <c r="D34">
        <f>IF(Scen!D24-(FlexFR!C34*th)&gt;theta_1,FlexFR!C34+theta_2,FlexFR!C34)</f>
        <v>25</v>
      </c>
      <c r="E34">
        <f>IF(Scen!E24-(FlexFR!D34*th)&gt;theta_1,FlexFR!D34+theta_2,FlexFR!D34)</f>
        <v>30</v>
      </c>
      <c r="F34">
        <f>IF(Scen!F24-(FlexFR!E34*th)&gt;theta_1,FlexFR!E34+theta_2,FlexFR!E34)</f>
        <v>30</v>
      </c>
      <c r="G34">
        <f>IF(Scen!G24-(FlexFR!F34*th)&gt;theta_1,FlexFR!F34+theta_2,FlexFR!F34)</f>
        <v>30</v>
      </c>
      <c r="H34">
        <f>IF(Scen!H24-(FlexFR!G34*th)&gt;theta_1,FlexFR!G34+theta_2,FlexFR!G34)</f>
        <v>35</v>
      </c>
      <c r="I34">
        <f>IF(Scen!I24-(FlexFR!H34*th)&gt;theta_1,FlexFR!H34+theta_2,FlexFR!H34)</f>
        <v>35</v>
      </c>
      <c r="J34">
        <f>IF(Scen!J24-(FlexFR!I34*th)&gt;theta_1,FlexFR!I34+theta_2,FlexFR!I34)</f>
        <v>40</v>
      </c>
      <c r="K34">
        <f>IF(Scen!K24-(FlexFR!J34*th)&gt;theta_1,FlexFR!J34+theta_2,FlexFR!J34)</f>
        <v>45</v>
      </c>
      <c r="L34">
        <f>IF(Scen!L24-(FlexFR!K34*th)&gt;theta_1,FlexFR!K34+theta_2,FlexFR!K34)</f>
        <v>45</v>
      </c>
      <c r="M34">
        <f>IF(Scen!M24-(FlexFR!L34*th)&gt;theta_1,FlexFR!L34+theta_2,FlexFR!L34)</f>
        <v>50</v>
      </c>
      <c r="N34">
        <f>IF(Scen!N24-(FlexFR!M34*th)&gt;theta_1,FlexFR!M34+theta_2,FlexFR!M34)</f>
        <v>50</v>
      </c>
      <c r="O34">
        <f>IF(Scen!O24-(FlexFR!N34*th)&gt;theta_1,FlexFR!N34+theta_2,FlexFR!N34)</f>
        <v>55</v>
      </c>
      <c r="P34">
        <f>IF(Scen!P24-(FlexFR!O34*th)&gt;theta_1,FlexFR!O34+theta_2,FlexFR!O34)</f>
        <v>55</v>
      </c>
      <c r="Q34">
        <f>IF(Scen!Q24-(FlexFR!P34*th)&gt;theta_1,FlexFR!P34+theta_2,FlexFR!P34)</f>
        <v>60</v>
      </c>
      <c r="R34">
        <f>IF(Scen!R24-(FlexFR!Q34*th)&gt;theta_1,FlexFR!Q34+theta_2,FlexFR!Q34)</f>
        <v>65</v>
      </c>
      <c r="S34">
        <f>IF(Scen!S24-(FlexFR!R34*th)&gt;theta_1,FlexFR!R34+theta_2,FlexFR!R34)</f>
        <v>65</v>
      </c>
      <c r="T34">
        <f>IF(Scen!T24-(FlexFR!S34*th)&gt;theta_1,FlexFR!S34+theta_2,FlexFR!S34)</f>
        <v>70</v>
      </c>
      <c r="U34">
        <f>IF(Scen!U24-(FlexFR!T34*th)&gt;theta_1,FlexFR!T34+theta_2,FlexFR!T34)</f>
        <v>70</v>
      </c>
      <c r="V34">
        <f>IF(Scen!V24-(FlexFR!U34*th)&gt;theta_1,FlexFR!U34+theta_2,FlexFR!U34)</f>
        <v>70</v>
      </c>
      <c r="X34">
        <f>ROUNDUP(Scen!C24/th,0)</f>
        <v>24</v>
      </c>
      <c r="Y34">
        <f>ROUNDUP(Scen!D24/th,0)</f>
        <v>25</v>
      </c>
      <c r="Z34">
        <f>ROUNDUP(Scen!E24/th,0)</f>
        <v>28</v>
      </c>
      <c r="AA34">
        <f>ROUNDUP(Scen!F24/th,0)</f>
        <v>27</v>
      </c>
      <c r="AB34">
        <f>ROUNDUP(Scen!G24/th,0)</f>
        <v>29</v>
      </c>
      <c r="AC34">
        <f>ROUNDUP(Scen!H24/th,0)</f>
        <v>31</v>
      </c>
      <c r="AD34">
        <f>ROUNDUP(Scen!I24/th,0)</f>
        <v>34</v>
      </c>
      <c r="AE34">
        <f>ROUNDUP(Scen!J24/th,0)</f>
        <v>38</v>
      </c>
      <c r="AF34">
        <f>ROUNDUP(Scen!K24/th,0)</f>
        <v>41</v>
      </c>
      <c r="AG34">
        <f>ROUNDUP(Scen!L24/th,0)</f>
        <v>45</v>
      </c>
      <c r="AH34">
        <f>ROUNDUP(Scen!M24/th,0)</f>
        <v>46</v>
      </c>
      <c r="AI34">
        <f>ROUNDUP(Scen!N24/th,0)</f>
        <v>50</v>
      </c>
      <c r="AJ34">
        <f>ROUNDUP(Scen!O24/th,0)</f>
        <v>55</v>
      </c>
      <c r="AK34">
        <f>ROUNDUP(Scen!P24/th,0)</f>
        <v>54</v>
      </c>
      <c r="AL34">
        <f>ROUNDUP(Scen!Q24/th,0)</f>
        <v>58</v>
      </c>
      <c r="AM34">
        <f>ROUNDUP(Scen!R24/th,0)</f>
        <v>63</v>
      </c>
      <c r="AN34">
        <f>ROUNDUP(Scen!S24/th,0)</f>
        <v>64</v>
      </c>
      <c r="AO34">
        <f>ROUNDUP(Scen!T24/th,0)</f>
        <v>67</v>
      </c>
      <c r="AP34">
        <f>ROUNDUP(Scen!U24/th,0)</f>
        <v>69</v>
      </c>
      <c r="AQ34">
        <f>ROUNDUP(Scen!V24/th,0)</f>
        <v>67</v>
      </c>
      <c r="AS34" s="2">
        <f t="shared" si="0"/>
        <v>23000000</v>
      </c>
      <c r="AT34" s="2">
        <f t="shared" si="1"/>
        <v>25000000</v>
      </c>
      <c r="AU34" s="2">
        <f t="shared" si="2"/>
        <v>26000000</v>
      </c>
      <c r="AV34" s="2">
        <f t="shared" si="3"/>
        <v>24000000</v>
      </c>
      <c r="AW34" s="2">
        <f t="shared" si="4"/>
        <v>28000000</v>
      </c>
      <c r="AX34" s="2">
        <f t="shared" si="5"/>
        <v>27000000</v>
      </c>
      <c r="AY34" s="2">
        <f t="shared" si="6"/>
        <v>33000000</v>
      </c>
      <c r="AZ34" s="2">
        <f t="shared" si="7"/>
        <v>36000000</v>
      </c>
      <c r="BA34" s="2">
        <f t="shared" si="8"/>
        <v>37000000</v>
      </c>
      <c r="BB34" s="2">
        <f t="shared" si="9"/>
        <v>45000000</v>
      </c>
      <c r="BC34" s="2">
        <f t="shared" si="10"/>
        <v>42000000</v>
      </c>
      <c r="BD34" s="2">
        <f t="shared" si="11"/>
        <v>50000000</v>
      </c>
      <c r="BE34" s="2">
        <f t="shared" si="12"/>
        <v>55000000</v>
      </c>
      <c r="BF34" s="2">
        <f t="shared" si="13"/>
        <v>53000000</v>
      </c>
      <c r="BG34" s="2">
        <f t="shared" si="14"/>
        <v>56000000</v>
      </c>
      <c r="BH34" s="2">
        <f t="shared" si="15"/>
        <v>61000000</v>
      </c>
      <c r="BI34" s="2">
        <f t="shared" si="16"/>
        <v>63000000</v>
      </c>
      <c r="BJ34" s="2">
        <f t="shared" si="17"/>
        <v>64000000</v>
      </c>
      <c r="BK34" s="2">
        <f t="shared" si="18"/>
        <v>68000000</v>
      </c>
      <c r="BL34" s="2">
        <f t="shared" si="19"/>
        <v>64000000</v>
      </c>
      <c r="BN34" s="2">
        <f t="shared" si="21"/>
        <v>880000000</v>
      </c>
    </row>
    <row r="35" spans="1:66" x14ac:dyDescent="0.8">
      <c r="A35" t="s">
        <v>21</v>
      </c>
      <c r="B35">
        <f t="shared" si="20"/>
        <v>25</v>
      </c>
      <c r="C35">
        <f>IF(Scen!C25-(FlexFR!B35*th)&gt;theta_1,FlexFR!B35+theta_2,FlexFR!B35)</f>
        <v>25</v>
      </c>
      <c r="D35">
        <f>IF(Scen!D25-(FlexFR!C35*th)&gt;theta_1,FlexFR!C35+theta_2,FlexFR!C35)</f>
        <v>30</v>
      </c>
      <c r="E35">
        <f>IF(Scen!E25-(FlexFR!D35*th)&gt;theta_1,FlexFR!D35+theta_2,FlexFR!D35)</f>
        <v>30</v>
      </c>
      <c r="F35">
        <f>IF(Scen!F25-(FlexFR!E35*th)&gt;theta_1,FlexFR!E35+theta_2,FlexFR!E35)</f>
        <v>30</v>
      </c>
      <c r="G35">
        <f>IF(Scen!G25-(FlexFR!F35*th)&gt;theta_1,FlexFR!F35+theta_2,FlexFR!F35)</f>
        <v>35</v>
      </c>
      <c r="H35">
        <f>IF(Scen!H25-(FlexFR!G35*th)&gt;theta_1,FlexFR!G35+theta_2,FlexFR!G35)</f>
        <v>35</v>
      </c>
      <c r="I35">
        <f>IF(Scen!I25-(FlexFR!H35*th)&gt;theta_1,FlexFR!H35+theta_2,FlexFR!H35)</f>
        <v>40</v>
      </c>
      <c r="J35">
        <f>IF(Scen!J25-(FlexFR!I35*th)&gt;theta_1,FlexFR!I35+theta_2,FlexFR!I35)</f>
        <v>40</v>
      </c>
      <c r="K35">
        <f>IF(Scen!K25-(FlexFR!J35*th)&gt;theta_1,FlexFR!J35+theta_2,FlexFR!J35)</f>
        <v>40</v>
      </c>
      <c r="L35">
        <f>IF(Scen!L25-(FlexFR!K35*th)&gt;theta_1,FlexFR!K35+theta_2,FlexFR!K35)</f>
        <v>45</v>
      </c>
      <c r="M35">
        <f>IF(Scen!M25-(FlexFR!L35*th)&gt;theta_1,FlexFR!L35+theta_2,FlexFR!L35)</f>
        <v>50</v>
      </c>
      <c r="N35">
        <f>IF(Scen!N25-(FlexFR!M35*th)&gt;theta_1,FlexFR!M35+theta_2,FlexFR!M35)</f>
        <v>55</v>
      </c>
      <c r="O35">
        <f>IF(Scen!O25-(FlexFR!N35*th)&gt;theta_1,FlexFR!N35+theta_2,FlexFR!N35)</f>
        <v>55</v>
      </c>
      <c r="P35">
        <f>IF(Scen!P25-(FlexFR!O35*th)&gt;theta_1,FlexFR!O35+theta_2,FlexFR!O35)</f>
        <v>60</v>
      </c>
      <c r="Q35">
        <f>IF(Scen!Q25-(FlexFR!P35*th)&gt;theta_1,FlexFR!P35+theta_2,FlexFR!P35)</f>
        <v>60</v>
      </c>
      <c r="R35">
        <f>IF(Scen!R25-(FlexFR!Q35*th)&gt;theta_1,FlexFR!Q35+theta_2,FlexFR!Q35)</f>
        <v>60</v>
      </c>
      <c r="S35">
        <f>IF(Scen!S25-(FlexFR!R35*th)&gt;theta_1,FlexFR!R35+theta_2,FlexFR!R35)</f>
        <v>60</v>
      </c>
      <c r="T35">
        <f>IF(Scen!T25-(FlexFR!S35*th)&gt;theta_1,FlexFR!S35+theta_2,FlexFR!S35)</f>
        <v>65</v>
      </c>
      <c r="U35">
        <f>IF(Scen!U25-(FlexFR!T35*th)&gt;theta_1,FlexFR!T35+theta_2,FlexFR!T35)</f>
        <v>65</v>
      </c>
      <c r="V35">
        <f>IF(Scen!V25-(FlexFR!U35*th)&gt;theta_1,FlexFR!U35+theta_2,FlexFR!U35)</f>
        <v>70</v>
      </c>
      <c r="X35">
        <f>ROUNDUP(Scen!C25/th,0)</f>
        <v>25</v>
      </c>
      <c r="Y35">
        <f>ROUNDUP(Scen!D25/th,0)</f>
        <v>26</v>
      </c>
      <c r="Z35">
        <f>ROUNDUP(Scen!E25/th,0)</f>
        <v>28</v>
      </c>
      <c r="AA35">
        <f>ROUNDUP(Scen!F25/th,0)</f>
        <v>29</v>
      </c>
      <c r="AB35">
        <f>ROUNDUP(Scen!G25/th,0)</f>
        <v>31</v>
      </c>
      <c r="AC35">
        <f>ROUNDUP(Scen!H25/th,0)</f>
        <v>32</v>
      </c>
      <c r="AD35">
        <f>ROUNDUP(Scen!I25/th,0)</f>
        <v>36</v>
      </c>
      <c r="AE35">
        <f>ROUNDUP(Scen!J25/th,0)</f>
        <v>35</v>
      </c>
      <c r="AF35">
        <f>ROUNDUP(Scen!K25/th,0)</f>
        <v>39</v>
      </c>
      <c r="AG35">
        <f>ROUNDUP(Scen!L25/th,0)</f>
        <v>45</v>
      </c>
      <c r="AH35">
        <f>ROUNDUP(Scen!M25/th,0)</f>
        <v>50</v>
      </c>
      <c r="AI35">
        <f>ROUNDUP(Scen!N25/th,0)</f>
        <v>54</v>
      </c>
      <c r="AJ35">
        <f>ROUNDUP(Scen!O25/th,0)</f>
        <v>52</v>
      </c>
      <c r="AK35">
        <f>ROUNDUP(Scen!P25/th,0)</f>
        <v>56</v>
      </c>
      <c r="AL35">
        <f>ROUNDUP(Scen!Q25/th,0)</f>
        <v>57</v>
      </c>
      <c r="AM35">
        <f>ROUNDUP(Scen!R25/th,0)</f>
        <v>58</v>
      </c>
      <c r="AN35">
        <f>ROUNDUP(Scen!S25/th,0)</f>
        <v>58</v>
      </c>
      <c r="AO35">
        <f>ROUNDUP(Scen!T25/th,0)</f>
        <v>61</v>
      </c>
      <c r="AP35">
        <f>ROUNDUP(Scen!U25/th,0)</f>
        <v>64</v>
      </c>
      <c r="AQ35">
        <f>ROUNDUP(Scen!V25/th,0)</f>
        <v>70</v>
      </c>
      <c r="AS35" s="2">
        <f t="shared" si="0"/>
        <v>25000000</v>
      </c>
      <c r="AT35" s="2">
        <f t="shared" si="1"/>
        <v>22000000</v>
      </c>
      <c r="AU35" s="2">
        <f t="shared" si="2"/>
        <v>26000000</v>
      </c>
      <c r="AV35" s="2">
        <f t="shared" si="3"/>
        <v>28000000</v>
      </c>
      <c r="AW35" s="2">
        <f t="shared" si="4"/>
        <v>27000000</v>
      </c>
      <c r="AX35" s="2">
        <f t="shared" si="5"/>
        <v>29000000</v>
      </c>
      <c r="AY35" s="2">
        <f t="shared" si="6"/>
        <v>32000000</v>
      </c>
      <c r="AZ35" s="2">
        <f t="shared" si="7"/>
        <v>30000000</v>
      </c>
      <c r="BA35" s="2">
        <f t="shared" si="8"/>
        <v>38000000</v>
      </c>
      <c r="BB35" s="2">
        <f t="shared" si="9"/>
        <v>45000000</v>
      </c>
      <c r="BC35" s="2">
        <f t="shared" si="10"/>
        <v>50000000</v>
      </c>
      <c r="BD35" s="2">
        <f t="shared" si="11"/>
        <v>53000000</v>
      </c>
      <c r="BE35" s="2">
        <f t="shared" si="12"/>
        <v>49000000</v>
      </c>
      <c r="BF35" s="2">
        <f t="shared" si="13"/>
        <v>52000000</v>
      </c>
      <c r="BG35" s="2">
        <f t="shared" si="14"/>
        <v>54000000</v>
      </c>
      <c r="BH35" s="2">
        <f t="shared" si="15"/>
        <v>56000000</v>
      </c>
      <c r="BI35" s="2">
        <f t="shared" si="16"/>
        <v>56000000</v>
      </c>
      <c r="BJ35" s="2">
        <f t="shared" si="17"/>
        <v>57000000</v>
      </c>
      <c r="BK35" s="2">
        <f t="shared" si="18"/>
        <v>63000000</v>
      </c>
      <c r="BL35" s="2">
        <f t="shared" si="19"/>
        <v>70000000</v>
      </c>
      <c r="BN35" s="2">
        <f t="shared" si="21"/>
        <v>862000000</v>
      </c>
    </row>
    <row r="36" spans="1:66" x14ac:dyDescent="0.8">
      <c r="A36" t="s">
        <v>22</v>
      </c>
      <c r="B36">
        <f t="shared" si="20"/>
        <v>25</v>
      </c>
      <c r="C36">
        <f>IF(Scen!C26-(FlexFR!B36*th)&gt;theta_1,FlexFR!B36+theta_2,FlexFR!B36)</f>
        <v>25</v>
      </c>
      <c r="D36">
        <f>IF(Scen!D26-(FlexFR!C36*th)&gt;theta_1,FlexFR!C36+theta_2,FlexFR!C36)</f>
        <v>25</v>
      </c>
      <c r="E36">
        <f>IF(Scen!E26-(FlexFR!D36*th)&gt;theta_1,FlexFR!D36+theta_2,FlexFR!D36)</f>
        <v>25</v>
      </c>
      <c r="F36">
        <f>IF(Scen!F26-(FlexFR!E36*th)&gt;theta_1,FlexFR!E36+theta_2,FlexFR!E36)</f>
        <v>30</v>
      </c>
      <c r="G36">
        <f>IF(Scen!G26-(FlexFR!F36*th)&gt;theta_1,FlexFR!F36+theta_2,FlexFR!F36)</f>
        <v>30</v>
      </c>
      <c r="H36">
        <f>IF(Scen!H26-(FlexFR!G36*th)&gt;theta_1,FlexFR!G36+theta_2,FlexFR!G36)</f>
        <v>35</v>
      </c>
      <c r="I36">
        <f>IF(Scen!I26-(FlexFR!H36*th)&gt;theta_1,FlexFR!H36+theta_2,FlexFR!H36)</f>
        <v>40</v>
      </c>
      <c r="J36">
        <f>IF(Scen!J26-(FlexFR!I36*th)&gt;theta_1,FlexFR!I36+theta_2,FlexFR!I36)</f>
        <v>45</v>
      </c>
      <c r="K36">
        <f>IF(Scen!K26-(FlexFR!J36*th)&gt;theta_1,FlexFR!J36+theta_2,FlexFR!J36)</f>
        <v>50</v>
      </c>
      <c r="L36">
        <f>IF(Scen!L26-(FlexFR!K36*th)&gt;theta_1,FlexFR!K36+theta_2,FlexFR!K36)</f>
        <v>50</v>
      </c>
      <c r="M36">
        <f>IF(Scen!M26-(FlexFR!L36*th)&gt;theta_1,FlexFR!L36+theta_2,FlexFR!L36)</f>
        <v>55</v>
      </c>
      <c r="N36">
        <f>IF(Scen!N26-(FlexFR!M36*th)&gt;theta_1,FlexFR!M36+theta_2,FlexFR!M36)</f>
        <v>55</v>
      </c>
      <c r="O36">
        <f>IF(Scen!O26-(FlexFR!N36*th)&gt;theta_1,FlexFR!N36+theta_2,FlexFR!N36)</f>
        <v>60</v>
      </c>
      <c r="P36">
        <f>IF(Scen!P26-(FlexFR!O36*th)&gt;theta_1,FlexFR!O36+theta_2,FlexFR!O36)</f>
        <v>65</v>
      </c>
      <c r="Q36">
        <f>IF(Scen!Q26-(FlexFR!P36*th)&gt;theta_1,FlexFR!P36+theta_2,FlexFR!P36)</f>
        <v>65</v>
      </c>
      <c r="R36">
        <f>IF(Scen!R26-(FlexFR!Q36*th)&gt;theta_1,FlexFR!Q36+theta_2,FlexFR!Q36)</f>
        <v>65</v>
      </c>
      <c r="S36">
        <f>IF(Scen!S26-(FlexFR!R36*th)&gt;theta_1,FlexFR!R36+theta_2,FlexFR!R36)</f>
        <v>65</v>
      </c>
      <c r="T36">
        <f>IF(Scen!T26-(FlexFR!S36*th)&gt;theta_1,FlexFR!S36+theta_2,FlexFR!S36)</f>
        <v>65</v>
      </c>
      <c r="U36">
        <f>IF(Scen!U26-(FlexFR!T36*th)&gt;theta_1,FlexFR!T36+theta_2,FlexFR!T36)</f>
        <v>65</v>
      </c>
      <c r="V36">
        <f>IF(Scen!V26-(FlexFR!U36*th)&gt;theta_1,FlexFR!U36+theta_2,FlexFR!U36)</f>
        <v>70</v>
      </c>
      <c r="X36">
        <f>ROUNDUP(Scen!C26/th,0)</f>
        <v>22</v>
      </c>
      <c r="Y36">
        <f>ROUNDUP(Scen!D26/th,0)</f>
        <v>25</v>
      </c>
      <c r="Z36">
        <f>ROUNDUP(Scen!E26/th,0)</f>
        <v>24</v>
      </c>
      <c r="AA36">
        <f>ROUNDUP(Scen!F26/th,0)</f>
        <v>30</v>
      </c>
      <c r="AB36">
        <f>ROUNDUP(Scen!G26/th,0)</f>
        <v>30</v>
      </c>
      <c r="AC36">
        <f>ROUNDUP(Scen!H26/th,0)</f>
        <v>33</v>
      </c>
      <c r="AD36">
        <f>ROUNDUP(Scen!I26/th,0)</f>
        <v>37</v>
      </c>
      <c r="AE36">
        <f>ROUNDUP(Scen!J26/th,0)</f>
        <v>41</v>
      </c>
      <c r="AF36">
        <f>ROUNDUP(Scen!K26/th,0)</f>
        <v>47</v>
      </c>
      <c r="AG36">
        <f>ROUNDUP(Scen!L26/th,0)</f>
        <v>49</v>
      </c>
      <c r="AH36">
        <f>ROUNDUP(Scen!M26/th,0)</f>
        <v>52</v>
      </c>
      <c r="AI36">
        <f>ROUNDUP(Scen!N26/th,0)</f>
        <v>53</v>
      </c>
      <c r="AJ36">
        <f>ROUNDUP(Scen!O26/th,0)</f>
        <v>56</v>
      </c>
      <c r="AK36">
        <f>ROUNDUP(Scen!P26/th,0)</f>
        <v>62</v>
      </c>
      <c r="AL36">
        <f>ROUNDUP(Scen!Q26/th,0)</f>
        <v>60</v>
      </c>
      <c r="AM36">
        <f>ROUNDUP(Scen!R26/th,0)</f>
        <v>64</v>
      </c>
      <c r="AN36">
        <f>ROUNDUP(Scen!S26/th,0)</f>
        <v>64</v>
      </c>
      <c r="AO36">
        <f>ROUNDUP(Scen!T26/th,0)</f>
        <v>60</v>
      </c>
      <c r="AP36">
        <f>ROUNDUP(Scen!U26/th,0)</f>
        <v>65</v>
      </c>
      <c r="AQ36">
        <f>ROUNDUP(Scen!V26/th,0)</f>
        <v>68</v>
      </c>
      <c r="AS36" s="2">
        <f t="shared" si="0"/>
        <v>19000000</v>
      </c>
      <c r="AT36" s="2">
        <f t="shared" si="1"/>
        <v>25000000</v>
      </c>
      <c r="AU36" s="2">
        <f t="shared" si="2"/>
        <v>23000000</v>
      </c>
      <c r="AV36" s="2">
        <f t="shared" si="3"/>
        <v>30000000</v>
      </c>
      <c r="AW36" s="2">
        <f t="shared" si="4"/>
        <v>30000000</v>
      </c>
      <c r="AX36" s="2">
        <f t="shared" si="5"/>
        <v>31000000</v>
      </c>
      <c r="AY36" s="2">
        <f t="shared" si="6"/>
        <v>34000000</v>
      </c>
      <c r="AZ36" s="2">
        <f t="shared" si="7"/>
        <v>37000000</v>
      </c>
      <c r="BA36" s="2">
        <f t="shared" si="8"/>
        <v>44000000</v>
      </c>
      <c r="BB36" s="2">
        <f t="shared" si="9"/>
        <v>48000000</v>
      </c>
      <c r="BC36" s="2">
        <f t="shared" si="10"/>
        <v>49000000</v>
      </c>
      <c r="BD36" s="2">
        <f t="shared" si="11"/>
        <v>51000000</v>
      </c>
      <c r="BE36" s="2">
        <f t="shared" si="12"/>
        <v>52000000</v>
      </c>
      <c r="BF36" s="2">
        <f t="shared" si="13"/>
        <v>59000000</v>
      </c>
      <c r="BG36" s="2">
        <f t="shared" si="14"/>
        <v>55000000</v>
      </c>
      <c r="BH36" s="2">
        <f t="shared" si="15"/>
        <v>63000000</v>
      </c>
      <c r="BI36" s="2">
        <f t="shared" si="16"/>
        <v>63000000</v>
      </c>
      <c r="BJ36" s="2">
        <f t="shared" si="17"/>
        <v>55000000</v>
      </c>
      <c r="BK36" s="2">
        <f t="shared" si="18"/>
        <v>65000000</v>
      </c>
      <c r="BL36" s="2">
        <f t="shared" si="19"/>
        <v>66000000</v>
      </c>
      <c r="BN36" s="2">
        <f t="shared" si="21"/>
        <v>899000000</v>
      </c>
    </row>
    <row r="37" spans="1:66" x14ac:dyDescent="0.8">
      <c r="A37" t="s">
        <v>23</v>
      </c>
      <c r="B37">
        <f t="shared" si="20"/>
        <v>25</v>
      </c>
      <c r="C37">
        <f>IF(Scen!C27-(FlexFR!B37*th)&gt;theta_1,FlexFR!B37+theta_2,FlexFR!B37)</f>
        <v>25</v>
      </c>
      <c r="D37">
        <f>IF(Scen!D27-(FlexFR!C37*th)&gt;theta_1,FlexFR!C37+theta_2,FlexFR!C37)</f>
        <v>25</v>
      </c>
      <c r="E37">
        <f>IF(Scen!E27-(FlexFR!D37*th)&gt;theta_1,FlexFR!D37+theta_2,FlexFR!D37)</f>
        <v>25</v>
      </c>
      <c r="F37">
        <f>IF(Scen!F27-(FlexFR!E37*th)&gt;theta_1,FlexFR!E37+theta_2,FlexFR!E37)</f>
        <v>25</v>
      </c>
      <c r="G37">
        <f>IF(Scen!G27-(FlexFR!F37*th)&gt;theta_1,FlexFR!F37+theta_2,FlexFR!F37)</f>
        <v>30</v>
      </c>
      <c r="H37">
        <f>IF(Scen!H27-(FlexFR!G37*th)&gt;theta_1,FlexFR!G37+theta_2,FlexFR!G37)</f>
        <v>30</v>
      </c>
      <c r="I37">
        <f>IF(Scen!I27-(FlexFR!H37*th)&gt;theta_1,FlexFR!H37+theta_2,FlexFR!H37)</f>
        <v>30</v>
      </c>
      <c r="J37">
        <f>IF(Scen!J27-(FlexFR!I37*th)&gt;theta_1,FlexFR!I37+theta_2,FlexFR!I37)</f>
        <v>30</v>
      </c>
      <c r="K37">
        <f>IF(Scen!K27-(FlexFR!J37*th)&gt;theta_1,FlexFR!J37+theta_2,FlexFR!J37)</f>
        <v>30</v>
      </c>
      <c r="L37">
        <f>IF(Scen!L27-(FlexFR!K37*th)&gt;theta_1,FlexFR!K37+theta_2,FlexFR!K37)</f>
        <v>30</v>
      </c>
      <c r="M37">
        <f>IF(Scen!M27-(FlexFR!L37*th)&gt;theta_1,FlexFR!L37+theta_2,FlexFR!L37)</f>
        <v>30</v>
      </c>
      <c r="N37">
        <f>IF(Scen!N27-(FlexFR!M37*th)&gt;theta_1,FlexFR!M37+theta_2,FlexFR!M37)</f>
        <v>30</v>
      </c>
      <c r="O37">
        <f>IF(Scen!O27-(FlexFR!N37*th)&gt;theta_1,FlexFR!N37+theta_2,FlexFR!N37)</f>
        <v>35</v>
      </c>
      <c r="P37">
        <f>IF(Scen!P27-(FlexFR!O37*th)&gt;theta_1,FlexFR!O37+theta_2,FlexFR!O37)</f>
        <v>35</v>
      </c>
      <c r="Q37">
        <f>IF(Scen!Q27-(FlexFR!P37*th)&gt;theta_1,FlexFR!P37+theta_2,FlexFR!P37)</f>
        <v>35</v>
      </c>
      <c r="R37">
        <f>IF(Scen!R27-(FlexFR!Q37*th)&gt;theta_1,FlexFR!Q37+theta_2,FlexFR!Q37)</f>
        <v>35</v>
      </c>
      <c r="S37">
        <f>IF(Scen!S27-(FlexFR!R37*th)&gt;theta_1,FlexFR!R37+theta_2,FlexFR!R37)</f>
        <v>35</v>
      </c>
      <c r="T37">
        <f>IF(Scen!T27-(FlexFR!S37*th)&gt;theta_1,FlexFR!S37+theta_2,FlexFR!S37)</f>
        <v>35</v>
      </c>
      <c r="U37">
        <f>IF(Scen!U27-(FlexFR!T37*th)&gt;theta_1,FlexFR!T37+theta_2,FlexFR!T37)</f>
        <v>35</v>
      </c>
      <c r="V37">
        <f>IF(Scen!V27-(FlexFR!U37*th)&gt;theta_1,FlexFR!U37+theta_2,FlexFR!U37)</f>
        <v>40</v>
      </c>
      <c r="X37">
        <f>ROUNDUP(Scen!C27/th,0)</f>
        <v>23</v>
      </c>
      <c r="Y37">
        <f>ROUNDUP(Scen!D27/th,0)</f>
        <v>23</v>
      </c>
      <c r="Z37">
        <f>ROUNDUP(Scen!E27/th,0)</f>
        <v>23</v>
      </c>
      <c r="AA37">
        <f>ROUNDUP(Scen!F27/th,0)</f>
        <v>24</v>
      </c>
      <c r="AB37">
        <f>ROUNDUP(Scen!G27/th,0)</f>
        <v>26</v>
      </c>
      <c r="AC37">
        <f>ROUNDUP(Scen!H27/th,0)</f>
        <v>27</v>
      </c>
      <c r="AD37">
        <f>ROUNDUP(Scen!I27/th,0)</f>
        <v>23</v>
      </c>
      <c r="AE37">
        <f>ROUNDUP(Scen!J27/th,0)</f>
        <v>23</v>
      </c>
      <c r="AF37">
        <f>ROUNDUP(Scen!K27/th,0)</f>
        <v>26</v>
      </c>
      <c r="AG37">
        <f>ROUNDUP(Scen!L27/th,0)</f>
        <v>26</v>
      </c>
      <c r="AH37">
        <f>ROUNDUP(Scen!M27/th,0)</f>
        <v>30</v>
      </c>
      <c r="AI37">
        <f>ROUNDUP(Scen!N27/th,0)</f>
        <v>29</v>
      </c>
      <c r="AJ37">
        <f>ROUNDUP(Scen!O27/th,0)</f>
        <v>31</v>
      </c>
      <c r="AK37">
        <f>ROUNDUP(Scen!P27/th,0)</f>
        <v>32</v>
      </c>
      <c r="AL37">
        <f>ROUNDUP(Scen!Q27/th,0)</f>
        <v>33</v>
      </c>
      <c r="AM37">
        <f>ROUNDUP(Scen!R27/th,0)</f>
        <v>34</v>
      </c>
      <c r="AN37">
        <f>ROUNDUP(Scen!S27/th,0)</f>
        <v>34</v>
      </c>
      <c r="AO37">
        <f>ROUNDUP(Scen!T27/th,0)</f>
        <v>35</v>
      </c>
      <c r="AP37">
        <f>ROUNDUP(Scen!U27/th,0)</f>
        <v>35</v>
      </c>
      <c r="AQ37">
        <f>ROUNDUP(Scen!V27/th,0)</f>
        <v>39</v>
      </c>
      <c r="AS37" s="2">
        <f t="shared" si="0"/>
        <v>21000000</v>
      </c>
      <c r="AT37" s="2">
        <f t="shared" si="1"/>
        <v>21000000</v>
      </c>
      <c r="AU37" s="2">
        <f t="shared" si="2"/>
        <v>21000000</v>
      </c>
      <c r="AV37" s="2">
        <f t="shared" si="3"/>
        <v>23000000</v>
      </c>
      <c r="AW37" s="2">
        <f t="shared" si="4"/>
        <v>22000000</v>
      </c>
      <c r="AX37" s="2">
        <f t="shared" si="5"/>
        <v>24000000</v>
      </c>
      <c r="AY37" s="2">
        <f t="shared" si="6"/>
        <v>16000000</v>
      </c>
      <c r="AZ37" s="2">
        <f t="shared" si="7"/>
        <v>16000000</v>
      </c>
      <c r="BA37" s="2">
        <f t="shared" si="8"/>
        <v>22000000</v>
      </c>
      <c r="BB37" s="2">
        <f t="shared" si="9"/>
        <v>22000000</v>
      </c>
      <c r="BC37" s="2">
        <f t="shared" si="10"/>
        <v>30000000</v>
      </c>
      <c r="BD37" s="2">
        <f t="shared" si="11"/>
        <v>28000000</v>
      </c>
      <c r="BE37" s="2">
        <f t="shared" si="12"/>
        <v>27000000</v>
      </c>
      <c r="BF37" s="2">
        <f t="shared" si="13"/>
        <v>29000000</v>
      </c>
      <c r="BG37" s="2">
        <f t="shared" si="14"/>
        <v>31000000</v>
      </c>
      <c r="BH37" s="2">
        <f t="shared" si="15"/>
        <v>33000000</v>
      </c>
      <c r="BI37" s="2">
        <f t="shared" si="16"/>
        <v>33000000</v>
      </c>
      <c r="BJ37" s="2">
        <f t="shared" si="17"/>
        <v>35000000</v>
      </c>
      <c r="BK37" s="2">
        <f t="shared" si="18"/>
        <v>35000000</v>
      </c>
      <c r="BL37" s="2">
        <f t="shared" si="19"/>
        <v>38000000</v>
      </c>
      <c r="BN37" s="2">
        <f t="shared" si="21"/>
        <v>527000000</v>
      </c>
    </row>
    <row r="38" spans="1:66" x14ac:dyDescent="0.8">
      <c r="A38" t="s">
        <v>24</v>
      </c>
      <c r="B38">
        <f t="shared" si="20"/>
        <v>25</v>
      </c>
      <c r="C38">
        <f>IF(Scen!C28-(FlexFR!B38*th)&gt;theta_1,FlexFR!B38+theta_2,FlexFR!B38)</f>
        <v>25</v>
      </c>
      <c r="D38">
        <f>IF(Scen!D28-(FlexFR!C38*th)&gt;theta_1,FlexFR!C38+theta_2,FlexFR!C38)</f>
        <v>25</v>
      </c>
      <c r="E38">
        <f>IF(Scen!E28-(FlexFR!D38*th)&gt;theta_1,FlexFR!D38+theta_2,FlexFR!D38)</f>
        <v>25</v>
      </c>
      <c r="F38">
        <f>IF(Scen!F28-(FlexFR!E38*th)&gt;theta_1,FlexFR!E38+theta_2,FlexFR!E38)</f>
        <v>30</v>
      </c>
      <c r="G38">
        <f>IF(Scen!G28-(FlexFR!F38*th)&gt;theta_1,FlexFR!F38+theta_2,FlexFR!F38)</f>
        <v>30</v>
      </c>
      <c r="H38">
        <f>IF(Scen!H28-(FlexFR!G38*th)&gt;theta_1,FlexFR!G38+theta_2,FlexFR!G38)</f>
        <v>30</v>
      </c>
      <c r="I38">
        <f>IF(Scen!I28-(FlexFR!H38*th)&gt;theta_1,FlexFR!H38+theta_2,FlexFR!H38)</f>
        <v>30</v>
      </c>
      <c r="J38">
        <f>IF(Scen!J28-(FlexFR!I38*th)&gt;theta_1,FlexFR!I38+theta_2,FlexFR!I38)</f>
        <v>35</v>
      </c>
      <c r="K38">
        <f>IF(Scen!K28-(FlexFR!J38*th)&gt;theta_1,FlexFR!J38+theta_2,FlexFR!J38)</f>
        <v>35</v>
      </c>
      <c r="L38">
        <f>IF(Scen!L28-(FlexFR!K38*th)&gt;theta_1,FlexFR!K38+theta_2,FlexFR!K38)</f>
        <v>40</v>
      </c>
      <c r="M38">
        <f>IF(Scen!M28-(FlexFR!L38*th)&gt;theta_1,FlexFR!L38+theta_2,FlexFR!L38)</f>
        <v>40</v>
      </c>
      <c r="N38">
        <f>IF(Scen!N28-(FlexFR!M38*th)&gt;theta_1,FlexFR!M38+theta_2,FlexFR!M38)</f>
        <v>40</v>
      </c>
      <c r="O38">
        <f>IF(Scen!O28-(FlexFR!N38*th)&gt;theta_1,FlexFR!N38+theta_2,FlexFR!N38)</f>
        <v>40</v>
      </c>
      <c r="P38">
        <f>IF(Scen!P28-(FlexFR!O38*th)&gt;theta_1,FlexFR!O38+theta_2,FlexFR!O38)</f>
        <v>45</v>
      </c>
      <c r="Q38">
        <f>IF(Scen!Q28-(FlexFR!P38*th)&gt;theta_1,FlexFR!P38+theta_2,FlexFR!P38)</f>
        <v>45</v>
      </c>
      <c r="R38">
        <f>IF(Scen!R28-(FlexFR!Q38*th)&gt;theta_1,FlexFR!Q38+theta_2,FlexFR!Q38)</f>
        <v>50</v>
      </c>
      <c r="S38">
        <f>IF(Scen!S28-(FlexFR!R38*th)&gt;theta_1,FlexFR!R38+theta_2,FlexFR!R38)</f>
        <v>50</v>
      </c>
      <c r="T38">
        <f>IF(Scen!T28-(FlexFR!S38*th)&gt;theta_1,FlexFR!S38+theta_2,FlexFR!S38)</f>
        <v>55</v>
      </c>
      <c r="U38">
        <f>IF(Scen!U28-(FlexFR!T38*th)&gt;theta_1,FlexFR!T38+theta_2,FlexFR!T38)</f>
        <v>55</v>
      </c>
      <c r="V38">
        <f>IF(Scen!V28-(FlexFR!U38*th)&gt;theta_1,FlexFR!U38+theta_2,FlexFR!U38)</f>
        <v>60</v>
      </c>
      <c r="X38">
        <f>ROUNDUP(Scen!C28/th,0)</f>
        <v>23</v>
      </c>
      <c r="Y38">
        <f>ROUNDUP(Scen!D28/th,0)</f>
        <v>23</v>
      </c>
      <c r="Z38">
        <f>ROUNDUP(Scen!E28/th,0)</f>
        <v>23</v>
      </c>
      <c r="AA38">
        <f>ROUNDUP(Scen!F28/th,0)</f>
        <v>26</v>
      </c>
      <c r="AB38">
        <f>ROUNDUP(Scen!G28/th,0)</f>
        <v>26</v>
      </c>
      <c r="AC38">
        <f>ROUNDUP(Scen!H28/th,0)</f>
        <v>27</v>
      </c>
      <c r="AD38">
        <f>ROUNDUP(Scen!I28/th,0)</f>
        <v>28</v>
      </c>
      <c r="AE38">
        <f>ROUNDUP(Scen!J28/th,0)</f>
        <v>31</v>
      </c>
      <c r="AF38">
        <f>ROUNDUP(Scen!K28/th,0)</f>
        <v>35</v>
      </c>
      <c r="AG38">
        <f>ROUNDUP(Scen!L28/th,0)</f>
        <v>38</v>
      </c>
      <c r="AH38">
        <f>ROUNDUP(Scen!M28/th,0)</f>
        <v>39</v>
      </c>
      <c r="AI38">
        <f>ROUNDUP(Scen!N28/th,0)</f>
        <v>38</v>
      </c>
      <c r="AJ38">
        <f>ROUNDUP(Scen!O28/th,0)</f>
        <v>40</v>
      </c>
      <c r="AK38">
        <f>ROUNDUP(Scen!P28/th,0)</f>
        <v>41</v>
      </c>
      <c r="AL38">
        <f>ROUNDUP(Scen!Q28/th,0)</f>
        <v>41</v>
      </c>
      <c r="AM38">
        <f>ROUNDUP(Scen!R28/th,0)</f>
        <v>46</v>
      </c>
      <c r="AN38">
        <f>ROUNDUP(Scen!S28/th,0)</f>
        <v>50</v>
      </c>
      <c r="AO38">
        <f>ROUNDUP(Scen!T28/th,0)</f>
        <v>52</v>
      </c>
      <c r="AP38">
        <f>ROUNDUP(Scen!U28/th,0)</f>
        <v>53</v>
      </c>
      <c r="AQ38">
        <f>ROUNDUP(Scen!V28/th,0)</f>
        <v>56</v>
      </c>
      <c r="AS38" s="2">
        <f t="shared" si="0"/>
        <v>21000000</v>
      </c>
      <c r="AT38" s="2">
        <f t="shared" si="1"/>
        <v>21000000</v>
      </c>
      <c r="AU38" s="2">
        <f t="shared" si="2"/>
        <v>21000000</v>
      </c>
      <c r="AV38" s="2">
        <f t="shared" si="3"/>
        <v>22000000</v>
      </c>
      <c r="AW38" s="2">
        <f t="shared" si="4"/>
        <v>22000000</v>
      </c>
      <c r="AX38" s="2">
        <f t="shared" si="5"/>
        <v>24000000</v>
      </c>
      <c r="AY38" s="2">
        <f t="shared" si="6"/>
        <v>26000000</v>
      </c>
      <c r="AZ38" s="2">
        <f t="shared" si="7"/>
        <v>27000000</v>
      </c>
      <c r="BA38" s="2">
        <f t="shared" si="8"/>
        <v>35000000</v>
      </c>
      <c r="BB38" s="2">
        <f t="shared" si="9"/>
        <v>36000000</v>
      </c>
      <c r="BC38" s="2">
        <f t="shared" si="10"/>
        <v>38000000</v>
      </c>
      <c r="BD38" s="2">
        <f t="shared" si="11"/>
        <v>36000000</v>
      </c>
      <c r="BE38" s="2">
        <f t="shared" si="12"/>
        <v>40000000</v>
      </c>
      <c r="BF38" s="2">
        <f t="shared" si="13"/>
        <v>37000000</v>
      </c>
      <c r="BG38" s="2">
        <f t="shared" si="14"/>
        <v>37000000</v>
      </c>
      <c r="BH38" s="2">
        <f t="shared" si="15"/>
        <v>42000000</v>
      </c>
      <c r="BI38" s="2">
        <f t="shared" si="16"/>
        <v>50000000</v>
      </c>
      <c r="BJ38" s="2">
        <f t="shared" si="17"/>
        <v>49000000</v>
      </c>
      <c r="BK38" s="2">
        <f t="shared" si="18"/>
        <v>51000000</v>
      </c>
      <c r="BL38" s="2">
        <f t="shared" si="19"/>
        <v>52000000</v>
      </c>
      <c r="BN38" s="2">
        <f t="shared" si="21"/>
        <v>687000000</v>
      </c>
    </row>
    <row r="39" spans="1:66" x14ac:dyDescent="0.8">
      <c r="A39" t="s">
        <v>25</v>
      </c>
      <c r="B39">
        <f t="shared" si="20"/>
        <v>25</v>
      </c>
      <c r="C39">
        <f>IF(Scen!C29-(FlexFR!B39*th)&gt;theta_1,FlexFR!B39+theta_2,FlexFR!B39)</f>
        <v>25</v>
      </c>
      <c r="D39">
        <f>IF(Scen!D29-(FlexFR!C39*th)&gt;theta_1,FlexFR!C39+theta_2,FlexFR!C39)</f>
        <v>30</v>
      </c>
      <c r="E39">
        <f>IF(Scen!E29-(FlexFR!D39*th)&gt;theta_1,FlexFR!D39+theta_2,FlexFR!D39)</f>
        <v>30</v>
      </c>
      <c r="F39">
        <f>IF(Scen!F29-(FlexFR!E39*th)&gt;theta_1,FlexFR!E39+theta_2,FlexFR!E39)</f>
        <v>30</v>
      </c>
      <c r="G39">
        <f>IF(Scen!G29-(FlexFR!F39*th)&gt;theta_1,FlexFR!F39+theta_2,FlexFR!F39)</f>
        <v>30</v>
      </c>
      <c r="H39">
        <f>IF(Scen!H29-(FlexFR!G39*th)&gt;theta_1,FlexFR!G39+theta_2,FlexFR!G39)</f>
        <v>30</v>
      </c>
      <c r="I39">
        <f>IF(Scen!I29-(FlexFR!H39*th)&gt;theta_1,FlexFR!H39+theta_2,FlexFR!H39)</f>
        <v>30</v>
      </c>
      <c r="J39">
        <f>IF(Scen!J29-(FlexFR!I39*th)&gt;theta_1,FlexFR!I39+theta_2,FlexFR!I39)</f>
        <v>30</v>
      </c>
      <c r="K39">
        <f>IF(Scen!K29-(FlexFR!J39*th)&gt;theta_1,FlexFR!J39+theta_2,FlexFR!J39)</f>
        <v>30</v>
      </c>
      <c r="L39">
        <f>IF(Scen!L29-(FlexFR!K39*th)&gt;theta_1,FlexFR!K39+theta_2,FlexFR!K39)</f>
        <v>30</v>
      </c>
      <c r="M39">
        <f>IF(Scen!M29-(FlexFR!L39*th)&gt;theta_1,FlexFR!L39+theta_2,FlexFR!L39)</f>
        <v>30</v>
      </c>
      <c r="N39">
        <f>IF(Scen!N29-(FlexFR!M39*th)&gt;theta_1,FlexFR!M39+theta_2,FlexFR!M39)</f>
        <v>30</v>
      </c>
      <c r="O39">
        <f>IF(Scen!O29-(FlexFR!N39*th)&gt;theta_1,FlexFR!N39+theta_2,FlexFR!N39)</f>
        <v>35</v>
      </c>
      <c r="P39">
        <f>IF(Scen!P29-(FlexFR!O39*th)&gt;theta_1,FlexFR!O39+theta_2,FlexFR!O39)</f>
        <v>35</v>
      </c>
      <c r="Q39">
        <f>IF(Scen!Q29-(FlexFR!P39*th)&gt;theta_1,FlexFR!P39+theta_2,FlexFR!P39)</f>
        <v>35</v>
      </c>
      <c r="R39">
        <f>IF(Scen!R29-(FlexFR!Q39*th)&gt;theta_1,FlexFR!Q39+theta_2,FlexFR!Q39)</f>
        <v>35</v>
      </c>
      <c r="S39">
        <f>IF(Scen!S29-(FlexFR!R39*th)&gt;theta_1,FlexFR!R39+theta_2,FlexFR!R39)</f>
        <v>35</v>
      </c>
      <c r="T39">
        <f>IF(Scen!T29-(FlexFR!S39*th)&gt;theta_1,FlexFR!S39+theta_2,FlexFR!S39)</f>
        <v>35</v>
      </c>
      <c r="U39">
        <f>IF(Scen!U29-(FlexFR!T39*th)&gt;theta_1,FlexFR!T39+theta_2,FlexFR!T39)</f>
        <v>35</v>
      </c>
      <c r="V39">
        <f>IF(Scen!V29-(FlexFR!U39*th)&gt;theta_1,FlexFR!U39+theta_2,FlexFR!U39)</f>
        <v>40</v>
      </c>
      <c r="X39">
        <f>ROUNDUP(Scen!C29/th,0)</f>
        <v>24</v>
      </c>
      <c r="Y39">
        <f>ROUNDUP(Scen!D29/th,0)</f>
        <v>26</v>
      </c>
      <c r="Z39">
        <f>ROUNDUP(Scen!E29/th,0)</f>
        <v>28</v>
      </c>
      <c r="AA39">
        <f>ROUNDUP(Scen!F29/th,0)</f>
        <v>25</v>
      </c>
      <c r="AB39">
        <f>ROUNDUP(Scen!G29/th,0)</f>
        <v>27</v>
      </c>
      <c r="AC39">
        <f>ROUNDUP(Scen!H29/th,0)</f>
        <v>27</v>
      </c>
      <c r="AD39">
        <f>ROUNDUP(Scen!I29/th,0)</f>
        <v>26</v>
      </c>
      <c r="AE39">
        <f>ROUNDUP(Scen!J29/th,0)</f>
        <v>24</v>
      </c>
      <c r="AF39">
        <f>ROUNDUP(Scen!K29/th,0)</f>
        <v>26</v>
      </c>
      <c r="AG39">
        <f>ROUNDUP(Scen!L29/th,0)</f>
        <v>27</v>
      </c>
      <c r="AH39">
        <f>ROUNDUP(Scen!M29/th,0)</f>
        <v>28</v>
      </c>
      <c r="AI39">
        <f>ROUNDUP(Scen!N29/th,0)</f>
        <v>28</v>
      </c>
      <c r="AJ39">
        <f>ROUNDUP(Scen!O29/th,0)</f>
        <v>31</v>
      </c>
      <c r="AK39">
        <f>ROUNDUP(Scen!P29/th,0)</f>
        <v>31</v>
      </c>
      <c r="AL39">
        <f>ROUNDUP(Scen!Q29/th,0)</f>
        <v>28</v>
      </c>
      <c r="AM39">
        <f>ROUNDUP(Scen!R29/th,0)</f>
        <v>28</v>
      </c>
      <c r="AN39">
        <f>ROUNDUP(Scen!S29/th,0)</f>
        <v>30</v>
      </c>
      <c r="AO39">
        <f>ROUNDUP(Scen!T29/th,0)</f>
        <v>34</v>
      </c>
      <c r="AP39">
        <f>ROUNDUP(Scen!U29/th,0)</f>
        <v>33</v>
      </c>
      <c r="AQ39">
        <f>ROUNDUP(Scen!V29/th,0)</f>
        <v>36</v>
      </c>
      <c r="AS39" s="2">
        <f t="shared" si="0"/>
        <v>23000000</v>
      </c>
      <c r="AT39" s="2">
        <f t="shared" si="1"/>
        <v>22000000</v>
      </c>
      <c r="AU39" s="2">
        <f t="shared" si="2"/>
        <v>26000000</v>
      </c>
      <c r="AV39" s="2">
        <f t="shared" si="3"/>
        <v>20000000</v>
      </c>
      <c r="AW39" s="2">
        <f t="shared" si="4"/>
        <v>24000000</v>
      </c>
      <c r="AX39" s="2">
        <f t="shared" si="5"/>
        <v>24000000</v>
      </c>
      <c r="AY39" s="2">
        <f t="shared" si="6"/>
        <v>22000000</v>
      </c>
      <c r="AZ39" s="2">
        <f t="shared" si="7"/>
        <v>18000000</v>
      </c>
      <c r="BA39" s="2">
        <f t="shared" si="8"/>
        <v>22000000</v>
      </c>
      <c r="BB39" s="2">
        <f t="shared" si="9"/>
        <v>24000000</v>
      </c>
      <c r="BC39" s="2">
        <f t="shared" si="10"/>
        <v>26000000</v>
      </c>
      <c r="BD39" s="2">
        <f t="shared" si="11"/>
        <v>26000000</v>
      </c>
      <c r="BE39" s="2">
        <f t="shared" si="12"/>
        <v>27000000</v>
      </c>
      <c r="BF39" s="2">
        <f t="shared" si="13"/>
        <v>27000000</v>
      </c>
      <c r="BG39" s="2">
        <f t="shared" si="14"/>
        <v>21000000</v>
      </c>
      <c r="BH39" s="2">
        <f t="shared" si="15"/>
        <v>21000000</v>
      </c>
      <c r="BI39" s="2">
        <f t="shared" si="16"/>
        <v>25000000</v>
      </c>
      <c r="BJ39" s="2">
        <f t="shared" si="17"/>
        <v>33000000</v>
      </c>
      <c r="BK39" s="2">
        <f t="shared" si="18"/>
        <v>31000000</v>
      </c>
      <c r="BL39" s="2">
        <f t="shared" si="19"/>
        <v>32000000</v>
      </c>
      <c r="BN39" s="2">
        <f t="shared" si="21"/>
        <v>494000000</v>
      </c>
    </row>
    <row r="40" spans="1:66" x14ac:dyDescent="0.8">
      <c r="A40" t="s">
        <v>26</v>
      </c>
      <c r="B40">
        <f t="shared" si="20"/>
        <v>25</v>
      </c>
      <c r="C40">
        <f>IF(Scen!C30-(FlexFR!B40*th)&gt;theta_1,FlexFR!B40+theta_2,FlexFR!B40)</f>
        <v>30</v>
      </c>
      <c r="D40">
        <f>IF(Scen!D30-(FlexFR!C40*th)&gt;theta_1,FlexFR!C40+theta_2,FlexFR!C40)</f>
        <v>30</v>
      </c>
      <c r="E40">
        <f>IF(Scen!E30-(FlexFR!D40*th)&gt;theta_1,FlexFR!D40+theta_2,FlexFR!D40)</f>
        <v>30</v>
      </c>
      <c r="F40">
        <f>IF(Scen!F30-(FlexFR!E40*th)&gt;theta_1,FlexFR!E40+theta_2,FlexFR!E40)</f>
        <v>30</v>
      </c>
      <c r="G40">
        <f>IF(Scen!G30-(FlexFR!F40*th)&gt;theta_1,FlexFR!F40+theta_2,FlexFR!F40)</f>
        <v>30</v>
      </c>
      <c r="H40">
        <f>IF(Scen!H30-(FlexFR!G40*th)&gt;theta_1,FlexFR!G40+theta_2,FlexFR!G40)</f>
        <v>30</v>
      </c>
      <c r="I40">
        <f>IF(Scen!I30-(FlexFR!H40*th)&gt;theta_1,FlexFR!H40+theta_2,FlexFR!H40)</f>
        <v>30</v>
      </c>
      <c r="J40">
        <f>IF(Scen!J30-(FlexFR!I40*th)&gt;theta_1,FlexFR!I40+theta_2,FlexFR!I40)</f>
        <v>30</v>
      </c>
      <c r="K40">
        <f>IF(Scen!K30-(FlexFR!J40*th)&gt;theta_1,FlexFR!J40+theta_2,FlexFR!J40)</f>
        <v>35</v>
      </c>
      <c r="L40">
        <f>IF(Scen!L30-(FlexFR!K40*th)&gt;theta_1,FlexFR!K40+theta_2,FlexFR!K40)</f>
        <v>40</v>
      </c>
      <c r="M40">
        <f>IF(Scen!M30-(FlexFR!L40*th)&gt;theta_1,FlexFR!L40+theta_2,FlexFR!L40)</f>
        <v>45</v>
      </c>
      <c r="N40">
        <f>IF(Scen!N30-(FlexFR!M40*th)&gt;theta_1,FlexFR!M40+theta_2,FlexFR!M40)</f>
        <v>45</v>
      </c>
      <c r="O40">
        <f>IF(Scen!O30-(FlexFR!N40*th)&gt;theta_1,FlexFR!N40+theta_2,FlexFR!N40)</f>
        <v>50</v>
      </c>
      <c r="P40">
        <f>IF(Scen!P30-(FlexFR!O40*th)&gt;theta_1,FlexFR!O40+theta_2,FlexFR!O40)</f>
        <v>50</v>
      </c>
      <c r="Q40">
        <f>IF(Scen!Q30-(FlexFR!P40*th)&gt;theta_1,FlexFR!P40+theta_2,FlexFR!P40)</f>
        <v>50</v>
      </c>
      <c r="R40">
        <f>IF(Scen!R30-(FlexFR!Q40*th)&gt;theta_1,FlexFR!Q40+theta_2,FlexFR!Q40)</f>
        <v>50</v>
      </c>
      <c r="S40">
        <f>IF(Scen!S30-(FlexFR!R40*th)&gt;theta_1,FlexFR!R40+theta_2,FlexFR!R40)</f>
        <v>55</v>
      </c>
      <c r="T40">
        <f>IF(Scen!T30-(FlexFR!S40*th)&gt;theta_1,FlexFR!S40+theta_2,FlexFR!S40)</f>
        <v>60</v>
      </c>
      <c r="U40">
        <f>IF(Scen!U30-(FlexFR!T40*th)&gt;theta_1,FlexFR!T40+theta_2,FlexFR!T40)</f>
        <v>60</v>
      </c>
      <c r="V40">
        <f>IF(Scen!V30-(FlexFR!U40*th)&gt;theta_1,FlexFR!U40+theta_2,FlexFR!U40)</f>
        <v>65</v>
      </c>
      <c r="X40">
        <f>ROUNDUP(Scen!C30/th,0)</f>
        <v>26</v>
      </c>
      <c r="Y40">
        <f>ROUNDUP(Scen!D30/th,0)</f>
        <v>26</v>
      </c>
      <c r="Z40">
        <f>ROUNDUP(Scen!E30/th,0)</f>
        <v>26</v>
      </c>
      <c r="AA40">
        <f>ROUNDUP(Scen!F30/th,0)</f>
        <v>25</v>
      </c>
      <c r="AB40">
        <f>ROUNDUP(Scen!G30/th,0)</f>
        <v>26</v>
      </c>
      <c r="AC40">
        <f>ROUNDUP(Scen!H30/th,0)</f>
        <v>26</v>
      </c>
      <c r="AD40">
        <f>ROUNDUP(Scen!I30/th,0)</f>
        <v>28</v>
      </c>
      <c r="AE40">
        <f>ROUNDUP(Scen!J30/th,0)</f>
        <v>28</v>
      </c>
      <c r="AF40">
        <f>ROUNDUP(Scen!K30/th,0)</f>
        <v>34</v>
      </c>
      <c r="AG40">
        <f>ROUNDUP(Scen!L30/th,0)</f>
        <v>37</v>
      </c>
      <c r="AH40">
        <f>ROUNDUP(Scen!M30/th,0)</f>
        <v>41</v>
      </c>
      <c r="AI40">
        <f>ROUNDUP(Scen!N30/th,0)</f>
        <v>44</v>
      </c>
      <c r="AJ40">
        <f>ROUNDUP(Scen!O30/th,0)</f>
        <v>46</v>
      </c>
      <c r="AK40">
        <f>ROUNDUP(Scen!P30/th,0)</f>
        <v>48</v>
      </c>
      <c r="AL40">
        <f>ROUNDUP(Scen!Q30/th,0)</f>
        <v>50</v>
      </c>
      <c r="AM40">
        <f>ROUNDUP(Scen!R30/th,0)</f>
        <v>50</v>
      </c>
      <c r="AN40">
        <f>ROUNDUP(Scen!S30/th,0)</f>
        <v>54</v>
      </c>
      <c r="AO40">
        <f>ROUNDUP(Scen!T30/th,0)</f>
        <v>57</v>
      </c>
      <c r="AP40">
        <f>ROUNDUP(Scen!U30/th,0)</f>
        <v>58</v>
      </c>
      <c r="AQ40">
        <f>ROUNDUP(Scen!V30/th,0)</f>
        <v>62</v>
      </c>
      <c r="AS40" s="2">
        <f t="shared" si="0"/>
        <v>22000000</v>
      </c>
      <c r="AT40" s="2">
        <f t="shared" si="1"/>
        <v>22000000</v>
      </c>
      <c r="AU40" s="2">
        <f t="shared" si="2"/>
        <v>22000000</v>
      </c>
      <c r="AV40" s="2">
        <f t="shared" si="3"/>
        <v>20000000</v>
      </c>
      <c r="AW40" s="2">
        <f t="shared" si="4"/>
        <v>22000000</v>
      </c>
      <c r="AX40" s="2">
        <f t="shared" si="5"/>
        <v>22000000</v>
      </c>
      <c r="AY40" s="2">
        <f t="shared" si="6"/>
        <v>26000000</v>
      </c>
      <c r="AZ40" s="2">
        <f t="shared" si="7"/>
        <v>26000000</v>
      </c>
      <c r="BA40" s="2">
        <f t="shared" si="8"/>
        <v>33000000</v>
      </c>
      <c r="BB40" s="2">
        <f t="shared" si="9"/>
        <v>34000000</v>
      </c>
      <c r="BC40" s="2">
        <f t="shared" si="10"/>
        <v>37000000</v>
      </c>
      <c r="BD40" s="2">
        <f t="shared" si="11"/>
        <v>43000000</v>
      </c>
      <c r="BE40" s="2">
        <f t="shared" si="12"/>
        <v>42000000</v>
      </c>
      <c r="BF40" s="2">
        <f t="shared" si="13"/>
        <v>46000000</v>
      </c>
      <c r="BG40" s="2">
        <f t="shared" si="14"/>
        <v>50000000</v>
      </c>
      <c r="BH40" s="2">
        <f t="shared" si="15"/>
        <v>50000000</v>
      </c>
      <c r="BI40" s="2">
        <f t="shared" si="16"/>
        <v>53000000</v>
      </c>
      <c r="BJ40" s="2">
        <f t="shared" si="17"/>
        <v>54000000</v>
      </c>
      <c r="BK40" s="2">
        <f t="shared" si="18"/>
        <v>56000000</v>
      </c>
      <c r="BL40" s="2">
        <f t="shared" si="19"/>
        <v>59000000</v>
      </c>
      <c r="BN40" s="2">
        <f t="shared" si="21"/>
        <v>739000000</v>
      </c>
    </row>
    <row r="41" spans="1:66" x14ac:dyDescent="0.8">
      <c r="A41" t="s">
        <v>27</v>
      </c>
      <c r="B41">
        <f t="shared" si="20"/>
        <v>25</v>
      </c>
      <c r="C41">
        <f>IF(Scen!C31-(FlexFR!B41*th)&gt;theta_1,FlexFR!B41+theta_2,FlexFR!B41)</f>
        <v>25</v>
      </c>
      <c r="D41">
        <f>IF(Scen!D31-(FlexFR!C41*th)&gt;theta_1,FlexFR!C41+theta_2,FlexFR!C41)</f>
        <v>25</v>
      </c>
      <c r="E41">
        <f>IF(Scen!E31-(FlexFR!D41*th)&gt;theta_1,FlexFR!D41+theta_2,FlexFR!D41)</f>
        <v>30</v>
      </c>
      <c r="F41">
        <f>IF(Scen!F31-(FlexFR!E41*th)&gt;theta_1,FlexFR!E41+theta_2,FlexFR!E41)</f>
        <v>30</v>
      </c>
      <c r="G41">
        <f>IF(Scen!G31-(FlexFR!F41*th)&gt;theta_1,FlexFR!F41+theta_2,FlexFR!F41)</f>
        <v>30</v>
      </c>
      <c r="H41">
        <f>IF(Scen!H31-(FlexFR!G41*th)&gt;theta_1,FlexFR!G41+theta_2,FlexFR!G41)</f>
        <v>35</v>
      </c>
      <c r="I41">
        <f>IF(Scen!I31-(FlexFR!H41*th)&gt;theta_1,FlexFR!H41+theta_2,FlexFR!H41)</f>
        <v>35</v>
      </c>
      <c r="J41">
        <f>IF(Scen!J31-(FlexFR!I41*th)&gt;theta_1,FlexFR!I41+theta_2,FlexFR!I41)</f>
        <v>35</v>
      </c>
      <c r="K41">
        <f>IF(Scen!K31-(FlexFR!J41*th)&gt;theta_1,FlexFR!J41+theta_2,FlexFR!J41)</f>
        <v>35</v>
      </c>
      <c r="L41">
        <f>IF(Scen!L31-(FlexFR!K41*th)&gt;theta_1,FlexFR!K41+theta_2,FlexFR!K41)</f>
        <v>35</v>
      </c>
      <c r="M41">
        <f>IF(Scen!M31-(FlexFR!L41*th)&gt;theta_1,FlexFR!L41+theta_2,FlexFR!L41)</f>
        <v>40</v>
      </c>
      <c r="N41">
        <f>IF(Scen!N31-(FlexFR!M41*th)&gt;theta_1,FlexFR!M41+theta_2,FlexFR!M41)</f>
        <v>40</v>
      </c>
      <c r="O41">
        <f>IF(Scen!O31-(FlexFR!N41*th)&gt;theta_1,FlexFR!N41+theta_2,FlexFR!N41)</f>
        <v>40</v>
      </c>
      <c r="P41">
        <f>IF(Scen!P31-(FlexFR!O41*th)&gt;theta_1,FlexFR!O41+theta_2,FlexFR!O41)</f>
        <v>40</v>
      </c>
      <c r="Q41">
        <f>IF(Scen!Q31-(FlexFR!P41*th)&gt;theta_1,FlexFR!P41+theta_2,FlexFR!P41)</f>
        <v>45</v>
      </c>
      <c r="R41">
        <f>IF(Scen!R31-(FlexFR!Q41*th)&gt;theta_1,FlexFR!Q41+theta_2,FlexFR!Q41)</f>
        <v>45</v>
      </c>
      <c r="S41">
        <f>IF(Scen!S31-(FlexFR!R41*th)&gt;theta_1,FlexFR!R41+theta_2,FlexFR!R41)</f>
        <v>50</v>
      </c>
      <c r="T41">
        <f>IF(Scen!T31-(FlexFR!S41*th)&gt;theta_1,FlexFR!S41+theta_2,FlexFR!S41)</f>
        <v>55</v>
      </c>
      <c r="U41">
        <f>IF(Scen!U31-(FlexFR!T41*th)&gt;theta_1,FlexFR!T41+theta_2,FlexFR!T41)</f>
        <v>55</v>
      </c>
      <c r="V41">
        <f>IF(Scen!V31-(FlexFR!U41*th)&gt;theta_1,FlexFR!U41+theta_2,FlexFR!U41)</f>
        <v>55</v>
      </c>
      <c r="X41">
        <f>ROUNDUP(Scen!C31/th,0)</f>
        <v>24</v>
      </c>
      <c r="Y41">
        <f>ROUNDUP(Scen!D31/th,0)</f>
        <v>24</v>
      </c>
      <c r="Z41">
        <f>ROUNDUP(Scen!E31/th,0)</f>
        <v>26</v>
      </c>
      <c r="AA41">
        <f>ROUNDUP(Scen!F31/th,0)</f>
        <v>29</v>
      </c>
      <c r="AB41">
        <f>ROUNDUP(Scen!G31/th,0)</f>
        <v>30</v>
      </c>
      <c r="AC41">
        <f>ROUNDUP(Scen!H31/th,0)</f>
        <v>32</v>
      </c>
      <c r="AD41">
        <f>ROUNDUP(Scen!I31/th,0)</f>
        <v>32</v>
      </c>
      <c r="AE41">
        <f>ROUNDUP(Scen!J31/th,0)</f>
        <v>32</v>
      </c>
      <c r="AF41">
        <f>ROUNDUP(Scen!K31/th,0)</f>
        <v>35</v>
      </c>
      <c r="AG41">
        <f>ROUNDUP(Scen!L31/th,0)</f>
        <v>35</v>
      </c>
      <c r="AH41">
        <f>ROUNDUP(Scen!M31/th,0)</f>
        <v>37</v>
      </c>
      <c r="AI41">
        <f>ROUNDUP(Scen!N31/th,0)</f>
        <v>37</v>
      </c>
      <c r="AJ41">
        <f>ROUNDUP(Scen!O31/th,0)</f>
        <v>39</v>
      </c>
      <c r="AK41">
        <f>ROUNDUP(Scen!P31/th,0)</f>
        <v>38</v>
      </c>
      <c r="AL41">
        <f>ROUNDUP(Scen!Q31/th,0)</f>
        <v>42</v>
      </c>
      <c r="AM41">
        <f>ROUNDUP(Scen!R31/th,0)</f>
        <v>43</v>
      </c>
      <c r="AN41">
        <f>ROUNDUP(Scen!S31/th,0)</f>
        <v>47</v>
      </c>
      <c r="AO41">
        <f>ROUNDUP(Scen!T31/th,0)</f>
        <v>53</v>
      </c>
      <c r="AP41">
        <f>ROUNDUP(Scen!U31/th,0)</f>
        <v>53</v>
      </c>
      <c r="AQ41">
        <f>ROUNDUP(Scen!V31/th,0)</f>
        <v>54</v>
      </c>
      <c r="AS41" s="2">
        <f t="shared" si="0"/>
        <v>23000000</v>
      </c>
      <c r="AT41" s="2">
        <f t="shared" si="1"/>
        <v>23000000</v>
      </c>
      <c r="AU41" s="2">
        <f t="shared" si="2"/>
        <v>22000000</v>
      </c>
      <c r="AV41" s="2">
        <f t="shared" si="3"/>
        <v>28000000</v>
      </c>
      <c r="AW41" s="2">
        <f t="shared" si="4"/>
        <v>30000000</v>
      </c>
      <c r="AX41" s="2">
        <f t="shared" si="5"/>
        <v>29000000</v>
      </c>
      <c r="AY41" s="2">
        <f t="shared" si="6"/>
        <v>29000000</v>
      </c>
      <c r="AZ41" s="2">
        <f t="shared" si="7"/>
        <v>29000000</v>
      </c>
      <c r="BA41" s="2">
        <f t="shared" si="8"/>
        <v>35000000</v>
      </c>
      <c r="BB41" s="2">
        <f t="shared" si="9"/>
        <v>35000000</v>
      </c>
      <c r="BC41" s="2">
        <f t="shared" si="10"/>
        <v>34000000</v>
      </c>
      <c r="BD41" s="2">
        <f t="shared" si="11"/>
        <v>34000000</v>
      </c>
      <c r="BE41" s="2">
        <f t="shared" si="12"/>
        <v>38000000</v>
      </c>
      <c r="BF41" s="2">
        <f t="shared" si="13"/>
        <v>36000000</v>
      </c>
      <c r="BG41" s="2">
        <f t="shared" si="14"/>
        <v>39000000</v>
      </c>
      <c r="BH41" s="2">
        <f t="shared" si="15"/>
        <v>41000000</v>
      </c>
      <c r="BI41" s="2">
        <f t="shared" si="16"/>
        <v>44000000</v>
      </c>
      <c r="BJ41" s="2">
        <f t="shared" si="17"/>
        <v>51000000</v>
      </c>
      <c r="BK41" s="2">
        <f t="shared" si="18"/>
        <v>51000000</v>
      </c>
      <c r="BL41" s="2">
        <f t="shared" si="19"/>
        <v>53000000</v>
      </c>
      <c r="BN41" s="2">
        <f t="shared" si="21"/>
        <v>704000000</v>
      </c>
    </row>
    <row r="42" spans="1:66" x14ac:dyDescent="0.8">
      <c r="A42" t="s">
        <v>28</v>
      </c>
      <c r="B42">
        <f t="shared" si="20"/>
        <v>25</v>
      </c>
      <c r="C42">
        <f>IF(Scen!C32-(FlexFR!B42*th)&gt;theta_1,FlexFR!B42+theta_2,FlexFR!B42)</f>
        <v>25</v>
      </c>
      <c r="D42">
        <f>IF(Scen!D32-(FlexFR!C42*th)&gt;theta_1,FlexFR!C42+theta_2,FlexFR!C42)</f>
        <v>25</v>
      </c>
      <c r="E42">
        <f>IF(Scen!E32-(FlexFR!D42*th)&gt;theta_1,FlexFR!D42+theta_2,FlexFR!D42)</f>
        <v>30</v>
      </c>
      <c r="F42">
        <f>IF(Scen!F32-(FlexFR!E42*th)&gt;theta_1,FlexFR!E42+theta_2,FlexFR!E42)</f>
        <v>35</v>
      </c>
      <c r="G42">
        <f>IF(Scen!G32-(FlexFR!F42*th)&gt;theta_1,FlexFR!F42+theta_2,FlexFR!F42)</f>
        <v>35</v>
      </c>
      <c r="H42">
        <f>IF(Scen!H32-(FlexFR!G42*th)&gt;theta_1,FlexFR!G42+theta_2,FlexFR!G42)</f>
        <v>35</v>
      </c>
      <c r="I42">
        <f>IF(Scen!I32-(FlexFR!H42*th)&gt;theta_1,FlexFR!H42+theta_2,FlexFR!H42)</f>
        <v>35</v>
      </c>
      <c r="J42">
        <f>IF(Scen!J32-(FlexFR!I42*th)&gt;theta_1,FlexFR!I42+theta_2,FlexFR!I42)</f>
        <v>35</v>
      </c>
      <c r="K42">
        <f>IF(Scen!K32-(FlexFR!J42*th)&gt;theta_1,FlexFR!J42+theta_2,FlexFR!J42)</f>
        <v>40</v>
      </c>
      <c r="L42">
        <f>IF(Scen!L32-(FlexFR!K42*th)&gt;theta_1,FlexFR!K42+theta_2,FlexFR!K42)</f>
        <v>40</v>
      </c>
      <c r="M42">
        <f>IF(Scen!M32-(FlexFR!L42*th)&gt;theta_1,FlexFR!L42+theta_2,FlexFR!L42)</f>
        <v>40</v>
      </c>
      <c r="N42">
        <f>IF(Scen!N32-(FlexFR!M42*th)&gt;theta_1,FlexFR!M42+theta_2,FlexFR!M42)</f>
        <v>40</v>
      </c>
      <c r="O42">
        <f>IF(Scen!O32-(FlexFR!N42*th)&gt;theta_1,FlexFR!N42+theta_2,FlexFR!N42)</f>
        <v>40</v>
      </c>
      <c r="P42">
        <f>IF(Scen!P32-(FlexFR!O42*th)&gt;theta_1,FlexFR!O42+theta_2,FlexFR!O42)</f>
        <v>45</v>
      </c>
      <c r="Q42">
        <f>IF(Scen!Q32-(FlexFR!P42*th)&gt;theta_1,FlexFR!P42+theta_2,FlexFR!P42)</f>
        <v>45</v>
      </c>
      <c r="R42">
        <f>IF(Scen!R32-(FlexFR!Q42*th)&gt;theta_1,FlexFR!Q42+theta_2,FlexFR!Q42)</f>
        <v>50</v>
      </c>
      <c r="S42">
        <f>IF(Scen!S32-(FlexFR!R42*th)&gt;theta_1,FlexFR!R42+theta_2,FlexFR!R42)</f>
        <v>55</v>
      </c>
      <c r="T42">
        <f>IF(Scen!T32-(FlexFR!S42*th)&gt;theta_1,FlexFR!S42+theta_2,FlexFR!S42)</f>
        <v>55</v>
      </c>
      <c r="U42">
        <f>IF(Scen!U32-(FlexFR!T42*th)&gt;theta_1,FlexFR!T42+theta_2,FlexFR!T42)</f>
        <v>55</v>
      </c>
      <c r="V42">
        <f>IF(Scen!V32-(FlexFR!U42*th)&gt;theta_1,FlexFR!U42+theta_2,FlexFR!U42)</f>
        <v>55</v>
      </c>
      <c r="X42">
        <f>ROUNDUP(Scen!C32/th,0)</f>
        <v>24</v>
      </c>
      <c r="Y42">
        <f>ROUNDUP(Scen!D32/th,0)</f>
        <v>24</v>
      </c>
      <c r="Z42">
        <f>ROUNDUP(Scen!E32/th,0)</f>
        <v>28</v>
      </c>
      <c r="AA42">
        <f>ROUNDUP(Scen!F32/th,0)</f>
        <v>32</v>
      </c>
      <c r="AB42">
        <f>ROUNDUP(Scen!G32/th,0)</f>
        <v>31</v>
      </c>
      <c r="AC42">
        <f>ROUNDUP(Scen!H32/th,0)</f>
        <v>34</v>
      </c>
      <c r="AD42">
        <f>ROUNDUP(Scen!I32/th,0)</f>
        <v>34</v>
      </c>
      <c r="AE42">
        <f>ROUNDUP(Scen!J32/th,0)</f>
        <v>34</v>
      </c>
      <c r="AF42">
        <f>ROUNDUP(Scen!K32/th,0)</f>
        <v>37</v>
      </c>
      <c r="AG42">
        <f>ROUNDUP(Scen!L32/th,0)</f>
        <v>34</v>
      </c>
      <c r="AH42">
        <f>ROUNDUP(Scen!M32/th,0)</f>
        <v>35</v>
      </c>
      <c r="AI42">
        <f>ROUNDUP(Scen!N32/th,0)</f>
        <v>40</v>
      </c>
      <c r="AJ42">
        <f>ROUNDUP(Scen!O32/th,0)</f>
        <v>39</v>
      </c>
      <c r="AK42">
        <f>ROUNDUP(Scen!P32/th,0)</f>
        <v>41</v>
      </c>
      <c r="AL42">
        <f>ROUNDUP(Scen!Q32/th,0)</f>
        <v>44</v>
      </c>
      <c r="AM42">
        <f>ROUNDUP(Scen!R32/th,0)</f>
        <v>52</v>
      </c>
      <c r="AN42">
        <f>ROUNDUP(Scen!S32/th,0)</f>
        <v>53</v>
      </c>
      <c r="AO42">
        <f>ROUNDUP(Scen!T32/th,0)</f>
        <v>52</v>
      </c>
      <c r="AP42">
        <f>ROUNDUP(Scen!U32/th,0)</f>
        <v>51</v>
      </c>
      <c r="AQ42">
        <f>ROUNDUP(Scen!V32/th,0)</f>
        <v>55</v>
      </c>
      <c r="AS42" s="2">
        <f t="shared" si="0"/>
        <v>23000000</v>
      </c>
      <c r="AT42" s="2">
        <f t="shared" si="1"/>
        <v>23000000</v>
      </c>
      <c r="AU42" s="2">
        <f t="shared" si="2"/>
        <v>26000000</v>
      </c>
      <c r="AV42" s="2">
        <f t="shared" si="3"/>
        <v>29000000</v>
      </c>
      <c r="AW42" s="2">
        <f t="shared" si="4"/>
        <v>27000000</v>
      </c>
      <c r="AX42" s="2">
        <f t="shared" si="5"/>
        <v>33000000</v>
      </c>
      <c r="AY42" s="2">
        <f t="shared" si="6"/>
        <v>33000000</v>
      </c>
      <c r="AZ42" s="2">
        <f t="shared" si="7"/>
        <v>33000000</v>
      </c>
      <c r="BA42" s="2">
        <f t="shared" si="8"/>
        <v>34000000</v>
      </c>
      <c r="BB42" s="2">
        <f t="shared" si="9"/>
        <v>28000000</v>
      </c>
      <c r="BC42" s="2">
        <f t="shared" si="10"/>
        <v>30000000</v>
      </c>
      <c r="BD42" s="2">
        <f t="shared" si="11"/>
        <v>40000000</v>
      </c>
      <c r="BE42" s="2">
        <f t="shared" si="12"/>
        <v>38000000</v>
      </c>
      <c r="BF42" s="2">
        <f t="shared" si="13"/>
        <v>37000000</v>
      </c>
      <c r="BG42" s="2">
        <f t="shared" si="14"/>
        <v>43000000</v>
      </c>
      <c r="BH42" s="2">
        <f t="shared" si="15"/>
        <v>52000000</v>
      </c>
      <c r="BI42" s="2">
        <f t="shared" si="16"/>
        <v>51000000</v>
      </c>
      <c r="BJ42" s="2">
        <f t="shared" si="17"/>
        <v>49000000</v>
      </c>
      <c r="BK42" s="2">
        <f t="shared" si="18"/>
        <v>47000000</v>
      </c>
      <c r="BL42" s="2">
        <f t="shared" si="19"/>
        <v>55000000</v>
      </c>
      <c r="BN42" s="2">
        <f t="shared" si="21"/>
        <v>731000000</v>
      </c>
    </row>
    <row r="43" spans="1:66" x14ac:dyDescent="0.8">
      <c r="A43" t="s">
        <v>29</v>
      </c>
      <c r="B43">
        <f t="shared" si="20"/>
        <v>25</v>
      </c>
      <c r="C43">
        <f>IF(Scen!C33-(FlexFR!B43*th)&gt;theta_1,FlexFR!B43+theta_2,FlexFR!B43)</f>
        <v>25</v>
      </c>
      <c r="D43">
        <f>IF(Scen!D33-(FlexFR!C43*th)&gt;theta_1,FlexFR!C43+theta_2,FlexFR!C43)</f>
        <v>25</v>
      </c>
      <c r="E43">
        <f>IF(Scen!E33-(FlexFR!D43*th)&gt;theta_1,FlexFR!D43+theta_2,FlexFR!D43)</f>
        <v>25</v>
      </c>
      <c r="F43">
        <f>IF(Scen!F33-(FlexFR!E43*th)&gt;theta_1,FlexFR!E43+theta_2,FlexFR!E43)</f>
        <v>25</v>
      </c>
      <c r="G43">
        <f>IF(Scen!G33-(FlexFR!F43*th)&gt;theta_1,FlexFR!F43+theta_2,FlexFR!F43)</f>
        <v>30</v>
      </c>
      <c r="H43">
        <f>IF(Scen!H33-(FlexFR!G43*th)&gt;theta_1,FlexFR!G43+theta_2,FlexFR!G43)</f>
        <v>30</v>
      </c>
      <c r="I43">
        <f>IF(Scen!I33-(FlexFR!H43*th)&gt;theta_1,FlexFR!H43+theta_2,FlexFR!H43)</f>
        <v>30</v>
      </c>
      <c r="J43">
        <f>IF(Scen!J33-(FlexFR!I43*th)&gt;theta_1,FlexFR!I43+theta_2,FlexFR!I43)</f>
        <v>30</v>
      </c>
      <c r="K43">
        <f>IF(Scen!K33-(FlexFR!J43*th)&gt;theta_1,FlexFR!J43+theta_2,FlexFR!J43)</f>
        <v>30</v>
      </c>
      <c r="L43">
        <f>IF(Scen!L33-(FlexFR!K43*th)&gt;theta_1,FlexFR!K43+theta_2,FlexFR!K43)</f>
        <v>30</v>
      </c>
      <c r="M43">
        <f>IF(Scen!M33-(FlexFR!L43*th)&gt;theta_1,FlexFR!L43+theta_2,FlexFR!L43)</f>
        <v>30</v>
      </c>
      <c r="N43">
        <f>IF(Scen!N33-(FlexFR!M43*th)&gt;theta_1,FlexFR!M43+theta_2,FlexFR!M43)</f>
        <v>30</v>
      </c>
      <c r="O43">
        <f>IF(Scen!O33-(FlexFR!N43*th)&gt;theta_1,FlexFR!N43+theta_2,FlexFR!N43)</f>
        <v>30</v>
      </c>
      <c r="P43">
        <f>IF(Scen!P33-(FlexFR!O43*th)&gt;theta_1,FlexFR!O43+theta_2,FlexFR!O43)</f>
        <v>30</v>
      </c>
      <c r="Q43">
        <f>IF(Scen!Q33-(FlexFR!P43*th)&gt;theta_1,FlexFR!P43+theta_2,FlexFR!P43)</f>
        <v>30</v>
      </c>
      <c r="R43">
        <f>IF(Scen!R33-(FlexFR!Q43*th)&gt;theta_1,FlexFR!Q43+theta_2,FlexFR!Q43)</f>
        <v>30</v>
      </c>
      <c r="S43">
        <f>IF(Scen!S33-(FlexFR!R43*th)&gt;theta_1,FlexFR!R43+theta_2,FlexFR!R43)</f>
        <v>30</v>
      </c>
      <c r="T43">
        <f>IF(Scen!T33-(FlexFR!S43*th)&gt;theta_1,FlexFR!S43+theta_2,FlexFR!S43)</f>
        <v>30</v>
      </c>
      <c r="U43">
        <f>IF(Scen!U33-(FlexFR!T43*th)&gt;theta_1,FlexFR!T43+theta_2,FlexFR!T43)</f>
        <v>30</v>
      </c>
      <c r="V43">
        <f>IF(Scen!V33-(FlexFR!U43*th)&gt;theta_1,FlexFR!U43+theta_2,FlexFR!U43)</f>
        <v>30</v>
      </c>
      <c r="X43">
        <f>ROUNDUP(Scen!C33/th,0)</f>
        <v>23</v>
      </c>
      <c r="Y43">
        <f>ROUNDUP(Scen!D33/th,0)</f>
        <v>22</v>
      </c>
      <c r="Z43">
        <f>ROUNDUP(Scen!E33/th,0)</f>
        <v>21</v>
      </c>
      <c r="AA43">
        <f>ROUNDUP(Scen!F33/th,0)</f>
        <v>24</v>
      </c>
      <c r="AB43">
        <f>ROUNDUP(Scen!G33/th,0)</f>
        <v>27</v>
      </c>
      <c r="AC43">
        <f>ROUNDUP(Scen!H33/th,0)</f>
        <v>26</v>
      </c>
      <c r="AD43">
        <f>ROUNDUP(Scen!I33/th,0)</f>
        <v>27</v>
      </c>
      <c r="AE43">
        <f>ROUNDUP(Scen!J33/th,0)</f>
        <v>25</v>
      </c>
      <c r="AF43">
        <f>ROUNDUP(Scen!K33/th,0)</f>
        <v>25</v>
      </c>
      <c r="AG43">
        <f>ROUNDUP(Scen!L33/th,0)</f>
        <v>26</v>
      </c>
      <c r="AH43">
        <f>ROUNDUP(Scen!M33/th,0)</f>
        <v>27</v>
      </c>
      <c r="AI43">
        <f>ROUNDUP(Scen!N33/th,0)</f>
        <v>30</v>
      </c>
      <c r="AJ43">
        <f>ROUNDUP(Scen!O33/th,0)</f>
        <v>27</v>
      </c>
      <c r="AK43">
        <f>ROUNDUP(Scen!P33/th,0)</f>
        <v>26</v>
      </c>
      <c r="AL43">
        <f>ROUNDUP(Scen!Q33/th,0)</f>
        <v>26</v>
      </c>
      <c r="AM43">
        <f>ROUNDUP(Scen!R33/th,0)</f>
        <v>26</v>
      </c>
      <c r="AN43">
        <f>ROUNDUP(Scen!S33/th,0)</f>
        <v>28</v>
      </c>
      <c r="AO43">
        <f>ROUNDUP(Scen!T33/th,0)</f>
        <v>27</v>
      </c>
      <c r="AP43">
        <f>ROUNDUP(Scen!U33/th,0)</f>
        <v>30</v>
      </c>
      <c r="AQ43">
        <f>ROUNDUP(Scen!V33/th,0)</f>
        <v>29</v>
      </c>
      <c r="AS43" s="2">
        <f t="shared" si="0"/>
        <v>21000000</v>
      </c>
      <c r="AT43" s="2">
        <f t="shared" si="1"/>
        <v>19000000</v>
      </c>
      <c r="AU43" s="2">
        <f t="shared" si="2"/>
        <v>17000000</v>
      </c>
      <c r="AV43" s="2">
        <f t="shared" si="3"/>
        <v>23000000</v>
      </c>
      <c r="AW43" s="2">
        <f t="shared" si="4"/>
        <v>24000000</v>
      </c>
      <c r="AX43" s="2">
        <f t="shared" si="5"/>
        <v>22000000</v>
      </c>
      <c r="AY43" s="2">
        <f t="shared" si="6"/>
        <v>24000000</v>
      </c>
      <c r="AZ43" s="2">
        <f t="shared" si="7"/>
        <v>20000000</v>
      </c>
      <c r="BA43" s="2">
        <f t="shared" si="8"/>
        <v>20000000</v>
      </c>
      <c r="BB43" s="2">
        <f t="shared" si="9"/>
        <v>22000000</v>
      </c>
      <c r="BC43" s="2">
        <f t="shared" si="10"/>
        <v>24000000</v>
      </c>
      <c r="BD43" s="2">
        <f t="shared" si="11"/>
        <v>30000000</v>
      </c>
      <c r="BE43" s="2">
        <f t="shared" si="12"/>
        <v>24000000</v>
      </c>
      <c r="BF43" s="2">
        <f t="shared" si="13"/>
        <v>22000000</v>
      </c>
      <c r="BG43" s="2">
        <f t="shared" si="14"/>
        <v>22000000</v>
      </c>
      <c r="BH43" s="2">
        <f t="shared" si="15"/>
        <v>22000000</v>
      </c>
      <c r="BI43" s="2">
        <f t="shared" si="16"/>
        <v>26000000</v>
      </c>
      <c r="BJ43" s="2">
        <f t="shared" si="17"/>
        <v>24000000</v>
      </c>
      <c r="BK43" s="2">
        <f t="shared" si="18"/>
        <v>30000000</v>
      </c>
      <c r="BL43" s="2">
        <f t="shared" si="19"/>
        <v>28000000</v>
      </c>
      <c r="BN43" s="2">
        <f t="shared" si="21"/>
        <v>464000000</v>
      </c>
    </row>
    <row r="44" spans="1:66" x14ac:dyDescent="0.8">
      <c r="A44" t="s">
        <v>30</v>
      </c>
      <c r="B44">
        <f t="shared" si="20"/>
        <v>25</v>
      </c>
      <c r="C44">
        <f>IF(Scen!C34-(FlexFR!B44*th)&gt;theta_1,FlexFR!B44+theta_2,FlexFR!B44)</f>
        <v>25</v>
      </c>
      <c r="D44">
        <f>IF(Scen!D34-(FlexFR!C44*th)&gt;theta_1,FlexFR!C44+theta_2,FlexFR!C44)</f>
        <v>25</v>
      </c>
      <c r="E44">
        <f>IF(Scen!E34-(FlexFR!D44*th)&gt;theta_1,FlexFR!D44+theta_2,FlexFR!D44)</f>
        <v>30</v>
      </c>
      <c r="F44">
        <f>IF(Scen!F34-(FlexFR!E44*th)&gt;theta_1,FlexFR!E44+theta_2,FlexFR!E44)</f>
        <v>30</v>
      </c>
      <c r="G44">
        <f>IF(Scen!G34-(FlexFR!F44*th)&gt;theta_1,FlexFR!F44+theta_2,FlexFR!F44)</f>
        <v>30</v>
      </c>
      <c r="H44">
        <f>IF(Scen!H34-(FlexFR!G44*th)&gt;theta_1,FlexFR!G44+theta_2,FlexFR!G44)</f>
        <v>30</v>
      </c>
      <c r="I44">
        <f>IF(Scen!I34-(FlexFR!H44*th)&gt;theta_1,FlexFR!H44+theta_2,FlexFR!H44)</f>
        <v>30</v>
      </c>
      <c r="J44">
        <f>IF(Scen!J34-(FlexFR!I44*th)&gt;theta_1,FlexFR!I44+theta_2,FlexFR!I44)</f>
        <v>30</v>
      </c>
      <c r="K44">
        <f>IF(Scen!K34-(FlexFR!J44*th)&gt;theta_1,FlexFR!J44+theta_2,FlexFR!J44)</f>
        <v>35</v>
      </c>
      <c r="L44">
        <f>IF(Scen!L34-(FlexFR!K44*th)&gt;theta_1,FlexFR!K44+theta_2,FlexFR!K44)</f>
        <v>40</v>
      </c>
      <c r="M44">
        <f>IF(Scen!M34-(FlexFR!L44*th)&gt;theta_1,FlexFR!L44+theta_2,FlexFR!L44)</f>
        <v>40</v>
      </c>
      <c r="N44">
        <f>IF(Scen!N34-(FlexFR!M44*th)&gt;theta_1,FlexFR!M44+theta_2,FlexFR!M44)</f>
        <v>45</v>
      </c>
      <c r="O44">
        <f>IF(Scen!O34-(FlexFR!N44*th)&gt;theta_1,FlexFR!N44+theta_2,FlexFR!N44)</f>
        <v>45</v>
      </c>
      <c r="P44">
        <f>IF(Scen!P34-(FlexFR!O44*th)&gt;theta_1,FlexFR!O44+theta_2,FlexFR!O44)</f>
        <v>45</v>
      </c>
      <c r="Q44">
        <f>IF(Scen!Q34-(FlexFR!P44*th)&gt;theta_1,FlexFR!P44+theta_2,FlexFR!P44)</f>
        <v>50</v>
      </c>
      <c r="R44">
        <f>IF(Scen!R34-(FlexFR!Q44*th)&gt;theta_1,FlexFR!Q44+theta_2,FlexFR!Q44)</f>
        <v>50</v>
      </c>
      <c r="S44">
        <f>IF(Scen!S34-(FlexFR!R44*th)&gt;theta_1,FlexFR!R44+theta_2,FlexFR!R44)</f>
        <v>50</v>
      </c>
      <c r="T44">
        <f>IF(Scen!T34-(FlexFR!S44*th)&gt;theta_1,FlexFR!S44+theta_2,FlexFR!S44)</f>
        <v>50</v>
      </c>
      <c r="U44">
        <f>IF(Scen!U34-(FlexFR!T44*th)&gt;theta_1,FlexFR!T44+theta_2,FlexFR!T44)</f>
        <v>50</v>
      </c>
      <c r="V44">
        <f>IF(Scen!V34-(FlexFR!U44*th)&gt;theta_1,FlexFR!U44+theta_2,FlexFR!U44)</f>
        <v>50</v>
      </c>
      <c r="X44">
        <f>ROUNDUP(Scen!C34/th,0)</f>
        <v>23</v>
      </c>
      <c r="Y44">
        <f>ROUNDUP(Scen!D34/th,0)</f>
        <v>24</v>
      </c>
      <c r="Z44">
        <f>ROUNDUP(Scen!E34/th,0)</f>
        <v>26</v>
      </c>
      <c r="AA44">
        <f>ROUNDUP(Scen!F34/th,0)</f>
        <v>25</v>
      </c>
      <c r="AB44">
        <f>ROUNDUP(Scen!G34/th,0)</f>
        <v>25</v>
      </c>
      <c r="AC44">
        <f>ROUNDUP(Scen!H34/th,0)</f>
        <v>26</v>
      </c>
      <c r="AD44">
        <f>ROUNDUP(Scen!I34/th,0)</f>
        <v>27</v>
      </c>
      <c r="AE44">
        <f>ROUNDUP(Scen!J34/th,0)</f>
        <v>30</v>
      </c>
      <c r="AF44">
        <f>ROUNDUP(Scen!K34/th,0)</f>
        <v>32</v>
      </c>
      <c r="AG44">
        <f>ROUNDUP(Scen!L34/th,0)</f>
        <v>37</v>
      </c>
      <c r="AH44">
        <f>ROUNDUP(Scen!M34/th,0)</f>
        <v>38</v>
      </c>
      <c r="AI44">
        <f>ROUNDUP(Scen!N34/th,0)</f>
        <v>43</v>
      </c>
      <c r="AJ44">
        <f>ROUNDUP(Scen!O34/th,0)</f>
        <v>41</v>
      </c>
      <c r="AK44">
        <f>ROUNDUP(Scen!P34/th,0)</f>
        <v>43</v>
      </c>
      <c r="AL44">
        <f>ROUNDUP(Scen!Q34/th,0)</f>
        <v>47</v>
      </c>
      <c r="AM44">
        <f>ROUNDUP(Scen!R34/th,0)</f>
        <v>47</v>
      </c>
      <c r="AN44">
        <f>ROUNDUP(Scen!S34/th,0)</f>
        <v>48</v>
      </c>
      <c r="AO44">
        <f>ROUNDUP(Scen!T34/th,0)</f>
        <v>50</v>
      </c>
      <c r="AP44">
        <f>ROUNDUP(Scen!U34/th,0)</f>
        <v>47</v>
      </c>
      <c r="AQ44">
        <f>ROUNDUP(Scen!V34/th,0)</f>
        <v>49</v>
      </c>
      <c r="AS44" s="2">
        <f t="shared" si="0"/>
        <v>21000000</v>
      </c>
      <c r="AT44" s="2">
        <f t="shared" si="1"/>
        <v>23000000</v>
      </c>
      <c r="AU44" s="2">
        <f t="shared" si="2"/>
        <v>22000000</v>
      </c>
      <c r="AV44" s="2">
        <f t="shared" si="3"/>
        <v>20000000</v>
      </c>
      <c r="AW44" s="2">
        <f t="shared" si="4"/>
        <v>20000000</v>
      </c>
      <c r="AX44" s="2">
        <f t="shared" si="5"/>
        <v>22000000</v>
      </c>
      <c r="AY44" s="2">
        <f t="shared" si="6"/>
        <v>24000000</v>
      </c>
      <c r="AZ44" s="2">
        <f t="shared" si="7"/>
        <v>30000000</v>
      </c>
      <c r="BA44" s="2">
        <f t="shared" si="8"/>
        <v>29000000</v>
      </c>
      <c r="BB44" s="2">
        <f t="shared" si="9"/>
        <v>34000000</v>
      </c>
      <c r="BC44" s="2">
        <f t="shared" si="10"/>
        <v>36000000</v>
      </c>
      <c r="BD44" s="2">
        <f t="shared" si="11"/>
        <v>41000000</v>
      </c>
      <c r="BE44" s="2">
        <f t="shared" si="12"/>
        <v>37000000</v>
      </c>
      <c r="BF44" s="2">
        <f t="shared" si="13"/>
        <v>41000000</v>
      </c>
      <c r="BG44" s="2">
        <f t="shared" si="14"/>
        <v>44000000</v>
      </c>
      <c r="BH44" s="2">
        <f t="shared" si="15"/>
        <v>44000000</v>
      </c>
      <c r="BI44" s="2">
        <f t="shared" si="16"/>
        <v>46000000</v>
      </c>
      <c r="BJ44" s="2">
        <f t="shared" si="17"/>
        <v>50000000</v>
      </c>
      <c r="BK44" s="2">
        <f t="shared" si="18"/>
        <v>44000000</v>
      </c>
      <c r="BL44" s="2">
        <f t="shared" si="19"/>
        <v>48000000</v>
      </c>
      <c r="BN44" s="2">
        <f t="shared" si="21"/>
        <v>676000000</v>
      </c>
    </row>
    <row r="45" spans="1:66" x14ac:dyDescent="0.8">
      <c r="A45" t="s">
        <v>31</v>
      </c>
      <c r="B45">
        <f t="shared" si="20"/>
        <v>25</v>
      </c>
      <c r="C45">
        <f>IF(Scen!C35-(FlexFR!B45*th)&gt;theta_1,FlexFR!B45+theta_2,FlexFR!B45)</f>
        <v>25</v>
      </c>
      <c r="D45">
        <f>IF(Scen!D35-(FlexFR!C45*th)&gt;theta_1,FlexFR!C45+theta_2,FlexFR!C45)</f>
        <v>25</v>
      </c>
      <c r="E45">
        <f>IF(Scen!E35-(FlexFR!D45*th)&gt;theta_1,FlexFR!D45+theta_2,FlexFR!D45)</f>
        <v>25</v>
      </c>
      <c r="F45">
        <f>IF(Scen!F35-(FlexFR!E45*th)&gt;theta_1,FlexFR!E45+theta_2,FlexFR!E45)</f>
        <v>25</v>
      </c>
      <c r="G45">
        <f>IF(Scen!G35-(FlexFR!F45*th)&gt;theta_1,FlexFR!F45+theta_2,FlexFR!F45)</f>
        <v>25</v>
      </c>
      <c r="H45">
        <f>IF(Scen!H35-(FlexFR!G45*th)&gt;theta_1,FlexFR!G45+theta_2,FlexFR!G45)</f>
        <v>30</v>
      </c>
      <c r="I45">
        <f>IF(Scen!I35-(FlexFR!H45*th)&gt;theta_1,FlexFR!H45+theta_2,FlexFR!H45)</f>
        <v>30</v>
      </c>
      <c r="J45">
        <f>IF(Scen!J35-(FlexFR!I45*th)&gt;theta_1,FlexFR!I45+theta_2,FlexFR!I45)</f>
        <v>30</v>
      </c>
      <c r="K45">
        <f>IF(Scen!K35-(FlexFR!J45*th)&gt;theta_1,FlexFR!J45+theta_2,FlexFR!J45)</f>
        <v>35</v>
      </c>
      <c r="L45">
        <f>IF(Scen!L35-(FlexFR!K45*th)&gt;theta_1,FlexFR!K45+theta_2,FlexFR!K45)</f>
        <v>35</v>
      </c>
      <c r="M45">
        <f>IF(Scen!M35-(FlexFR!L45*th)&gt;theta_1,FlexFR!L45+theta_2,FlexFR!L45)</f>
        <v>40</v>
      </c>
      <c r="N45">
        <f>IF(Scen!N35-(FlexFR!M45*th)&gt;theta_1,FlexFR!M45+theta_2,FlexFR!M45)</f>
        <v>40</v>
      </c>
      <c r="O45">
        <f>IF(Scen!O35-(FlexFR!N45*th)&gt;theta_1,FlexFR!N45+theta_2,FlexFR!N45)</f>
        <v>40</v>
      </c>
      <c r="P45">
        <f>IF(Scen!P35-(FlexFR!O45*th)&gt;theta_1,FlexFR!O45+theta_2,FlexFR!O45)</f>
        <v>40</v>
      </c>
      <c r="Q45">
        <f>IF(Scen!Q35-(FlexFR!P45*th)&gt;theta_1,FlexFR!P45+theta_2,FlexFR!P45)</f>
        <v>40</v>
      </c>
      <c r="R45">
        <f>IF(Scen!R35-(FlexFR!Q45*th)&gt;theta_1,FlexFR!Q45+theta_2,FlexFR!Q45)</f>
        <v>45</v>
      </c>
      <c r="S45">
        <f>IF(Scen!S35-(FlexFR!R45*th)&gt;theta_1,FlexFR!R45+theta_2,FlexFR!R45)</f>
        <v>50</v>
      </c>
      <c r="T45">
        <f>IF(Scen!T35-(FlexFR!S45*th)&gt;theta_1,FlexFR!S45+theta_2,FlexFR!S45)</f>
        <v>50</v>
      </c>
      <c r="U45">
        <f>IF(Scen!U35-(FlexFR!T45*th)&gt;theta_1,FlexFR!T45+theta_2,FlexFR!T45)</f>
        <v>50</v>
      </c>
      <c r="V45">
        <f>IF(Scen!V35-(FlexFR!U45*th)&gt;theta_1,FlexFR!U45+theta_2,FlexFR!U45)</f>
        <v>50</v>
      </c>
      <c r="X45">
        <f>ROUNDUP(Scen!C35/th,0)</f>
        <v>24</v>
      </c>
      <c r="Y45">
        <f>ROUNDUP(Scen!D35/th,0)</f>
        <v>24</v>
      </c>
      <c r="Z45">
        <f>ROUNDUP(Scen!E35/th,0)</f>
        <v>24</v>
      </c>
      <c r="AA45">
        <f>ROUNDUP(Scen!F35/th,0)</f>
        <v>24</v>
      </c>
      <c r="AB45">
        <f>ROUNDUP(Scen!G35/th,0)</f>
        <v>24</v>
      </c>
      <c r="AC45">
        <f>ROUNDUP(Scen!H35/th,0)</f>
        <v>26</v>
      </c>
      <c r="AD45">
        <f>ROUNDUP(Scen!I35/th,0)</f>
        <v>29</v>
      </c>
      <c r="AE45">
        <f>ROUNDUP(Scen!J35/th,0)</f>
        <v>30</v>
      </c>
      <c r="AF45">
        <f>ROUNDUP(Scen!K35/th,0)</f>
        <v>31</v>
      </c>
      <c r="AG45">
        <f>ROUNDUP(Scen!L35/th,0)</f>
        <v>34</v>
      </c>
      <c r="AH45">
        <f>ROUNDUP(Scen!M35/th,0)</f>
        <v>36</v>
      </c>
      <c r="AI45">
        <f>ROUNDUP(Scen!N35/th,0)</f>
        <v>35</v>
      </c>
      <c r="AJ45">
        <f>ROUNDUP(Scen!O35/th,0)</f>
        <v>35</v>
      </c>
      <c r="AK45">
        <f>ROUNDUP(Scen!P35/th,0)</f>
        <v>39</v>
      </c>
      <c r="AL45">
        <f>ROUNDUP(Scen!Q35/th,0)</f>
        <v>40</v>
      </c>
      <c r="AM45">
        <f>ROUNDUP(Scen!R35/th,0)</f>
        <v>43</v>
      </c>
      <c r="AN45">
        <f>ROUNDUP(Scen!S35/th,0)</f>
        <v>46</v>
      </c>
      <c r="AO45">
        <f>ROUNDUP(Scen!T35/th,0)</f>
        <v>49</v>
      </c>
      <c r="AP45">
        <f>ROUNDUP(Scen!U35/th,0)</f>
        <v>49</v>
      </c>
      <c r="AQ45">
        <f>ROUNDUP(Scen!V35/th,0)</f>
        <v>50</v>
      </c>
      <c r="AS45" s="2">
        <f t="shared" si="0"/>
        <v>23000000</v>
      </c>
      <c r="AT45" s="2">
        <f t="shared" si="1"/>
        <v>23000000</v>
      </c>
      <c r="AU45" s="2">
        <f t="shared" si="2"/>
        <v>23000000</v>
      </c>
      <c r="AV45" s="2">
        <f t="shared" si="3"/>
        <v>23000000</v>
      </c>
      <c r="AW45" s="2">
        <f t="shared" si="4"/>
        <v>23000000</v>
      </c>
      <c r="AX45" s="2">
        <f t="shared" si="5"/>
        <v>22000000</v>
      </c>
      <c r="AY45" s="2">
        <f t="shared" si="6"/>
        <v>28000000</v>
      </c>
      <c r="AZ45" s="2">
        <f t="shared" si="7"/>
        <v>30000000</v>
      </c>
      <c r="BA45" s="2">
        <f t="shared" si="8"/>
        <v>27000000</v>
      </c>
      <c r="BB45" s="2">
        <f t="shared" si="9"/>
        <v>33000000</v>
      </c>
      <c r="BC45" s="2">
        <f t="shared" si="10"/>
        <v>32000000</v>
      </c>
      <c r="BD45" s="2">
        <f t="shared" si="11"/>
        <v>30000000</v>
      </c>
      <c r="BE45" s="2">
        <f t="shared" si="12"/>
        <v>30000000</v>
      </c>
      <c r="BF45" s="2">
        <f t="shared" si="13"/>
        <v>38000000</v>
      </c>
      <c r="BG45" s="2">
        <f t="shared" si="14"/>
        <v>40000000</v>
      </c>
      <c r="BH45" s="2">
        <f t="shared" si="15"/>
        <v>41000000</v>
      </c>
      <c r="BI45" s="2">
        <f t="shared" si="16"/>
        <v>42000000</v>
      </c>
      <c r="BJ45" s="2">
        <f t="shared" si="17"/>
        <v>48000000</v>
      </c>
      <c r="BK45" s="2">
        <f t="shared" si="18"/>
        <v>48000000</v>
      </c>
      <c r="BL45" s="2">
        <f t="shared" si="19"/>
        <v>50000000</v>
      </c>
      <c r="BN45" s="2">
        <f t="shared" si="21"/>
        <v>654000000</v>
      </c>
    </row>
    <row r="46" spans="1:66" x14ac:dyDescent="0.8">
      <c r="A46" t="s">
        <v>32</v>
      </c>
      <c r="B46">
        <f t="shared" si="20"/>
        <v>25</v>
      </c>
      <c r="C46">
        <f>IF(Scen!C36-(FlexFR!B46*th)&gt;theta_1,FlexFR!B46+theta_2,FlexFR!B46)</f>
        <v>30</v>
      </c>
      <c r="D46">
        <f>IF(Scen!D36-(FlexFR!C46*th)&gt;theta_1,FlexFR!C46+theta_2,FlexFR!C46)</f>
        <v>30</v>
      </c>
      <c r="E46">
        <f>IF(Scen!E36-(FlexFR!D46*th)&gt;theta_1,FlexFR!D46+theta_2,FlexFR!D46)</f>
        <v>35</v>
      </c>
      <c r="F46">
        <f>IF(Scen!F36-(FlexFR!E46*th)&gt;theta_1,FlexFR!E46+theta_2,FlexFR!E46)</f>
        <v>35</v>
      </c>
      <c r="G46">
        <f>IF(Scen!G36-(FlexFR!F46*th)&gt;theta_1,FlexFR!F46+theta_2,FlexFR!F46)</f>
        <v>40</v>
      </c>
      <c r="H46">
        <f>IF(Scen!H36-(FlexFR!G46*th)&gt;theta_1,FlexFR!G46+theta_2,FlexFR!G46)</f>
        <v>40</v>
      </c>
      <c r="I46">
        <f>IF(Scen!I36-(FlexFR!H46*th)&gt;theta_1,FlexFR!H46+theta_2,FlexFR!H46)</f>
        <v>45</v>
      </c>
      <c r="J46">
        <f>IF(Scen!J36-(FlexFR!I46*th)&gt;theta_1,FlexFR!I46+theta_2,FlexFR!I46)</f>
        <v>50</v>
      </c>
      <c r="K46">
        <f>IF(Scen!K36-(FlexFR!J46*th)&gt;theta_1,FlexFR!J46+theta_2,FlexFR!J46)</f>
        <v>55</v>
      </c>
      <c r="L46">
        <f>IF(Scen!L36-(FlexFR!K46*th)&gt;theta_1,FlexFR!K46+theta_2,FlexFR!K46)</f>
        <v>60</v>
      </c>
      <c r="M46">
        <f>IF(Scen!M36-(FlexFR!L46*th)&gt;theta_1,FlexFR!L46+theta_2,FlexFR!L46)</f>
        <v>60</v>
      </c>
      <c r="N46">
        <f>IF(Scen!N36-(FlexFR!M46*th)&gt;theta_1,FlexFR!M46+theta_2,FlexFR!M46)</f>
        <v>65</v>
      </c>
      <c r="O46">
        <f>IF(Scen!O36-(FlexFR!N46*th)&gt;theta_1,FlexFR!N46+theta_2,FlexFR!N46)</f>
        <v>70</v>
      </c>
      <c r="P46">
        <f>IF(Scen!P36-(FlexFR!O46*th)&gt;theta_1,FlexFR!O46+theta_2,FlexFR!O46)</f>
        <v>75</v>
      </c>
      <c r="Q46">
        <f>IF(Scen!Q36-(FlexFR!P46*th)&gt;theta_1,FlexFR!P46+theta_2,FlexFR!P46)</f>
        <v>80</v>
      </c>
      <c r="R46">
        <f>IF(Scen!R36-(FlexFR!Q46*th)&gt;theta_1,FlexFR!Q46+theta_2,FlexFR!Q46)</f>
        <v>85</v>
      </c>
      <c r="S46">
        <f>IF(Scen!S36-(FlexFR!R46*th)&gt;theta_1,FlexFR!R46+theta_2,FlexFR!R46)</f>
        <v>90</v>
      </c>
      <c r="T46">
        <f>IF(Scen!T36-(FlexFR!S46*th)&gt;theta_1,FlexFR!S46+theta_2,FlexFR!S46)</f>
        <v>95</v>
      </c>
      <c r="U46">
        <f>IF(Scen!U36-(FlexFR!T46*th)&gt;theta_1,FlexFR!T46+theta_2,FlexFR!T46)</f>
        <v>95</v>
      </c>
      <c r="V46">
        <f>IF(Scen!V36-(FlexFR!U46*th)&gt;theta_1,FlexFR!U46+theta_2,FlexFR!U46)</f>
        <v>100</v>
      </c>
      <c r="X46">
        <f>ROUNDUP(Scen!C36/th,0)</f>
        <v>26</v>
      </c>
      <c r="Y46">
        <f>ROUNDUP(Scen!D36/th,0)</f>
        <v>27</v>
      </c>
      <c r="Z46">
        <f>ROUNDUP(Scen!E36/th,0)</f>
        <v>31</v>
      </c>
      <c r="AA46">
        <f>ROUNDUP(Scen!F36/th,0)</f>
        <v>31</v>
      </c>
      <c r="AB46">
        <f>ROUNDUP(Scen!G36/th,0)</f>
        <v>36</v>
      </c>
      <c r="AC46">
        <f>ROUNDUP(Scen!H36/th,0)</f>
        <v>40</v>
      </c>
      <c r="AD46">
        <f>ROUNDUP(Scen!I36/th,0)</f>
        <v>42</v>
      </c>
      <c r="AE46">
        <f>ROUNDUP(Scen!J36/th,0)</f>
        <v>46</v>
      </c>
      <c r="AF46">
        <f>ROUNDUP(Scen!K36/th,0)</f>
        <v>55</v>
      </c>
      <c r="AG46">
        <f>ROUNDUP(Scen!L36/th,0)</f>
        <v>56</v>
      </c>
      <c r="AH46">
        <f>ROUNDUP(Scen!M36/th,0)</f>
        <v>60</v>
      </c>
      <c r="AI46">
        <f>ROUNDUP(Scen!N36/th,0)</f>
        <v>63</v>
      </c>
      <c r="AJ46">
        <f>ROUNDUP(Scen!O36/th,0)</f>
        <v>71</v>
      </c>
      <c r="AK46">
        <f>ROUNDUP(Scen!P36/th,0)</f>
        <v>78</v>
      </c>
      <c r="AL46">
        <f>ROUNDUP(Scen!Q36/th,0)</f>
        <v>82</v>
      </c>
      <c r="AM46">
        <f>ROUNDUP(Scen!R36/th,0)</f>
        <v>90</v>
      </c>
      <c r="AN46">
        <f>ROUNDUP(Scen!S36/th,0)</f>
        <v>96</v>
      </c>
      <c r="AO46">
        <f>ROUNDUP(Scen!T36/th,0)</f>
        <v>95</v>
      </c>
      <c r="AP46">
        <f>ROUNDUP(Scen!U36/th,0)</f>
        <v>95</v>
      </c>
      <c r="AQ46">
        <f>ROUNDUP(Scen!V36/th,0)</f>
        <v>107</v>
      </c>
      <c r="AS46" s="2">
        <f t="shared" si="0"/>
        <v>22000000</v>
      </c>
      <c r="AT46" s="2">
        <f t="shared" si="1"/>
        <v>24000000</v>
      </c>
      <c r="AU46" s="2">
        <f t="shared" si="2"/>
        <v>27000000</v>
      </c>
      <c r="AV46" s="2">
        <f t="shared" si="3"/>
        <v>27000000</v>
      </c>
      <c r="AW46" s="2">
        <f t="shared" si="4"/>
        <v>32000000</v>
      </c>
      <c r="AX46" s="2">
        <f t="shared" si="5"/>
        <v>40000000</v>
      </c>
      <c r="AY46" s="2">
        <f t="shared" si="6"/>
        <v>39000000</v>
      </c>
      <c r="AZ46" s="2">
        <f t="shared" si="7"/>
        <v>42000000</v>
      </c>
      <c r="BA46" s="2">
        <f t="shared" si="8"/>
        <v>55000000</v>
      </c>
      <c r="BB46" s="2">
        <f t="shared" si="9"/>
        <v>52000000</v>
      </c>
      <c r="BC46" s="2">
        <f t="shared" si="10"/>
        <v>60000000</v>
      </c>
      <c r="BD46" s="2">
        <f t="shared" si="11"/>
        <v>61000000</v>
      </c>
      <c r="BE46" s="2">
        <f t="shared" si="12"/>
        <v>71000000</v>
      </c>
      <c r="BF46" s="2">
        <f t="shared" si="13"/>
        <v>78000000</v>
      </c>
      <c r="BG46" s="2">
        <f t="shared" si="14"/>
        <v>82000000</v>
      </c>
      <c r="BH46" s="2">
        <f t="shared" si="15"/>
        <v>90000000</v>
      </c>
      <c r="BI46" s="2">
        <f t="shared" si="16"/>
        <v>96000000</v>
      </c>
      <c r="BJ46" s="2">
        <f t="shared" si="17"/>
        <v>95000000</v>
      </c>
      <c r="BK46" s="2">
        <f t="shared" si="18"/>
        <v>95000000</v>
      </c>
      <c r="BL46" s="2">
        <f t="shared" si="19"/>
        <v>107000000</v>
      </c>
      <c r="BN46" s="2">
        <f t="shared" si="21"/>
        <v>1195000000</v>
      </c>
    </row>
    <row r="47" spans="1:66" x14ac:dyDescent="0.8">
      <c r="A47" t="s">
        <v>33</v>
      </c>
      <c r="B47">
        <f t="shared" si="20"/>
        <v>25</v>
      </c>
      <c r="C47">
        <f>IF(Scen!C37-(FlexFR!B47*th)&gt;theta_1,FlexFR!B47+theta_2,FlexFR!B47)</f>
        <v>25</v>
      </c>
      <c r="D47">
        <f>IF(Scen!D37-(FlexFR!C47*th)&gt;theta_1,FlexFR!C47+theta_2,FlexFR!C47)</f>
        <v>30</v>
      </c>
      <c r="E47">
        <f>IF(Scen!E37-(FlexFR!D47*th)&gt;theta_1,FlexFR!D47+theta_2,FlexFR!D47)</f>
        <v>30</v>
      </c>
      <c r="F47">
        <f>IF(Scen!F37-(FlexFR!E47*th)&gt;theta_1,FlexFR!E47+theta_2,FlexFR!E47)</f>
        <v>30</v>
      </c>
      <c r="G47">
        <f>IF(Scen!G37-(FlexFR!F47*th)&gt;theta_1,FlexFR!F47+theta_2,FlexFR!F47)</f>
        <v>30</v>
      </c>
      <c r="H47">
        <f>IF(Scen!H37-(FlexFR!G47*th)&gt;theta_1,FlexFR!G47+theta_2,FlexFR!G47)</f>
        <v>30</v>
      </c>
      <c r="I47">
        <f>IF(Scen!I37-(FlexFR!H47*th)&gt;theta_1,FlexFR!H47+theta_2,FlexFR!H47)</f>
        <v>35</v>
      </c>
      <c r="J47">
        <f>IF(Scen!J37-(FlexFR!I47*th)&gt;theta_1,FlexFR!I47+theta_2,FlexFR!I47)</f>
        <v>35</v>
      </c>
      <c r="K47">
        <f>IF(Scen!K37-(FlexFR!J47*th)&gt;theta_1,FlexFR!J47+theta_2,FlexFR!J47)</f>
        <v>35</v>
      </c>
      <c r="L47">
        <f>IF(Scen!L37-(FlexFR!K47*th)&gt;theta_1,FlexFR!K47+theta_2,FlexFR!K47)</f>
        <v>35</v>
      </c>
      <c r="M47">
        <f>IF(Scen!M37-(FlexFR!L47*th)&gt;theta_1,FlexFR!L47+theta_2,FlexFR!L47)</f>
        <v>35</v>
      </c>
      <c r="N47">
        <f>IF(Scen!N37-(FlexFR!M47*th)&gt;theta_1,FlexFR!M47+theta_2,FlexFR!M47)</f>
        <v>35</v>
      </c>
      <c r="O47">
        <f>IF(Scen!O37-(FlexFR!N47*th)&gt;theta_1,FlexFR!N47+theta_2,FlexFR!N47)</f>
        <v>35</v>
      </c>
      <c r="P47">
        <f>IF(Scen!P37-(FlexFR!O47*th)&gt;theta_1,FlexFR!O47+theta_2,FlexFR!O47)</f>
        <v>35</v>
      </c>
      <c r="Q47">
        <f>IF(Scen!Q37-(FlexFR!P47*th)&gt;theta_1,FlexFR!P47+theta_2,FlexFR!P47)</f>
        <v>35</v>
      </c>
      <c r="R47">
        <f>IF(Scen!R37-(FlexFR!Q47*th)&gt;theta_1,FlexFR!Q47+theta_2,FlexFR!Q47)</f>
        <v>40</v>
      </c>
      <c r="S47">
        <f>IF(Scen!S37-(FlexFR!R47*th)&gt;theta_1,FlexFR!R47+theta_2,FlexFR!R47)</f>
        <v>40</v>
      </c>
      <c r="T47">
        <f>IF(Scen!T37-(FlexFR!S47*th)&gt;theta_1,FlexFR!S47+theta_2,FlexFR!S47)</f>
        <v>40</v>
      </c>
      <c r="U47">
        <f>IF(Scen!U37-(FlexFR!T47*th)&gt;theta_1,FlexFR!T47+theta_2,FlexFR!T47)</f>
        <v>40</v>
      </c>
      <c r="V47">
        <f>IF(Scen!V37-(FlexFR!U47*th)&gt;theta_1,FlexFR!U47+theta_2,FlexFR!U47)</f>
        <v>45</v>
      </c>
      <c r="X47">
        <f>ROUNDUP(Scen!C37/th,0)</f>
        <v>25</v>
      </c>
      <c r="Y47">
        <f>ROUNDUP(Scen!D37/th,0)</f>
        <v>26</v>
      </c>
      <c r="Z47">
        <f>ROUNDUP(Scen!E37/th,0)</f>
        <v>28</v>
      </c>
      <c r="AA47">
        <f>ROUNDUP(Scen!F37/th,0)</f>
        <v>30</v>
      </c>
      <c r="AB47">
        <f>ROUNDUP(Scen!G37/th,0)</f>
        <v>29</v>
      </c>
      <c r="AC47">
        <f>ROUNDUP(Scen!H37/th,0)</f>
        <v>30</v>
      </c>
      <c r="AD47">
        <f>ROUNDUP(Scen!I37/th,0)</f>
        <v>32</v>
      </c>
      <c r="AE47">
        <f>ROUNDUP(Scen!J37/th,0)</f>
        <v>33</v>
      </c>
      <c r="AF47">
        <f>ROUNDUP(Scen!K37/th,0)</f>
        <v>32</v>
      </c>
      <c r="AG47">
        <f>ROUNDUP(Scen!L37/th,0)</f>
        <v>31</v>
      </c>
      <c r="AH47">
        <f>ROUNDUP(Scen!M37/th,0)</f>
        <v>32</v>
      </c>
      <c r="AI47">
        <f>ROUNDUP(Scen!N37/th,0)</f>
        <v>33</v>
      </c>
      <c r="AJ47">
        <f>ROUNDUP(Scen!O37/th,0)</f>
        <v>32</v>
      </c>
      <c r="AK47">
        <f>ROUNDUP(Scen!P37/th,0)</f>
        <v>33</v>
      </c>
      <c r="AL47">
        <f>ROUNDUP(Scen!Q37/th,0)</f>
        <v>34</v>
      </c>
      <c r="AM47">
        <f>ROUNDUP(Scen!R37/th,0)</f>
        <v>39</v>
      </c>
      <c r="AN47">
        <f>ROUNDUP(Scen!S37/th,0)</f>
        <v>40</v>
      </c>
      <c r="AO47">
        <f>ROUNDUP(Scen!T37/th,0)</f>
        <v>40</v>
      </c>
      <c r="AP47">
        <f>ROUNDUP(Scen!U37/th,0)</f>
        <v>39</v>
      </c>
      <c r="AQ47">
        <f>ROUNDUP(Scen!V37/th,0)</f>
        <v>42</v>
      </c>
      <c r="AS47" s="2">
        <f t="shared" ref="AS47:AS78" si="22">1/(1+discount)^AS$14*((IF(C47&gt;X47,X47*r_rent_K,C47*r_rent_K)+C47*r_Sales_K+th*X47*r_Sales_TH)-((((C47-B47)^alpha)*c_inst_K)+(C47*c_ops_K+th*X47*c_ops_TH)+IF(C47&gt;X47,(C47-X47)*r_rent_K+(C47-X47)*th*r_Sales_TH,0)))</f>
        <v>25000000</v>
      </c>
      <c r="AT47" s="2">
        <f t="shared" ref="AT47:AT78" si="23">1/(1+discount)^AT$14*((IF(D47&gt;Y47,Y47*r_rent_K,D47*r_rent_K)+D47*r_Sales_K+th*Y47*r_Sales_TH)-((((D47-C47)^alpha)*c_inst_K)+(D47*c_ops_K+th*Y47*c_ops_TH)+IF(D47&gt;Y47,(D47-Y47)*r_rent_K+(D47-Y47)*th*r_Sales_TH,0)))</f>
        <v>22000000</v>
      </c>
      <c r="AU47" s="2">
        <f t="shared" ref="AU47:AU78" si="24">1/(1+discount)^AU$14*((IF(E47&gt;Z47,Z47*r_rent_K,E47*r_rent_K)+E47*r_Sales_K+th*Z47*r_Sales_TH)-((((E47-D47)^alpha)*c_inst_K)+(E47*c_ops_K+th*Z47*c_ops_TH)+IF(E47&gt;Z47,(E47-Z47)*r_rent_K+(E47-Z47)*th*r_Sales_TH,0)))</f>
        <v>26000000</v>
      </c>
      <c r="AV47" s="2">
        <f t="shared" ref="AV47:AV78" si="25">1/(1+discount)^AV$14*((IF(F47&gt;AA47,AA47*r_rent_K,F47*r_rent_K)+F47*r_Sales_K+th*AA47*r_Sales_TH)-((((F47-E47)^alpha)*c_inst_K)+(F47*c_ops_K+th*AA47*c_ops_TH)+IF(F47&gt;AA47,(F47-AA47)*r_rent_K+(F47-AA47)*th*r_Sales_TH,0)))</f>
        <v>30000000</v>
      </c>
      <c r="AW47" s="2">
        <f t="shared" ref="AW47:AW78" si="26">1/(1+discount)^AW$14*((IF(G47&gt;AB47,AB47*r_rent_K,G47*r_rent_K)+G47*r_Sales_K+th*AB47*r_Sales_TH)-((((G47-F47)^alpha)*c_inst_K)+(G47*c_ops_K+th*AB47*c_ops_TH)+IF(G47&gt;AB47,(G47-AB47)*r_rent_K+(G47-AB47)*th*r_Sales_TH,0)))</f>
        <v>28000000</v>
      </c>
      <c r="AX47" s="2">
        <f t="shared" ref="AX47:AX78" si="27">1/(1+discount)^AX$14*((IF(H47&gt;AC47,AC47*r_rent_K,H47*r_rent_K)+H47*r_Sales_K+th*AC47*r_Sales_TH)-((((H47-G47)^alpha)*c_inst_K)+(H47*c_ops_K+th*AC47*c_ops_TH)+IF(H47&gt;AC47,(H47-AC47)*r_rent_K+(H47-AC47)*th*r_Sales_TH,0)))</f>
        <v>30000000</v>
      </c>
      <c r="AY47" s="2">
        <f t="shared" ref="AY47:AY78" si="28">1/(1+discount)^AY$14*((IF(I47&gt;AD47,AD47*r_rent_K,I47*r_rent_K)+I47*r_Sales_K+th*AD47*r_Sales_TH)-((((I47-H47)^alpha)*c_inst_K)+(I47*c_ops_K+th*AD47*c_ops_TH)+IF(I47&gt;AD47,(I47-AD47)*r_rent_K+(I47-AD47)*th*r_Sales_TH,0)))</f>
        <v>29000000</v>
      </c>
      <c r="AZ47" s="2">
        <f t="shared" ref="AZ47:AZ78" si="29">1/(1+discount)^AZ$14*((IF(J47&gt;AE47,AE47*r_rent_K,J47*r_rent_K)+J47*r_Sales_K+th*AE47*r_Sales_TH)-((((J47-I47)^alpha)*c_inst_K)+(J47*c_ops_K+th*AE47*c_ops_TH)+IF(J47&gt;AE47,(J47-AE47)*r_rent_K+(J47-AE47)*th*r_Sales_TH,0)))</f>
        <v>31000000</v>
      </c>
      <c r="BA47" s="2">
        <f t="shared" ref="BA47:BA78" si="30">1/(1+discount)^BA$14*((IF(K47&gt;AF47,AF47*r_rent_K,K47*r_rent_K)+K47*r_Sales_K+th*AF47*r_Sales_TH)-((((K47-J47)^alpha)*c_inst_K)+(K47*c_ops_K+th*AF47*c_ops_TH)+IF(K47&gt;AF47,(K47-AF47)*r_rent_K+(K47-AF47)*th*r_Sales_TH,0)))</f>
        <v>29000000</v>
      </c>
      <c r="BB47" s="2">
        <f t="shared" ref="BB47:BB78" si="31">1/(1+discount)^BB$14*((IF(L47&gt;AG47,AG47*r_rent_K,L47*r_rent_K)+L47*r_Sales_K+th*AG47*r_Sales_TH)-((((L47-K47)^alpha)*c_inst_K)+(L47*c_ops_K+th*AG47*c_ops_TH)+IF(L47&gt;AG47,(L47-AG47)*r_rent_K+(L47-AG47)*th*r_Sales_TH,0)))</f>
        <v>27000000</v>
      </c>
      <c r="BC47" s="2">
        <f t="shared" ref="BC47:BC78" si="32">1/(1+discount)^BC$14*((IF(M47&gt;AH47,AH47*r_rent_K,M47*r_rent_K)+M47*r_Sales_K+th*AH47*r_Sales_TH)-((((M47-L47)^alpha)*c_inst_K)+(M47*c_ops_K+th*AH47*c_ops_TH)+IF(M47&gt;AH47,(M47-AH47)*r_rent_K+(M47-AH47)*th*r_Sales_TH,0)))</f>
        <v>29000000</v>
      </c>
      <c r="BD47" s="2">
        <f t="shared" ref="BD47:BD78" si="33">1/(1+discount)^BD$14*((IF(N47&gt;AI47,AI47*r_rent_K,N47*r_rent_K)+N47*r_Sales_K+th*AI47*r_Sales_TH)-((((N47-M47)^alpha)*c_inst_K)+(N47*c_ops_K+th*AI47*c_ops_TH)+IF(N47&gt;AI47,(N47-AI47)*r_rent_K+(N47-AI47)*th*r_Sales_TH,0)))</f>
        <v>31000000</v>
      </c>
      <c r="BE47" s="2">
        <f t="shared" ref="BE47:BE78" si="34">1/(1+discount)^BE$14*((IF(O47&gt;AJ47,AJ47*r_rent_K,O47*r_rent_K)+O47*r_Sales_K+th*AJ47*r_Sales_TH)-((((O47-N47)^alpha)*c_inst_K)+(O47*c_ops_K+th*AJ47*c_ops_TH)+IF(O47&gt;AJ47,(O47-AJ47)*r_rent_K+(O47-AJ47)*th*r_Sales_TH,0)))</f>
        <v>29000000</v>
      </c>
      <c r="BF47" s="2">
        <f t="shared" ref="BF47:BF78" si="35">1/(1+discount)^BF$14*((IF(P47&gt;AK47,AK47*r_rent_K,P47*r_rent_K)+P47*r_Sales_K+th*AK47*r_Sales_TH)-((((P47-O47)^alpha)*c_inst_K)+(P47*c_ops_K+th*AK47*c_ops_TH)+IF(P47&gt;AK47,(P47-AK47)*r_rent_K+(P47-AK47)*th*r_Sales_TH,0)))</f>
        <v>31000000</v>
      </c>
      <c r="BG47" s="2">
        <f t="shared" ref="BG47:BG78" si="36">1/(1+discount)^BG$14*((IF(Q47&gt;AL47,AL47*r_rent_K,Q47*r_rent_K)+Q47*r_Sales_K+th*AL47*r_Sales_TH)-((((Q47-P47)^alpha)*c_inst_K)+(Q47*c_ops_K+th*AL47*c_ops_TH)+IF(Q47&gt;AL47,(Q47-AL47)*r_rent_K+(Q47-AL47)*th*r_Sales_TH,0)))</f>
        <v>33000000</v>
      </c>
      <c r="BH47" s="2">
        <f t="shared" ref="BH47:BH78" si="37">1/(1+discount)^BH$14*((IF(R47&gt;AM47,AM47*r_rent_K,R47*r_rent_K)+R47*r_Sales_K+th*AM47*r_Sales_TH)-((((R47-Q47)^alpha)*c_inst_K)+(R47*c_ops_K+th*AM47*c_ops_TH)+IF(R47&gt;AM47,(R47-AM47)*r_rent_K+(R47-AM47)*th*r_Sales_TH,0)))</f>
        <v>38000000</v>
      </c>
      <c r="BI47" s="2">
        <f t="shared" ref="BI47:BI78" si="38">1/(1+discount)^BI$14*((IF(S47&gt;AN47,AN47*r_rent_K,S47*r_rent_K)+S47*r_Sales_K+th*AN47*r_Sales_TH)-((((S47-R47)^alpha)*c_inst_K)+(S47*c_ops_K+th*AN47*c_ops_TH)+IF(S47&gt;AN47,(S47-AN47)*r_rent_K+(S47-AN47)*th*r_Sales_TH,0)))</f>
        <v>40000000</v>
      </c>
      <c r="BJ47" s="2">
        <f t="shared" ref="BJ47:BJ78" si="39">1/(1+discount)^BJ$14*((IF(T47&gt;AO47,AO47*r_rent_K,T47*r_rent_K)+T47*r_Sales_K+th*AO47*r_Sales_TH)-((((T47-S47)^alpha)*c_inst_K)+(T47*c_ops_K+th*AO47*c_ops_TH)+IF(T47&gt;AO47,(T47-AO47)*r_rent_K+(T47-AO47)*th*r_Sales_TH,0)))</f>
        <v>40000000</v>
      </c>
      <c r="BK47" s="2">
        <f t="shared" ref="BK47:BK78" si="40">1/(1+discount)^BK$14*((IF(U47&gt;AP47,AP47*r_rent_K,U47*r_rent_K)+U47*r_Sales_K+th*AP47*r_Sales_TH)-((((U47-T47)^alpha)*c_inst_K)+(U47*c_ops_K+th*AP47*c_ops_TH)+IF(U47&gt;AP47,(U47-AP47)*r_rent_K+(U47-AP47)*th*r_Sales_TH,0)))</f>
        <v>38000000</v>
      </c>
      <c r="BL47" s="2">
        <f t="shared" ref="BL47:BL78" si="41">1/(1+discount)^BL$14*((IF(V47&gt;AQ47,AQ47*r_rent_K,V47*r_rent_K)+V47*r_Sales_K+th*AQ47*r_Sales_TH)-((((V47-U47)^alpha)*c_inst_K)+(V47*c_ops_K+th*AQ47*c_ops_TH)+IF(V47&gt;AQ47,(V47-AQ47)*r_rent_K+(V47-AQ47)*th*r_Sales_TH,0)))</f>
        <v>39000000</v>
      </c>
      <c r="BN47" s="2">
        <f t="shared" si="21"/>
        <v>625000000</v>
      </c>
    </row>
    <row r="48" spans="1:66" x14ac:dyDescent="0.8">
      <c r="A48" t="s">
        <v>34</v>
      </c>
      <c r="B48">
        <f t="shared" si="20"/>
        <v>25</v>
      </c>
      <c r="C48">
        <f>IF(Scen!C38-(FlexFR!B48*th)&gt;theta_1,FlexFR!B48+theta_2,FlexFR!B48)</f>
        <v>25</v>
      </c>
      <c r="D48">
        <f>IF(Scen!D38-(FlexFR!C48*th)&gt;theta_1,FlexFR!C48+theta_2,FlexFR!C48)</f>
        <v>30</v>
      </c>
      <c r="E48">
        <f>IF(Scen!E38-(FlexFR!D48*th)&gt;theta_1,FlexFR!D48+theta_2,FlexFR!D48)</f>
        <v>30</v>
      </c>
      <c r="F48">
        <f>IF(Scen!F38-(FlexFR!E48*th)&gt;theta_1,FlexFR!E48+theta_2,FlexFR!E48)</f>
        <v>30</v>
      </c>
      <c r="G48">
        <f>IF(Scen!G38-(FlexFR!F48*th)&gt;theta_1,FlexFR!F48+theta_2,FlexFR!F48)</f>
        <v>35</v>
      </c>
      <c r="H48">
        <f>IF(Scen!H38-(FlexFR!G48*th)&gt;theta_1,FlexFR!G48+theta_2,FlexFR!G48)</f>
        <v>35</v>
      </c>
      <c r="I48">
        <f>IF(Scen!I38-(FlexFR!H48*th)&gt;theta_1,FlexFR!H48+theta_2,FlexFR!H48)</f>
        <v>40</v>
      </c>
      <c r="J48">
        <f>IF(Scen!J38-(FlexFR!I48*th)&gt;theta_1,FlexFR!I48+theta_2,FlexFR!I48)</f>
        <v>40</v>
      </c>
      <c r="K48">
        <f>IF(Scen!K38-(FlexFR!J48*th)&gt;theta_1,FlexFR!J48+theta_2,FlexFR!J48)</f>
        <v>40</v>
      </c>
      <c r="L48">
        <f>IF(Scen!L38-(FlexFR!K48*th)&gt;theta_1,FlexFR!K48+theta_2,FlexFR!K48)</f>
        <v>40</v>
      </c>
      <c r="M48">
        <f>IF(Scen!M38-(FlexFR!L48*th)&gt;theta_1,FlexFR!L48+theta_2,FlexFR!L48)</f>
        <v>40</v>
      </c>
      <c r="N48">
        <f>IF(Scen!N38-(FlexFR!M48*th)&gt;theta_1,FlexFR!M48+theta_2,FlexFR!M48)</f>
        <v>40</v>
      </c>
      <c r="O48">
        <f>IF(Scen!O38-(FlexFR!N48*th)&gt;theta_1,FlexFR!N48+theta_2,FlexFR!N48)</f>
        <v>45</v>
      </c>
      <c r="P48">
        <f>IF(Scen!P38-(FlexFR!O48*th)&gt;theta_1,FlexFR!O48+theta_2,FlexFR!O48)</f>
        <v>45</v>
      </c>
      <c r="Q48">
        <f>IF(Scen!Q38-(FlexFR!P48*th)&gt;theta_1,FlexFR!P48+theta_2,FlexFR!P48)</f>
        <v>45</v>
      </c>
      <c r="R48">
        <f>IF(Scen!R38-(FlexFR!Q48*th)&gt;theta_1,FlexFR!Q48+theta_2,FlexFR!Q48)</f>
        <v>45</v>
      </c>
      <c r="S48">
        <f>IF(Scen!S38-(FlexFR!R48*th)&gt;theta_1,FlexFR!R48+theta_2,FlexFR!R48)</f>
        <v>45</v>
      </c>
      <c r="T48">
        <f>IF(Scen!T38-(FlexFR!S48*th)&gt;theta_1,FlexFR!S48+theta_2,FlexFR!S48)</f>
        <v>50</v>
      </c>
      <c r="U48">
        <f>IF(Scen!U38-(FlexFR!T48*th)&gt;theta_1,FlexFR!T48+theta_2,FlexFR!T48)</f>
        <v>50</v>
      </c>
      <c r="V48">
        <f>IF(Scen!V38-(FlexFR!U48*th)&gt;theta_1,FlexFR!U48+theta_2,FlexFR!U48)</f>
        <v>50</v>
      </c>
      <c r="X48">
        <f>ROUNDUP(Scen!C38/th,0)</f>
        <v>25</v>
      </c>
      <c r="Y48">
        <f>ROUNDUP(Scen!D38/th,0)</f>
        <v>26</v>
      </c>
      <c r="Z48">
        <f>ROUNDUP(Scen!E38/th,0)</f>
        <v>30</v>
      </c>
      <c r="AA48">
        <f>ROUNDUP(Scen!F38/th,0)</f>
        <v>30</v>
      </c>
      <c r="AB48">
        <f>ROUNDUP(Scen!G38/th,0)</f>
        <v>31</v>
      </c>
      <c r="AC48">
        <f>ROUNDUP(Scen!H38/th,0)</f>
        <v>30</v>
      </c>
      <c r="AD48">
        <f>ROUNDUP(Scen!I38/th,0)</f>
        <v>36</v>
      </c>
      <c r="AE48">
        <f>ROUNDUP(Scen!J38/th,0)</f>
        <v>33</v>
      </c>
      <c r="AF48">
        <f>ROUNDUP(Scen!K38/th,0)</f>
        <v>34</v>
      </c>
      <c r="AG48">
        <f>ROUNDUP(Scen!L38/th,0)</f>
        <v>34</v>
      </c>
      <c r="AH48">
        <f>ROUNDUP(Scen!M38/th,0)</f>
        <v>39</v>
      </c>
      <c r="AI48">
        <f>ROUNDUP(Scen!N38/th,0)</f>
        <v>40</v>
      </c>
      <c r="AJ48">
        <f>ROUNDUP(Scen!O38/th,0)</f>
        <v>41</v>
      </c>
      <c r="AK48">
        <f>ROUNDUP(Scen!P38/th,0)</f>
        <v>43</v>
      </c>
      <c r="AL48">
        <f>ROUNDUP(Scen!Q38/th,0)</f>
        <v>42</v>
      </c>
      <c r="AM48">
        <f>ROUNDUP(Scen!R38/th,0)</f>
        <v>40</v>
      </c>
      <c r="AN48">
        <f>ROUNDUP(Scen!S38/th,0)</f>
        <v>43</v>
      </c>
      <c r="AO48">
        <f>ROUNDUP(Scen!T38/th,0)</f>
        <v>46</v>
      </c>
      <c r="AP48">
        <f>ROUNDUP(Scen!U38/th,0)</f>
        <v>48</v>
      </c>
      <c r="AQ48">
        <f>ROUNDUP(Scen!V38/th,0)</f>
        <v>49</v>
      </c>
      <c r="AS48" s="2">
        <f t="shared" si="22"/>
        <v>25000000</v>
      </c>
      <c r="AT48" s="2">
        <f t="shared" si="23"/>
        <v>22000000</v>
      </c>
      <c r="AU48" s="2">
        <f t="shared" si="24"/>
        <v>30000000</v>
      </c>
      <c r="AV48" s="2">
        <f t="shared" si="25"/>
        <v>30000000</v>
      </c>
      <c r="AW48" s="2">
        <f t="shared" si="26"/>
        <v>27000000</v>
      </c>
      <c r="AX48" s="2">
        <f t="shared" si="27"/>
        <v>25000000</v>
      </c>
      <c r="AY48" s="2">
        <f t="shared" si="28"/>
        <v>32000000</v>
      </c>
      <c r="AZ48" s="2">
        <f t="shared" si="29"/>
        <v>26000000</v>
      </c>
      <c r="BA48" s="2">
        <f t="shared" si="30"/>
        <v>28000000</v>
      </c>
      <c r="BB48" s="2">
        <f t="shared" si="31"/>
        <v>28000000</v>
      </c>
      <c r="BC48" s="2">
        <f t="shared" si="32"/>
        <v>38000000</v>
      </c>
      <c r="BD48" s="2">
        <f t="shared" si="33"/>
        <v>40000000</v>
      </c>
      <c r="BE48" s="2">
        <f t="shared" si="34"/>
        <v>37000000</v>
      </c>
      <c r="BF48" s="2">
        <f t="shared" si="35"/>
        <v>41000000</v>
      </c>
      <c r="BG48" s="2">
        <f t="shared" si="36"/>
        <v>39000000</v>
      </c>
      <c r="BH48" s="2">
        <f t="shared" si="37"/>
        <v>35000000</v>
      </c>
      <c r="BI48" s="2">
        <f t="shared" si="38"/>
        <v>41000000</v>
      </c>
      <c r="BJ48" s="2">
        <f t="shared" si="39"/>
        <v>42000000</v>
      </c>
      <c r="BK48" s="2">
        <f t="shared" si="40"/>
        <v>46000000</v>
      </c>
      <c r="BL48" s="2">
        <f t="shared" si="41"/>
        <v>48000000</v>
      </c>
      <c r="BN48" s="2">
        <f t="shared" si="21"/>
        <v>680000000</v>
      </c>
    </row>
    <row r="49" spans="1:66" x14ac:dyDescent="0.8">
      <c r="A49" t="s">
        <v>35</v>
      </c>
      <c r="B49">
        <f t="shared" si="20"/>
        <v>25</v>
      </c>
      <c r="C49">
        <f>IF(Scen!C39-(FlexFR!B49*th)&gt;theta_1,FlexFR!B49+theta_2,FlexFR!B49)</f>
        <v>25</v>
      </c>
      <c r="D49">
        <f>IF(Scen!D39-(FlexFR!C49*th)&gt;theta_1,FlexFR!C49+theta_2,FlexFR!C49)</f>
        <v>30</v>
      </c>
      <c r="E49">
        <f>IF(Scen!E39-(FlexFR!D49*th)&gt;theta_1,FlexFR!D49+theta_2,FlexFR!D49)</f>
        <v>30</v>
      </c>
      <c r="F49">
        <f>IF(Scen!F39-(FlexFR!E49*th)&gt;theta_1,FlexFR!E49+theta_2,FlexFR!E49)</f>
        <v>30</v>
      </c>
      <c r="G49">
        <f>IF(Scen!G39-(FlexFR!F49*th)&gt;theta_1,FlexFR!F49+theta_2,FlexFR!F49)</f>
        <v>30</v>
      </c>
      <c r="H49">
        <f>IF(Scen!H39-(FlexFR!G49*th)&gt;theta_1,FlexFR!G49+theta_2,FlexFR!G49)</f>
        <v>30</v>
      </c>
      <c r="I49">
        <f>IF(Scen!I39-(FlexFR!H49*th)&gt;theta_1,FlexFR!H49+theta_2,FlexFR!H49)</f>
        <v>35</v>
      </c>
      <c r="J49">
        <f>IF(Scen!J39-(FlexFR!I49*th)&gt;theta_1,FlexFR!I49+theta_2,FlexFR!I49)</f>
        <v>35</v>
      </c>
      <c r="K49">
        <f>IF(Scen!K39-(FlexFR!J49*th)&gt;theta_1,FlexFR!J49+theta_2,FlexFR!J49)</f>
        <v>40</v>
      </c>
      <c r="L49">
        <f>IF(Scen!L39-(FlexFR!K49*th)&gt;theta_1,FlexFR!K49+theta_2,FlexFR!K49)</f>
        <v>40</v>
      </c>
      <c r="M49">
        <f>IF(Scen!M39-(FlexFR!L49*th)&gt;theta_1,FlexFR!L49+theta_2,FlexFR!L49)</f>
        <v>40</v>
      </c>
      <c r="N49">
        <f>IF(Scen!N39-(FlexFR!M49*th)&gt;theta_1,FlexFR!M49+theta_2,FlexFR!M49)</f>
        <v>45</v>
      </c>
      <c r="O49">
        <f>IF(Scen!O39-(FlexFR!N49*th)&gt;theta_1,FlexFR!N49+theta_2,FlexFR!N49)</f>
        <v>45</v>
      </c>
      <c r="P49">
        <f>IF(Scen!P39-(FlexFR!O49*th)&gt;theta_1,FlexFR!O49+theta_2,FlexFR!O49)</f>
        <v>45</v>
      </c>
      <c r="Q49">
        <f>IF(Scen!Q39-(FlexFR!P49*th)&gt;theta_1,FlexFR!P49+theta_2,FlexFR!P49)</f>
        <v>50</v>
      </c>
      <c r="R49">
        <f>IF(Scen!R39-(FlexFR!Q49*th)&gt;theta_1,FlexFR!Q49+theta_2,FlexFR!Q49)</f>
        <v>55</v>
      </c>
      <c r="S49">
        <f>IF(Scen!S39-(FlexFR!R49*th)&gt;theta_1,FlexFR!R49+theta_2,FlexFR!R49)</f>
        <v>55</v>
      </c>
      <c r="T49">
        <f>IF(Scen!T39-(FlexFR!S49*th)&gt;theta_1,FlexFR!S49+theta_2,FlexFR!S49)</f>
        <v>55</v>
      </c>
      <c r="U49">
        <f>IF(Scen!U39-(FlexFR!T49*th)&gt;theta_1,FlexFR!T49+theta_2,FlexFR!T49)</f>
        <v>55</v>
      </c>
      <c r="V49">
        <f>IF(Scen!V39-(FlexFR!U49*th)&gt;theta_1,FlexFR!U49+theta_2,FlexFR!U49)</f>
        <v>60</v>
      </c>
      <c r="X49">
        <f>ROUNDUP(Scen!C39/th,0)</f>
        <v>25</v>
      </c>
      <c r="Y49">
        <f>ROUNDUP(Scen!D39/th,0)</f>
        <v>26</v>
      </c>
      <c r="Z49">
        <f>ROUNDUP(Scen!E39/th,0)</f>
        <v>29</v>
      </c>
      <c r="AA49">
        <f>ROUNDUP(Scen!F39/th,0)</f>
        <v>29</v>
      </c>
      <c r="AB49">
        <f>ROUNDUP(Scen!G39/th,0)</f>
        <v>27</v>
      </c>
      <c r="AC49">
        <f>ROUNDUP(Scen!H39/th,0)</f>
        <v>28</v>
      </c>
      <c r="AD49">
        <f>ROUNDUP(Scen!I39/th,0)</f>
        <v>31</v>
      </c>
      <c r="AE49">
        <f>ROUNDUP(Scen!J39/th,0)</f>
        <v>34</v>
      </c>
      <c r="AF49">
        <f>ROUNDUP(Scen!K39/th,0)</f>
        <v>38</v>
      </c>
      <c r="AG49">
        <f>ROUNDUP(Scen!L39/th,0)</f>
        <v>37</v>
      </c>
      <c r="AH49">
        <f>ROUNDUP(Scen!M39/th,0)</f>
        <v>39</v>
      </c>
      <c r="AI49">
        <f>ROUNDUP(Scen!N39/th,0)</f>
        <v>43</v>
      </c>
      <c r="AJ49">
        <f>ROUNDUP(Scen!O39/th,0)</f>
        <v>44</v>
      </c>
      <c r="AK49">
        <f>ROUNDUP(Scen!P39/th,0)</f>
        <v>43</v>
      </c>
      <c r="AL49">
        <f>ROUNDUP(Scen!Q39/th,0)</f>
        <v>49</v>
      </c>
      <c r="AM49">
        <f>ROUNDUP(Scen!R39/th,0)</f>
        <v>52</v>
      </c>
      <c r="AN49">
        <f>ROUNDUP(Scen!S39/th,0)</f>
        <v>51</v>
      </c>
      <c r="AO49">
        <f>ROUNDUP(Scen!T39/th,0)</f>
        <v>55</v>
      </c>
      <c r="AP49">
        <f>ROUNDUP(Scen!U39/th,0)</f>
        <v>55</v>
      </c>
      <c r="AQ49">
        <f>ROUNDUP(Scen!V39/th,0)</f>
        <v>56</v>
      </c>
      <c r="AS49" s="2">
        <f t="shared" si="22"/>
        <v>25000000</v>
      </c>
      <c r="AT49" s="2">
        <f t="shared" si="23"/>
        <v>22000000</v>
      </c>
      <c r="AU49" s="2">
        <f t="shared" si="24"/>
        <v>28000000</v>
      </c>
      <c r="AV49" s="2">
        <f t="shared" si="25"/>
        <v>28000000</v>
      </c>
      <c r="AW49" s="2">
        <f t="shared" si="26"/>
        <v>24000000</v>
      </c>
      <c r="AX49" s="2">
        <f t="shared" si="27"/>
        <v>26000000</v>
      </c>
      <c r="AY49" s="2">
        <f t="shared" si="28"/>
        <v>27000000</v>
      </c>
      <c r="AZ49" s="2">
        <f t="shared" si="29"/>
        <v>33000000</v>
      </c>
      <c r="BA49" s="2">
        <f t="shared" si="30"/>
        <v>36000000</v>
      </c>
      <c r="BB49" s="2">
        <f t="shared" si="31"/>
        <v>34000000</v>
      </c>
      <c r="BC49" s="2">
        <f t="shared" si="32"/>
        <v>38000000</v>
      </c>
      <c r="BD49" s="2">
        <f t="shared" si="33"/>
        <v>41000000</v>
      </c>
      <c r="BE49" s="2">
        <f t="shared" si="34"/>
        <v>43000000</v>
      </c>
      <c r="BF49" s="2">
        <f t="shared" si="35"/>
        <v>41000000</v>
      </c>
      <c r="BG49" s="2">
        <f t="shared" si="36"/>
        <v>48000000</v>
      </c>
      <c r="BH49" s="2">
        <f t="shared" si="37"/>
        <v>49000000</v>
      </c>
      <c r="BI49" s="2">
        <f t="shared" si="38"/>
        <v>47000000</v>
      </c>
      <c r="BJ49" s="2">
        <f t="shared" si="39"/>
        <v>55000000</v>
      </c>
      <c r="BK49" s="2">
        <f t="shared" si="40"/>
        <v>55000000</v>
      </c>
      <c r="BL49" s="2">
        <f t="shared" si="41"/>
        <v>52000000</v>
      </c>
      <c r="BN49" s="2">
        <f t="shared" si="21"/>
        <v>752000000</v>
      </c>
    </row>
    <row r="50" spans="1:66" x14ac:dyDescent="0.8">
      <c r="A50" t="s">
        <v>36</v>
      </c>
      <c r="B50">
        <f t="shared" si="20"/>
        <v>25</v>
      </c>
      <c r="C50">
        <f>IF(Scen!C40-(FlexFR!B50*th)&gt;theta_1,FlexFR!B50+theta_2,FlexFR!B50)</f>
        <v>25</v>
      </c>
      <c r="D50">
        <f>IF(Scen!D40-(FlexFR!C50*th)&gt;theta_1,FlexFR!C50+theta_2,FlexFR!C50)</f>
        <v>25</v>
      </c>
      <c r="E50">
        <f>IF(Scen!E40-(FlexFR!D50*th)&gt;theta_1,FlexFR!D50+theta_2,FlexFR!D50)</f>
        <v>25</v>
      </c>
      <c r="F50">
        <f>IF(Scen!F40-(FlexFR!E50*th)&gt;theta_1,FlexFR!E50+theta_2,FlexFR!E50)</f>
        <v>30</v>
      </c>
      <c r="G50">
        <f>IF(Scen!G40-(FlexFR!F50*th)&gt;theta_1,FlexFR!F50+theta_2,FlexFR!F50)</f>
        <v>30</v>
      </c>
      <c r="H50">
        <f>IF(Scen!H40-(FlexFR!G50*th)&gt;theta_1,FlexFR!G50+theta_2,FlexFR!G50)</f>
        <v>30</v>
      </c>
      <c r="I50">
        <f>IF(Scen!I40-(FlexFR!H50*th)&gt;theta_1,FlexFR!H50+theta_2,FlexFR!H50)</f>
        <v>35</v>
      </c>
      <c r="J50">
        <f>IF(Scen!J40-(FlexFR!I50*th)&gt;theta_1,FlexFR!I50+theta_2,FlexFR!I50)</f>
        <v>35</v>
      </c>
      <c r="K50">
        <f>IF(Scen!K40-(FlexFR!J50*th)&gt;theta_1,FlexFR!J50+theta_2,FlexFR!J50)</f>
        <v>35</v>
      </c>
      <c r="L50">
        <f>IF(Scen!L40-(FlexFR!K50*th)&gt;theta_1,FlexFR!K50+theta_2,FlexFR!K50)</f>
        <v>35</v>
      </c>
      <c r="M50">
        <f>IF(Scen!M40-(FlexFR!L50*th)&gt;theta_1,FlexFR!L50+theta_2,FlexFR!L50)</f>
        <v>40</v>
      </c>
      <c r="N50">
        <f>IF(Scen!N40-(FlexFR!M50*th)&gt;theta_1,FlexFR!M50+theta_2,FlexFR!M50)</f>
        <v>40</v>
      </c>
      <c r="O50">
        <f>IF(Scen!O40-(FlexFR!N50*th)&gt;theta_1,FlexFR!N50+theta_2,FlexFR!N50)</f>
        <v>40</v>
      </c>
      <c r="P50">
        <f>IF(Scen!P40-(FlexFR!O50*th)&gt;theta_1,FlexFR!O50+theta_2,FlexFR!O50)</f>
        <v>45</v>
      </c>
      <c r="Q50">
        <f>IF(Scen!Q40-(FlexFR!P50*th)&gt;theta_1,FlexFR!P50+theta_2,FlexFR!P50)</f>
        <v>50</v>
      </c>
      <c r="R50">
        <f>IF(Scen!R40-(FlexFR!Q50*th)&gt;theta_1,FlexFR!Q50+theta_2,FlexFR!Q50)</f>
        <v>50</v>
      </c>
      <c r="S50">
        <f>IF(Scen!S40-(FlexFR!R50*th)&gt;theta_1,FlexFR!R50+theta_2,FlexFR!R50)</f>
        <v>55</v>
      </c>
      <c r="T50">
        <f>IF(Scen!T40-(FlexFR!S50*th)&gt;theta_1,FlexFR!S50+theta_2,FlexFR!S50)</f>
        <v>60</v>
      </c>
      <c r="U50">
        <f>IF(Scen!U40-(FlexFR!T50*th)&gt;theta_1,FlexFR!T50+theta_2,FlexFR!T50)</f>
        <v>60</v>
      </c>
      <c r="V50">
        <f>IF(Scen!V40-(FlexFR!U50*th)&gt;theta_1,FlexFR!U50+theta_2,FlexFR!U50)</f>
        <v>60</v>
      </c>
      <c r="X50">
        <f>ROUNDUP(Scen!C40/th,0)</f>
        <v>24</v>
      </c>
      <c r="Y50">
        <f>ROUNDUP(Scen!D40/th,0)</f>
        <v>25</v>
      </c>
      <c r="Z50">
        <f>ROUNDUP(Scen!E40/th,0)</f>
        <v>25</v>
      </c>
      <c r="AA50">
        <f>ROUNDUP(Scen!F40/th,0)</f>
        <v>26</v>
      </c>
      <c r="AB50">
        <f>ROUNDUP(Scen!G40/th,0)</f>
        <v>28</v>
      </c>
      <c r="AC50">
        <f>ROUNDUP(Scen!H40/th,0)</f>
        <v>30</v>
      </c>
      <c r="AD50">
        <f>ROUNDUP(Scen!I40/th,0)</f>
        <v>33</v>
      </c>
      <c r="AE50">
        <f>ROUNDUP(Scen!J40/th,0)</f>
        <v>34</v>
      </c>
      <c r="AF50">
        <f>ROUNDUP(Scen!K40/th,0)</f>
        <v>34</v>
      </c>
      <c r="AG50">
        <f>ROUNDUP(Scen!L40/th,0)</f>
        <v>33</v>
      </c>
      <c r="AH50">
        <f>ROUNDUP(Scen!M40/th,0)</f>
        <v>36</v>
      </c>
      <c r="AI50">
        <f>ROUNDUP(Scen!N40/th,0)</f>
        <v>35</v>
      </c>
      <c r="AJ50">
        <f>ROUNDUP(Scen!O40/th,0)</f>
        <v>39</v>
      </c>
      <c r="AK50">
        <f>ROUNDUP(Scen!P40/th,0)</f>
        <v>44</v>
      </c>
      <c r="AL50">
        <f>ROUNDUP(Scen!Q40/th,0)</f>
        <v>47</v>
      </c>
      <c r="AM50">
        <f>ROUNDUP(Scen!R40/th,0)</f>
        <v>48</v>
      </c>
      <c r="AN50">
        <f>ROUNDUP(Scen!S40/th,0)</f>
        <v>53</v>
      </c>
      <c r="AO50">
        <f>ROUNDUP(Scen!T40/th,0)</f>
        <v>57</v>
      </c>
      <c r="AP50">
        <f>ROUNDUP(Scen!U40/th,0)</f>
        <v>57</v>
      </c>
      <c r="AQ50">
        <f>ROUNDUP(Scen!V40/th,0)</f>
        <v>60</v>
      </c>
      <c r="AS50" s="2">
        <f t="shared" si="22"/>
        <v>23000000</v>
      </c>
      <c r="AT50" s="2">
        <f t="shared" si="23"/>
        <v>25000000</v>
      </c>
      <c r="AU50" s="2">
        <f t="shared" si="24"/>
        <v>25000000</v>
      </c>
      <c r="AV50" s="2">
        <f t="shared" si="25"/>
        <v>22000000</v>
      </c>
      <c r="AW50" s="2">
        <f t="shared" si="26"/>
        <v>26000000</v>
      </c>
      <c r="AX50" s="2">
        <f t="shared" si="27"/>
        <v>30000000</v>
      </c>
      <c r="AY50" s="2">
        <f t="shared" si="28"/>
        <v>31000000</v>
      </c>
      <c r="AZ50" s="2">
        <f t="shared" si="29"/>
        <v>33000000</v>
      </c>
      <c r="BA50" s="2">
        <f t="shared" si="30"/>
        <v>33000000</v>
      </c>
      <c r="BB50" s="2">
        <f t="shared" si="31"/>
        <v>31000000</v>
      </c>
      <c r="BC50" s="2">
        <f t="shared" si="32"/>
        <v>32000000</v>
      </c>
      <c r="BD50" s="2">
        <f t="shared" si="33"/>
        <v>30000000</v>
      </c>
      <c r="BE50" s="2">
        <f t="shared" si="34"/>
        <v>38000000</v>
      </c>
      <c r="BF50" s="2">
        <f t="shared" si="35"/>
        <v>43000000</v>
      </c>
      <c r="BG50" s="2">
        <f t="shared" si="36"/>
        <v>44000000</v>
      </c>
      <c r="BH50" s="2">
        <f t="shared" si="37"/>
        <v>46000000</v>
      </c>
      <c r="BI50" s="2">
        <f t="shared" si="38"/>
        <v>51000000</v>
      </c>
      <c r="BJ50" s="2">
        <f t="shared" si="39"/>
        <v>54000000</v>
      </c>
      <c r="BK50" s="2">
        <f t="shared" si="40"/>
        <v>54000000</v>
      </c>
      <c r="BL50" s="2">
        <f t="shared" si="41"/>
        <v>60000000</v>
      </c>
      <c r="BN50" s="2">
        <f t="shared" si="21"/>
        <v>731000000</v>
      </c>
    </row>
    <row r="51" spans="1:66" x14ac:dyDescent="0.8">
      <c r="A51" t="s">
        <v>37</v>
      </c>
      <c r="B51">
        <f t="shared" si="20"/>
        <v>25</v>
      </c>
      <c r="C51">
        <f>IF(Scen!C41-(FlexFR!B51*th)&gt;theta_1,FlexFR!B51+theta_2,FlexFR!B51)</f>
        <v>25</v>
      </c>
      <c r="D51">
        <f>IF(Scen!D41-(FlexFR!C51*th)&gt;theta_1,FlexFR!C51+theta_2,FlexFR!C51)</f>
        <v>25</v>
      </c>
      <c r="E51">
        <f>IF(Scen!E41-(FlexFR!D51*th)&gt;theta_1,FlexFR!D51+theta_2,FlexFR!D51)</f>
        <v>25</v>
      </c>
      <c r="F51">
        <f>IF(Scen!F41-(FlexFR!E51*th)&gt;theta_1,FlexFR!E51+theta_2,FlexFR!E51)</f>
        <v>25</v>
      </c>
      <c r="G51">
        <f>IF(Scen!G41-(FlexFR!F51*th)&gt;theta_1,FlexFR!F51+theta_2,FlexFR!F51)</f>
        <v>25</v>
      </c>
      <c r="H51">
        <f>IF(Scen!H41-(FlexFR!G51*th)&gt;theta_1,FlexFR!G51+theta_2,FlexFR!G51)</f>
        <v>25</v>
      </c>
      <c r="I51">
        <f>IF(Scen!I41-(FlexFR!H51*th)&gt;theta_1,FlexFR!H51+theta_2,FlexFR!H51)</f>
        <v>25</v>
      </c>
      <c r="J51">
        <f>IF(Scen!J41-(FlexFR!I51*th)&gt;theta_1,FlexFR!I51+theta_2,FlexFR!I51)</f>
        <v>25</v>
      </c>
      <c r="K51">
        <f>IF(Scen!K41-(FlexFR!J51*th)&gt;theta_1,FlexFR!J51+theta_2,FlexFR!J51)</f>
        <v>30</v>
      </c>
      <c r="L51">
        <f>IF(Scen!L41-(FlexFR!K51*th)&gt;theta_1,FlexFR!K51+theta_2,FlexFR!K51)</f>
        <v>35</v>
      </c>
      <c r="M51">
        <f>IF(Scen!M41-(FlexFR!L51*th)&gt;theta_1,FlexFR!L51+theta_2,FlexFR!L51)</f>
        <v>35</v>
      </c>
      <c r="N51">
        <f>IF(Scen!N41-(FlexFR!M51*th)&gt;theta_1,FlexFR!M51+theta_2,FlexFR!M51)</f>
        <v>35</v>
      </c>
      <c r="O51">
        <f>IF(Scen!O41-(FlexFR!N51*th)&gt;theta_1,FlexFR!N51+theta_2,FlexFR!N51)</f>
        <v>35</v>
      </c>
      <c r="P51">
        <f>IF(Scen!P41-(FlexFR!O51*th)&gt;theta_1,FlexFR!O51+theta_2,FlexFR!O51)</f>
        <v>35</v>
      </c>
      <c r="Q51">
        <f>IF(Scen!Q41-(FlexFR!P51*th)&gt;theta_1,FlexFR!P51+theta_2,FlexFR!P51)</f>
        <v>35</v>
      </c>
      <c r="R51">
        <f>IF(Scen!R41-(FlexFR!Q51*th)&gt;theta_1,FlexFR!Q51+theta_2,FlexFR!Q51)</f>
        <v>35</v>
      </c>
      <c r="S51">
        <f>IF(Scen!S41-(FlexFR!R51*th)&gt;theta_1,FlexFR!R51+theta_2,FlexFR!R51)</f>
        <v>35</v>
      </c>
      <c r="T51">
        <f>IF(Scen!T41-(FlexFR!S51*th)&gt;theta_1,FlexFR!S51+theta_2,FlexFR!S51)</f>
        <v>35</v>
      </c>
      <c r="U51">
        <f>IF(Scen!U41-(FlexFR!T51*th)&gt;theta_1,FlexFR!T51+theta_2,FlexFR!T51)</f>
        <v>35</v>
      </c>
      <c r="V51">
        <f>IF(Scen!V41-(FlexFR!U51*th)&gt;theta_1,FlexFR!U51+theta_2,FlexFR!U51)</f>
        <v>35</v>
      </c>
      <c r="X51">
        <f>ROUNDUP(Scen!C41/th,0)</f>
        <v>23</v>
      </c>
      <c r="Y51">
        <f>ROUNDUP(Scen!D41/th,0)</f>
        <v>23</v>
      </c>
      <c r="Z51">
        <f>ROUNDUP(Scen!E41/th,0)</f>
        <v>22</v>
      </c>
      <c r="AA51">
        <f>ROUNDUP(Scen!F41/th,0)</f>
        <v>22</v>
      </c>
      <c r="AB51">
        <f>ROUNDUP(Scen!G41/th,0)</f>
        <v>22</v>
      </c>
      <c r="AC51">
        <f>ROUNDUP(Scen!H41/th,0)</f>
        <v>23</v>
      </c>
      <c r="AD51">
        <f>ROUNDUP(Scen!I41/th,0)</f>
        <v>23</v>
      </c>
      <c r="AE51">
        <f>ROUNDUP(Scen!J41/th,0)</f>
        <v>24</v>
      </c>
      <c r="AF51">
        <f>ROUNDUP(Scen!K41/th,0)</f>
        <v>26</v>
      </c>
      <c r="AG51">
        <f>ROUNDUP(Scen!L41/th,0)</f>
        <v>31</v>
      </c>
      <c r="AH51">
        <f>ROUNDUP(Scen!M41/th,0)</f>
        <v>29</v>
      </c>
      <c r="AI51">
        <f>ROUNDUP(Scen!N41/th,0)</f>
        <v>29</v>
      </c>
      <c r="AJ51">
        <f>ROUNDUP(Scen!O41/th,0)</f>
        <v>29</v>
      </c>
      <c r="AK51">
        <f>ROUNDUP(Scen!P41/th,0)</f>
        <v>28</v>
      </c>
      <c r="AL51">
        <f>ROUNDUP(Scen!Q41/th,0)</f>
        <v>27</v>
      </c>
      <c r="AM51">
        <f>ROUNDUP(Scen!R41/th,0)</f>
        <v>28</v>
      </c>
      <c r="AN51">
        <f>ROUNDUP(Scen!S41/th,0)</f>
        <v>30</v>
      </c>
      <c r="AO51">
        <f>ROUNDUP(Scen!T41/th,0)</f>
        <v>26</v>
      </c>
      <c r="AP51">
        <f>ROUNDUP(Scen!U41/th,0)</f>
        <v>25</v>
      </c>
      <c r="AQ51">
        <f>ROUNDUP(Scen!V41/th,0)</f>
        <v>26</v>
      </c>
      <c r="AS51" s="2">
        <f t="shared" si="22"/>
        <v>21000000</v>
      </c>
      <c r="AT51" s="2">
        <f t="shared" si="23"/>
        <v>21000000</v>
      </c>
      <c r="AU51" s="2">
        <f t="shared" si="24"/>
        <v>19000000</v>
      </c>
      <c r="AV51" s="2">
        <f t="shared" si="25"/>
        <v>19000000</v>
      </c>
      <c r="AW51" s="2">
        <f t="shared" si="26"/>
        <v>19000000</v>
      </c>
      <c r="AX51" s="2">
        <f t="shared" si="27"/>
        <v>21000000</v>
      </c>
      <c r="AY51" s="2">
        <f t="shared" si="28"/>
        <v>21000000</v>
      </c>
      <c r="AZ51" s="2">
        <f t="shared" si="29"/>
        <v>23000000</v>
      </c>
      <c r="BA51" s="2">
        <f t="shared" si="30"/>
        <v>22000000</v>
      </c>
      <c r="BB51" s="2">
        <f t="shared" si="31"/>
        <v>27000000</v>
      </c>
      <c r="BC51" s="2">
        <f t="shared" si="32"/>
        <v>23000000</v>
      </c>
      <c r="BD51" s="2">
        <f t="shared" si="33"/>
        <v>23000000</v>
      </c>
      <c r="BE51" s="2">
        <f t="shared" si="34"/>
        <v>23000000</v>
      </c>
      <c r="BF51" s="2">
        <f t="shared" si="35"/>
        <v>21000000</v>
      </c>
      <c r="BG51" s="2">
        <f t="shared" si="36"/>
        <v>19000000</v>
      </c>
      <c r="BH51" s="2">
        <f t="shared" si="37"/>
        <v>21000000</v>
      </c>
      <c r="BI51" s="2">
        <f t="shared" si="38"/>
        <v>25000000</v>
      </c>
      <c r="BJ51" s="2">
        <f t="shared" si="39"/>
        <v>17000000</v>
      </c>
      <c r="BK51" s="2">
        <f t="shared" si="40"/>
        <v>15000000</v>
      </c>
      <c r="BL51" s="2">
        <f t="shared" si="41"/>
        <v>17000000</v>
      </c>
      <c r="BN51" s="2">
        <f t="shared" si="21"/>
        <v>417000000</v>
      </c>
    </row>
    <row r="52" spans="1:66" x14ac:dyDescent="0.8">
      <c r="A52" t="s">
        <v>38</v>
      </c>
      <c r="B52">
        <f t="shared" si="20"/>
        <v>25</v>
      </c>
      <c r="C52">
        <f>IF(Scen!C42-(FlexFR!B52*th)&gt;theta_1,FlexFR!B52+theta_2,FlexFR!B52)</f>
        <v>25</v>
      </c>
      <c r="D52">
        <f>IF(Scen!D42-(FlexFR!C52*th)&gt;theta_1,FlexFR!C52+theta_2,FlexFR!C52)</f>
        <v>25</v>
      </c>
      <c r="E52">
        <f>IF(Scen!E42-(FlexFR!D52*th)&gt;theta_1,FlexFR!D52+theta_2,FlexFR!D52)</f>
        <v>25</v>
      </c>
      <c r="F52">
        <f>IF(Scen!F42-(FlexFR!E52*th)&gt;theta_1,FlexFR!E52+theta_2,FlexFR!E52)</f>
        <v>30</v>
      </c>
      <c r="G52">
        <f>IF(Scen!G42-(FlexFR!F52*th)&gt;theta_1,FlexFR!F52+theta_2,FlexFR!F52)</f>
        <v>30</v>
      </c>
      <c r="H52">
        <f>IF(Scen!H42-(FlexFR!G52*th)&gt;theta_1,FlexFR!G52+theta_2,FlexFR!G52)</f>
        <v>30</v>
      </c>
      <c r="I52">
        <f>IF(Scen!I42-(FlexFR!H52*th)&gt;theta_1,FlexFR!H52+theta_2,FlexFR!H52)</f>
        <v>30</v>
      </c>
      <c r="J52">
        <f>IF(Scen!J42-(FlexFR!I52*th)&gt;theta_1,FlexFR!I52+theta_2,FlexFR!I52)</f>
        <v>35</v>
      </c>
      <c r="K52">
        <f>IF(Scen!K42-(FlexFR!J52*th)&gt;theta_1,FlexFR!J52+theta_2,FlexFR!J52)</f>
        <v>40</v>
      </c>
      <c r="L52">
        <f>IF(Scen!L42-(FlexFR!K52*th)&gt;theta_1,FlexFR!K52+theta_2,FlexFR!K52)</f>
        <v>40</v>
      </c>
      <c r="M52">
        <f>IF(Scen!M42-(FlexFR!L52*th)&gt;theta_1,FlexFR!L52+theta_2,FlexFR!L52)</f>
        <v>40</v>
      </c>
      <c r="N52">
        <f>IF(Scen!N42-(FlexFR!M52*th)&gt;theta_1,FlexFR!M52+theta_2,FlexFR!M52)</f>
        <v>40</v>
      </c>
      <c r="O52">
        <f>IF(Scen!O42-(FlexFR!N52*th)&gt;theta_1,FlexFR!N52+theta_2,FlexFR!N52)</f>
        <v>40</v>
      </c>
      <c r="P52">
        <f>IF(Scen!P42-(FlexFR!O52*th)&gt;theta_1,FlexFR!O52+theta_2,FlexFR!O52)</f>
        <v>45</v>
      </c>
      <c r="Q52">
        <f>IF(Scen!Q42-(FlexFR!P52*th)&gt;theta_1,FlexFR!P52+theta_2,FlexFR!P52)</f>
        <v>45</v>
      </c>
      <c r="R52">
        <f>IF(Scen!R42-(FlexFR!Q52*th)&gt;theta_1,FlexFR!Q52+theta_2,FlexFR!Q52)</f>
        <v>45</v>
      </c>
      <c r="S52">
        <f>IF(Scen!S42-(FlexFR!R52*th)&gt;theta_1,FlexFR!R52+theta_2,FlexFR!R52)</f>
        <v>45</v>
      </c>
      <c r="T52">
        <f>IF(Scen!T42-(FlexFR!S52*th)&gt;theta_1,FlexFR!S52+theta_2,FlexFR!S52)</f>
        <v>50</v>
      </c>
      <c r="U52">
        <f>IF(Scen!U42-(FlexFR!T52*th)&gt;theta_1,FlexFR!T52+theta_2,FlexFR!T52)</f>
        <v>55</v>
      </c>
      <c r="V52">
        <f>IF(Scen!V42-(FlexFR!U52*th)&gt;theta_1,FlexFR!U52+theta_2,FlexFR!U52)</f>
        <v>60</v>
      </c>
      <c r="X52">
        <f>ROUNDUP(Scen!C42/th,0)</f>
        <v>22</v>
      </c>
      <c r="Y52">
        <f>ROUNDUP(Scen!D42/th,0)</f>
        <v>24</v>
      </c>
      <c r="Z52">
        <f>ROUNDUP(Scen!E42/th,0)</f>
        <v>23</v>
      </c>
      <c r="AA52">
        <f>ROUNDUP(Scen!F42/th,0)</f>
        <v>27</v>
      </c>
      <c r="AB52">
        <f>ROUNDUP(Scen!G42/th,0)</f>
        <v>26</v>
      </c>
      <c r="AC52">
        <f>ROUNDUP(Scen!H42/th,0)</f>
        <v>28</v>
      </c>
      <c r="AD52">
        <f>ROUNDUP(Scen!I42/th,0)</f>
        <v>30</v>
      </c>
      <c r="AE52">
        <f>ROUNDUP(Scen!J42/th,0)</f>
        <v>35</v>
      </c>
      <c r="AF52">
        <f>ROUNDUP(Scen!K42/th,0)</f>
        <v>36</v>
      </c>
      <c r="AG52">
        <f>ROUNDUP(Scen!L42/th,0)</f>
        <v>35</v>
      </c>
      <c r="AH52">
        <f>ROUNDUP(Scen!M42/th,0)</f>
        <v>36</v>
      </c>
      <c r="AI52">
        <f>ROUNDUP(Scen!N42/th,0)</f>
        <v>34</v>
      </c>
      <c r="AJ52">
        <f>ROUNDUP(Scen!O42/th,0)</f>
        <v>39</v>
      </c>
      <c r="AK52">
        <f>ROUNDUP(Scen!P42/th,0)</f>
        <v>42</v>
      </c>
      <c r="AL52">
        <f>ROUNDUP(Scen!Q42/th,0)</f>
        <v>41</v>
      </c>
      <c r="AM52">
        <f>ROUNDUP(Scen!R42/th,0)</f>
        <v>45</v>
      </c>
      <c r="AN52">
        <f>ROUNDUP(Scen!S42/th,0)</f>
        <v>45</v>
      </c>
      <c r="AO52">
        <f>ROUNDUP(Scen!T42/th,0)</f>
        <v>48</v>
      </c>
      <c r="AP52">
        <f>ROUNDUP(Scen!U42/th,0)</f>
        <v>55</v>
      </c>
      <c r="AQ52">
        <f>ROUNDUP(Scen!V42/th,0)</f>
        <v>58</v>
      </c>
      <c r="AS52" s="2">
        <f t="shared" si="22"/>
        <v>19000000</v>
      </c>
      <c r="AT52" s="2">
        <f t="shared" si="23"/>
        <v>23000000</v>
      </c>
      <c r="AU52" s="2">
        <f t="shared" si="24"/>
        <v>21000000</v>
      </c>
      <c r="AV52" s="2">
        <f t="shared" si="25"/>
        <v>24000000</v>
      </c>
      <c r="AW52" s="2">
        <f t="shared" si="26"/>
        <v>22000000</v>
      </c>
      <c r="AX52" s="2">
        <f t="shared" si="27"/>
        <v>26000000</v>
      </c>
      <c r="AY52" s="2">
        <f t="shared" si="28"/>
        <v>30000000</v>
      </c>
      <c r="AZ52" s="2">
        <f t="shared" si="29"/>
        <v>35000000</v>
      </c>
      <c r="BA52" s="2">
        <f t="shared" si="30"/>
        <v>32000000</v>
      </c>
      <c r="BB52" s="2">
        <f t="shared" si="31"/>
        <v>30000000</v>
      </c>
      <c r="BC52" s="2">
        <f t="shared" si="32"/>
        <v>32000000</v>
      </c>
      <c r="BD52" s="2">
        <f t="shared" si="33"/>
        <v>28000000</v>
      </c>
      <c r="BE52" s="2">
        <f t="shared" si="34"/>
        <v>38000000</v>
      </c>
      <c r="BF52" s="2">
        <f t="shared" si="35"/>
        <v>39000000</v>
      </c>
      <c r="BG52" s="2">
        <f t="shared" si="36"/>
        <v>37000000</v>
      </c>
      <c r="BH52" s="2">
        <f t="shared" si="37"/>
        <v>45000000</v>
      </c>
      <c r="BI52" s="2">
        <f t="shared" si="38"/>
        <v>45000000</v>
      </c>
      <c r="BJ52" s="2">
        <f t="shared" si="39"/>
        <v>46000000</v>
      </c>
      <c r="BK52" s="2">
        <f t="shared" si="40"/>
        <v>55000000</v>
      </c>
      <c r="BL52" s="2">
        <f t="shared" si="41"/>
        <v>56000000</v>
      </c>
      <c r="BN52" s="2">
        <f t="shared" si="21"/>
        <v>683000000</v>
      </c>
    </row>
    <row r="53" spans="1:66" x14ac:dyDescent="0.8">
      <c r="A53" t="s">
        <v>39</v>
      </c>
      <c r="B53">
        <f t="shared" si="20"/>
        <v>25</v>
      </c>
      <c r="C53">
        <f>IF(Scen!C43-(FlexFR!B53*th)&gt;theta_1,FlexFR!B53+theta_2,FlexFR!B53)</f>
        <v>25</v>
      </c>
      <c r="D53">
        <f>IF(Scen!D43-(FlexFR!C53*th)&gt;theta_1,FlexFR!C53+theta_2,FlexFR!C53)</f>
        <v>25</v>
      </c>
      <c r="E53">
        <f>IF(Scen!E43-(FlexFR!D53*th)&gt;theta_1,FlexFR!D53+theta_2,FlexFR!D53)</f>
        <v>30</v>
      </c>
      <c r="F53">
        <f>IF(Scen!F43-(FlexFR!E53*th)&gt;theta_1,FlexFR!E53+theta_2,FlexFR!E53)</f>
        <v>30</v>
      </c>
      <c r="G53">
        <f>IF(Scen!G43-(FlexFR!F53*th)&gt;theta_1,FlexFR!F53+theta_2,FlexFR!F53)</f>
        <v>35</v>
      </c>
      <c r="H53">
        <f>IF(Scen!H43-(FlexFR!G53*th)&gt;theta_1,FlexFR!G53+theta_2,FlexFR!G53)</f>
        <v>35</v>
      </c>
      <c r="I53">
        <f>IF(Scen!I43-(FlexFR!H53*th)&gt;theta_1,FlexFR!H53+theta_2,FlexFR!H53)</f>
        <v>35</v>
      </c>
      <c r="J53">
        <f>IF(Scen!J43-(FlexFR!I53*th)&gt;theta_1,FlexFR!I53+theta_2,FlexFR!I53)</f>
        <v>40</v>
      </c>
      <c r="K53">
        <f>IF(Scen!K43-(FlexFR!J53*th)&gt;theta_1,FlexFR!J53+theta_2,FlexFR!J53)</f>
        <v>40</v>
      </c>
      <c r="L53">
        <f>IF(Scen!L43-(FlexFR!K53*th)&gt;theta_1,FlexFR!K53+theta_2,FlexFR!K53)</f>
        <v>45</v>
      </c>
      <c r="M53">
        <f>IF(Scen!M43-(FlexFR!L53*th)&gt;theta_1,FlexFR!L53+theta_2,FlexFR!L53)</f>
        <v>45</v>
      </c>
      <c r="N53">
        <f>IF(Scen!N43-(FlexFR!M53*th)&gt;theta_1,FlexFR!M53+theta_2,FlexFR!M53)</f>
        <v>50</v>
      </c>
      <c r="O53">
        <f>IF(Scen!O43-(FlexFR!N53*th)&gt;theta_1,FlexFR!N53+theta_2,FlexFR!N53)</f>
        <v>50</v>
      </c>
      <c r="P53">
        <f>IF(Scen!P43-(FlexFR!O53*th)&gt;theta_1,FlexFR!O53+theta_2,FlexFR!O53)</f>
        <v>50</v>
      </c>
      <c r="Q53">
        <f>IF(Scen!Q43-(FlexFR!P53*th)&gt;theta_1,FlexFR!P53+theta_2,FlexFR!P53)</f>
        <v>50</v>
      </c>
      <c r="R53">
        <f>IF(Scen!R43-(FlexFR!Q53*th)&gt;theta_1,FlexFR!Q53+theta_2,FlexFR!Q53)</f>
        <v>50</v>
      </c>
      <c r="S53">
        <f>IF(Scen!S43-(FlexFR!R53*th)&gt;theta_1,FlexFR!R53+theta_2,FlexFR!R53)</f>
        <v>55</v>
      </c>
      <c r="T53">
        <f>IF(Scen!T43-(FlexFR!S53*th)&gt;theta_1,FlexFR!S53+theta_2,FlexFR!S53)</f>
        <v>60</v>
      </c>
      <c r="U53">
        <f>IF(Scen!U43-(FlexFR!T53*th)&gt;theta_1,FlexFR!T53+theta_2,FlexFR!T53)</f>
        <v>60</v>
      </c>
      <c r="V53">
        <f>IF(Scen!V43-(FlexFR!U53*th)&gt;theta_1,FlexFR!U53+theta_2,FlexFR!U53)</f>
        <v>60</v>
      </c>
      <c r="X53">
        <f>ROUNDUP(Scen!C43/th,0)</f>
        <v>25</v>
      </c>
      <c r="Y53">
        <f>ROUNDUP(Scen!D43/th,0)</f>
        <v>25</v>
      </c>
      <c r="Z53">
        <f>ROUNDUP(Scen!E43/th,0)</f>
        <v>26</v>
      </c>
      <c r="AA53">
        <f>ROUNDUP(Scen!F43/th,0)</f>
        <v>29</v>
      </c>
      <c r="AB53">
        <f>ROUNDUP(Scen!G43/th,0)</f>
        <v>34</v>
      </c>
      <c r="AC53">
        <f>ROUNDUP(Scen!H43/th,0)</f>
        <v>35</v>
      </c>
      <c r="AD53">
        <f>ROUNDUP(Scen!I43/th,0)</f>
        <v>35</v>
      </c>
      <c r="AE53">
        <f>ROUNDUP(Scen!J43/th,0)</f>
        <v>38</v>
      </c>
      <c r="AF53">
        <f>ROUNDUP(Scen!K43/th,0)</f>
        <v>40</v>
      </c>
      <c r="AG53">
        <f>ROUNDUP(Scen!L43/th,0)</f>
        <v>42</v>
      </c>
      <c r="AH53">
        <f>ROUNDUP(Scen!M43/th,0)</f>
        <v>45</v>
      </c>
      <c r="AI53">
        <f>ROUNDUP(Scen!N43/th,0)</f>
        <v>51</v>
      </c>
      <c r="AJ53">
        <f>ROUNDUP(Scen!O43/th,0)</f>
        <v>46</v>
      </c>
      <c r="AK53">
        <f>ROUNDUP(Scen!P43/th,0)</f>
        <v>46</v>
      </c>
      <c r="AL53">
        <f>ROUNDUP(Scen!Q43/th,0)</f>
        <v>44</v>
      </c>
      <c r="AM53">
        <f>ROUNDUP(Scen!R43/th,0)</f>
        <v>48</v>
      </c>
      <c r="AN53">
        <f>ROUNDUP(Scen!S43/th,0)</f>
        <v>52</v>
      </c>
      <c r="AO53">
        <f>ROUNDUP(Scen!T43/th,0)</f>
        <v>57</v>
      </c>
      <c r="AP53">
        <f>ROUNDUP(Scen!U43/th,0)</f>
        <v>55</v>
      </c>
      <c r="AQ53">
        <f>ROUNDUP(Scen!V43/th,0)</f>
        <v>54</v>
      </c>
      <c r="AS53" s="2">
        <f t="shared" si="22"/>
        <v>25000000</v>
      </c>
      <c r="AT53" s="2">
        <f t="shared" si="23"/>
        <v>25000000</v>
      </c>
      <c r="AU53" s="2">
        <f t="shared" si="24"/>
        <v>22000000</v>
      </c>
      <c r="AV53" s="2">
        <f t="shared" si="25"/>
        <v>28000000</v>
      </c>
      <c r="AW53" s="2">
        <f t="shared" si="26"/>
        <v>33000000</v>
      </c>
      <c r="AX53" s="2">
        <f t="shared" si="27"/>
        <v>35000000</v>
      </c>
      <c r="AY53" s="2">
        <f t="shared" si="28"/>
        <v>35000000</v>
      </c>
      <c r="AZ53" s="2">
        <f t="shared" si="29"/>
        <v>36000000</v>
      </c>
      <c r="BA53" s="2">
        <f t="shared" si="30"/>
        <v>40000000</v>
      </c>
      <c r="BB53" s="2">
        <f t="shared" si="31"/>
        <v>39000000</v>
      </c>
      <c r="BC53" s="2">
        <f t="shared" si="32"/>
        <v>45000000</v>
      </c>
      <c r="BD53" s="2">
        <f t="shared" si="33"/>
        <v>51000000</v>
      </c>
      <c r="BE53" s="2">
        <f t="shared" si="34"/>
        <v>42000000</v>
      </c>
      <c r="BF53" s="2">
        <f t="shared" si="35"/>
        <v>42000000</v>
      </c>
      <c r="BG53" s="2">
        <f t="shared" si="36"/>
        <v>38000000</v>
      </c>
      <c r="BH53" s="2">
        <f t="shared" si="37"/>
        <v>46000000</v>
      </c>
      <c r="BI53" s="2">
        <f t="shared" si="38"/>
        <v>49000000</v>
      </c>
      <c r="BJ53" s="2">
        <f t="shared" si="39"/>
        <v>54000000</v>
      </c>
      <c r="BK53" s="2">
        <f t="shared" si="40"/>
        <v>50000000</v>
      </c>
      <c r="BL53" s="2">
        <f t="shared" si="41"/>
        <v>48000000</v>
      </c>
      <c r="BN53" s="2">
        <f t="shared" si="21"/>
        <v>783000000</v>
      </c>
    </row>
    <row r="54" spans="1:66" x14ac:dyDescent="0.8">
      <c r="A54" t="s">
        <v>40</v>
      </c>
      <c r="B54">
        <f t="shared" si="20"/>
        <v>25</v>
      </c>
      <c r="C54">
        <f>IF(Scen!C44-(FlexFR!B54*th)&gt;theta_1,FlexFR!B54+theta_2,FlexFR!B54)</f>
        <v>25</v>
      </c>
      <c r="D54">
        <f>IF(Scen!D44-(FlexFR!C54*th)&gt;theta_1,FlexFR!C54+theta_2,FlexFR!C54)</f>
        <v>30</v>
      </c>
      <c r="E54">
        <f>IF(Scen!E44-(FlexFR!D54*th)&gt;theta_1,FlexFR!D54+theta_2,FlexFR!D54)</f>
        <v>30</v>
      </c>
      <c r="F54">
        <f>IF(Scen!F44-(FlexFR!E54*th)&gt;theta_1,FlexFR!E54+theta_2,FlexFR!E54)</f>
        <v>30</v>
      </c>
      <c r="G54">
        <f>IF(Scen!G44-(FlexFR!F54*th)&gt;theta_1,FlexFR!F54+theta_2,FlexFR!F54)</f>
        <v>30</v>
      </c>
      <c r="H54">
        <f>IF(Scen!H44-(FlexFR!G54*th)&gt;theta_1,FlexFR!G54+theta_2,FlexFR!G54)</f>
        <v>30</v>
      </c>
      <c r="I54">
        <f>IF(Scen!I44-(FlexFR!H54*th)&gt;theta_1,FlexFR!H54+theta_2,FlexFR!H54)</f>
        <v>30</v>
      </c>
      <c r="J54">
        <f>IF(Scen!J44-(FlexFR!I54*th)&gt;theta_1,FlexFR!I54+theta_2,FlexFR!I54)</f>
        <v>35</v>
      </c>
      <c r="K54">
        <f>IF(Scen!K44-(FlexFR!J54*th)&gt;theta_1,FlexFR!J54+theta_2,FlexFR!J54)</f>
        <v>40</v>
      </c>
      <c r="L54">
        <f>IF(Scen!L44-(FlexFR!K54*th)&gt;theta_1,FlexFR!K54+theta_2,FlexFR!K54)</f>
        <v>40</v>
      </c>
      <c r="M54">
        <f>IF(Scen!M44-(FlexFR!L54*th)&gt;theta_1,FlexFR!L54+theta_2,FlexFR!L54)</f>
        <v>40</v>
      </c>
      <c r="N54">
        <f>IF(Scen!N44-(FlexFR!M54*th)&gt;theta_1,FlexFR!M54+theta_2,FlexFR!M54)</f>
        <v>40</v>
      </c>
      <c r="O54">
        <f>IF(Scen!O44-(FlexFR!N54*th)&gt;theta_1,FlexFR!N54+theta_2,FlexFR!N54)</f>
        <v>40</v>
      </c>
      <c r="P54">
        <f>IF(Scen!P44-(FlexFR!O54*th)&gt;theta_1,FlexFR!O54+theta_2,FlexFR!O54)</f>
        <v>45</v>
      </c>
      <c r="Q54">
        <f>IF(Scen!Q44-(FlexFR!P54*th)&gt;theta_1,FlexFR!P54+theta_2,FlexFR!P54)</f>
        <v>45</v>
      </c>
      <c r="R54">
        <f>IF(Scen!R44-(FlexFR!Q54*th)&gt;theta_1,FlexFR!Q54+theta_2,FlexFR!Q54)</f>
        <v>50</v>
      </c>
      <c r="S54">
        <f>IF(Scen!S44-(FlexFR!R54*th)&gt;theta_1,FlexFR!R54+theta_2,FlexFR!R54)</f>
        <v>50</v>
      </c>
      <c r="T54">
        <f>IF(Scen!T44-(FlexFR!S54*th)&gt;theta_1,FlexFR!S54+theta_2,FlexFR!S54)</f>
        <v>50</v>
      </c>
      <c r="U54">
        <f>IF(Scen!U44-(FlexFR!T54*th)&gt;theta_1,FlexFR!T54+theta_2,FlexFR!T54)</f>
        <v>50</v>
      </c>
      <c r="V54">
        <f>IF(Scen!V44-(FlexFR!U54*th)&gt;theta_1,FlexFR!U54+theta_2,FlexFR!U54)</f>
        <v>55</v>
      </c>
      <c r="X54">
        <f>ROUNDUP(Scen!C44/th,0)</f>
        <v>23</v>
      </c>
      <c r="Y54">
        <f>ROUNDUP(Scen!D44/th,0)</f>
        <v>26</v>
      </c>
      <c r="Z54">
        <f>ROUNDUP(Scen!E44/th,0)</f>
        <v>27</v>
      </c>
      <c r="AA54">
        <f>ROUNDUP(Scen!F44/th,0)</f>
        <v>28</v>
      </c>
      <c r="AB54">
        <f>ROUNDUP(Scen!G44/th,0)</f>
        <v>27</v>
      </c>
      <c r="AC54">
        <f>ROUNDUP(Scen!H44/th,0)</f>
        <v>29</v>
      </c>
      <c r="AD54">
        <f>ROUNDUP(Scen!I44/th,0)</f>
        <v>30</v>
      </c>
      <c r="AE54">
        <f>ROUNDUP(Scen!J44/th,0)</f>
        <v>33</v>
      </c>
      <c r="AF54">
        <f>ROUNDUP(Scen!K44/th,0)</f>
        <v>36</v>
      </c>
      <c r="AG54">
        <f>ROUNDUP(Scen!L44/th,0)</f>
        <v>38</v>
      </c>
      <c r="AH54">
        <f>ROUNDUP(Scen!M44/th,0)</f>
        <v>38</v>
      </c>
      <c r="AI54">
        <f>ROUNDUP(Scen!N44/th,0)</f>
        <v>38</v>
      </c>
      <c r="AJ54">
        <f>ROUNDUP(Scen!O44/th,0)</f>
        <v>40</v>
      </c>
      <c r="AK54">
        <f>ROUNDUP(Scen!P44/th,0)</f>
        <v>44</v>
      </c>
      <c r="AL54">
        <f>ROUNDUP(Scen!Q44/th,0)</f>
        <v>44</v>
      </c>
      <c r="AM54">
        <f>ROUNDUP(Scen!R44/th,0)</f>
        <v>49</v>
      </c>
      <c r="AN54">
        <f>ROUNDUP(Scen!S44/th,0)</f>
        <v>50</v>
      </c>
      <c r="AO54">
        <f>ROUNDUP(Scen!T44/th,0)</f>
        <v>50</v>
      </c>
      <c r="AP54">
        <f>ROUNDUP(Scen!U44/th,0)</f>
        <v>50</v>
      </c>
      <c r="AQ54">
        <f>ROUNDUP(Scen!V44/th,0)</f>
        <v>52</v>
      </c>
      <c r="AS54" s="2">
        <f t="shared" si="22"/>
        <v>21000000</v>
      </c>
      <c r="AT54" s="2">
        <f t="shared" si="23"/>
        <v>22000000</v>
      </c>
      <c r="AU54" s="2">
        <f t="shared" si="24"/>
        <v>24000000</v>
      </c>
      <c r="AV54" s="2">
        <f t="shared" si="25"/>
        <v>26000000</v>
      </c>
      <c r="AW54" s="2">
        <f t="shared" si="26"/>
        <v>24000000</v>
      </c>
      <c r="AX54" s="2">
        <f t="shared" si="27"/>
        <v>28000000</v>
      </c>
      <c r="AY54" s="2">
        <f t="shared" si="28"/>
        <v>30000000</v>
      </c>
      <c r="AZ54" s="2">
        <f t="shared" si="29"/>
        <v>31000000</v>
      </c>
      <c r="BA54" s="2">
        <f t="shared" si="30"/>
        <v>32000000</v>
      </c>
      <c r="BB54" s="2">
        <f t="shared" si="31"/>
        <v>36000000</v>
      </c>
      <c r="BC54" s="2">
        <f t="shared" si="32"/>
        <v>36000000</v>
      </c>
      <c r="BD54" s="2">
        <f t="shared" si="33"/>
        <v>36000000</v>
      </c>
      <c r="BE54" s="2">
        <f t="shared" si="34"/>
        <v>40000000</v>
      </c>
      <c r="BF54" s="2">
        <f t="shared" si="35"/>
        <v>43000000</v>
      </c>
      <c r="BG54" s="2">
        <f t="shared" si="36"/>
        <v>43000000</v>
      </c>
      <c r="BH54" s="2">
        <f t="shared" si="37"/>
        <v>48000000</v>
      </c>
      <c r="BI54" s="2">
        <f t="shared" si="38"/>
        <v>50000000</v>
      </c>
      <c r="BJ54" s="2">
        <f t="shared" si="39"/>
        <v>50000000</v>
      </c>
      <c r="BK54" s="2">
        <f t="shared" si="40"/>
        <v>50000000</v>
      </c>
      <c r="BL54" s="2">
        <f t="shared" si="41"/>
        <v>49000000</v>
      </c>
      <c r="BN54" s="2">
        <f t="shared" si="21"/>
        <v>719000000</v>
      </c>
    </row>
    <row r="55" spans="1:66" x14ac:dyDescent="0.8">
      <c r="A55" t="s">
        <v>41</v>
      </c>
      <c r="B55">
        <f t="shared" si="20"/>
        <v>25</v>
      </c>
      <c r="C55">
        <f>IF(Scen!C45-(FlexFR!B55*th)&gt;theta_1,FlexFR!B55+theta_2,FlexFR!B55)</f>
        <v>25</v>
      </c>
      <c r="D55">
        <f>IF(Scen!D45-(FlexFR!C55*th)&gt;theta_1,FlexFR!C55+theta_2,FlexFR!C55)</f>
        <v>30</v>
      </c>
      <c r="E55">
        <f>IF(Scen!E45-(FlexFR!D55*th)&gt;theta_1,FlexFR!D55+theta_2,FlexFR!D55)</f>
        <v>30</v>
      </c>
      <c r="F55">
        <f>IF(Scen!F45-(FlexFR!E55*th)&gt;theta_1,FlexFR!E55+theta_2,FlexFR!E55)</f>
        <v>30</v>
      </c>
      <c r="G55">
        <f>IF(Scen!G45-(FlexFR!F55*th)&gt;theta_1,FlexFR!F55+theta_2,FlexFR!F55)</f>
        <v>30</v>
      </c>
      <c r="H55">
        <f>IF(Scen!H45-(FlexFR!G55*th)&gt;theta_1,FlexFR!G55+theta_2,FlexFR!G55)</f>
        <v>35</v>
      </c>
      <c r="I55">
        <f>IF(Scen!I45-(FlexFR!H55*th)&gt;theta_1,FlexFR!H55+theta_2,FlexFR!H55)</f>
        <v>35</v>
      </c>
      <c r="J55">
        <f>IF(Scen!J45-(FlexFR!I55*th)&gt;theta_1,FlexFR!I55+theta_2,FlexFR!I55)</f>
        <v>40</v>
      </c>
      <c r="K55">
        <f>IF(Scen!K45-(FlexFR!J55*th)&gt;theta_1,FlexFR!J55+theta_2,FlexFR!J55)</f>
        <v>40</v>
      </c>
      <c r="L55">
        <f>IF(Scen!L45-(FlexFR!K55*th)&gt;theta_1,FlexFR!K55+theta_2,FlexFR!K55)</f>
        <v>40</v>
      </c>
      <c r="M55">
        <f>IF(Scen!M45-(FlexFR!L55*th)&gt;theta_1,FlexFR!L55+theta_2,FlexFR!L55)</f>
        <v>40</v>
      </c>
      <c r="N55">
        <f>IF(Scen!N45-(FlexFR!M55*th)&gt;theta_1,FlexFR!M55+theta_2,FlexFR!M55)</f>
        <v>40</v>
      </c>
      <c r="O55">
        <f>IF(Scen!O45-(FlexFR!N55*th)&gt;theta_1,FlexFR!N55+theta_2,FlexFR!N55)</f>
        <v>40</v>
      </c>
      <c r="P55">
        <f>IF(Scen!P45-(FlexFR!O55*th)&gt;theta_1,FlexFR!O55+theta_2,FlexFR!O55)</f>
        <v>40</v>
      </c>
      <c r="Q55">
        <f>IF(Scen!Q45-(FlexFR!P55*th)&gt;theta_1,FlexFR!P55+theta_2,FlexFR!P55)</f>
        <v>40</v>
      </c>
      <c r="R55">
        <f>IF(Scen!R45-(FlexFR!Q55*th)&gt;theta_1,FlexFR!Q55+theta_2,FlexFR!Q55)</f>
        <v>45</v>
      </c>
      <c r="S55">
        <f>IF(Scen!S45-(FlexFR!R55*th)&gt;theta_1,FlexFR!R55+theta_2,FlexFR!R55)</f>
        <v>50</v>
      </c>
      <c r="T55">
        <f>IF(Scen!T45-(FlexFR!S55*th)&gt;theta_1,FlexFR!S55+theta_2,FlexFR!S55)</f>
        <v>50</v>
      </c>
      <c r="U55">
        <f>IF(Scen!U45-(FlexFR!T55*th)&gt;theta_1,FlexFR!T55+theta_2,FlexFR!T55)</f>
        <v>50</v>
      </c>
      <c r="V55">
        <f>IF(Scen!V45-(FlexFR!U55*th)&gt;theta_1,FlexFR!U55+theta_2,FlexFR!U55)</f>
        <v>50</v>
      </c>
      <c r="X55">
        <f>ROUNDUP(Scen!C45/th,0)</f>
        <v>24</v>
      </c>
      <c r="Y55">
        <f>ROUNDUP(Scen!D45/th,0)</f>
        <v>26</v>
      </c>
      <c r="Z55">
        <f>ROUNDUP(Scen!E45/th,0)</f>
        <v>27</v>
      </c>
      <c r="AA55">
        <f>ROUNDUP(Scen!F45/th,0)</f>
        <v>29</v>
      </c>
      <c r="AB55">
        <f>ROUNDUP(Scen!G45/th,0)</f>
        <v>29</v>
      </c>
      <c r="AC55">
        <f>ROUNDUP(Scen!H45/th,0)</f>
        <v>32</v>
      </c>
      <c r="AD55">
        <f>ROUNDUP(Scen!I45/th,0)</f>
        <v>33</v>
      </c>
      <c r="AE55">
        <f>ROUNDUP(Scen!J45/th,0)</f>
        <v>37</v>
      </c>
      <c r="AF55">
        <f>ROUNDUP(Scen!K45/th,0)</f>
        <v>36</v>
      </c>
      <c r="AG55">
        <f>ROUNDUP(Scen!L45/th,0)</f>
        <v>39</v>
      </c>
      <c r="AH55">
        <f>ROUNDUP(Scen!M45/th,0)</f>
        <v>36</v>
      </c>
      <c r="AI55">
        <f>ROUNDUP(Scen!N45/th,0)</f>
        <v>39</v>
      </c>
      <c r="AJ55">
        <f>ROUNDUP(Scen!O45/th,0)</f>
        <v>37</v>
      </c>
      <c r="AK55">
        <f>ROUNDUP(Scen!P45/th,0)</f>
        <v>37</v>
      </c>
      <c r="AL55">
        <f>ROUNDUP(Scen!Q45/th,0)</f>
        <v>39</v>
      </c>
      <c r="AM55">
        <f>ROUNDUP(Scen!R45/th,0)</f>
        <v>45</v>
      </c>
      <c r="AN55">
        <f>ROUNDUP(Scen!S45/th,0)</f>
        <v>48</v>
      </c>
      <c r="AO55">
        <f>ROUNDUP(Scen!T45/th,0)</f>
        <v>46</v>
      </c>
      <c r="AP55">
        <f>ROUNDUP(Scen!U45/th,0)</f>
        <v>48</v>
      </c>
      <c r="AQ55">
        <f>ROUNDUP(Scen!V45/th,0)</f>
        <v>50</v>
      </c>
      <c r="AS55" s="2">
        <f t="shared" si="22"/>
        <v>23000000</v>
      </c>
      <c r="AT55" s="2">
        <f t="shared" si="23"/>
        <v>22000000</v>
      </c>
      <c r="AU55" s="2">
        <f t="shared" si="24"/>
        <v>24000000</v>
      </c>
      <c r="AV55" s="2">
        <f t="shared" si="25"/>
        <v>28000000</v>
      </c>
      <c r="AW55" s="2">
        <f t="shared" si="26"/>
        <v>28000000</v>
      </c>
      <c r="AX55" s="2">
        <f t="shared" si="27"/>
        <v>29000000</v>
      </c>
      <c r="AY55" s="2">
        <f t="shared" si="28"/>
        <v>31000000</v>
      </c>
      <c r="AZ55" s="2">
        <f t="shared" si="29"/>
        <v>34000000</v>
      </c>
      <c r="BA55" s="2">
        <f t="shared" si="30"/>
        <v>32000000</v>
      </c>
      <c r="BB55" s="2">
        <f t="shared" si="31"/>
        <v>38000000</v>
      </c>
      <c r="BC55" s="2">
        <f t="shared" si="32"/>
        <v>32000000</v>
      </c>
      <c r="BD55" s="2">
        <f t="shared" si="33"/>
        <v>38000000</v>
      </c>
      <c r="BE55" s="2">
        <f t="shared" si="34"/>
        <v>34000000</v>
      </c>
      <c r="BF55" s="2">
        <f t="shared" si="35"/>
        <v>34000000</v>
      </c>
      <c r="BG55" s="2">
        <f t="shared" si="36"/>
        <v>38000000</v>
      </c>
      <c r="BH55" s="2">
        <f t="shared" si="37"/>
        <v>45000000</v>
      </c>
      <c r="BI55" s="2">
        <f t="shared" si="38"/>
        <v>46000000</v>
      </c>
      <c r="BJ55" s="2">
        <f t="shared" si="39"/>
        <v>42000000</v>
      </c>
      <c r="BK55" s="2">
        <f t="shared" si="40"/>
        <v>46000000</v>
      </c>
      <c r="BL55" s="2">
        <f t="shared" si="41"/>
        <v>50000000</v>
      </c>
      <c r="BN55" s="2">
        <f t="shared" si="21"/>
        <v>694000000</v>
      </c>
    </row>
    <row r="56" spans="1:66" x14ac:dyDescent="0.8">
      <c r="A56" t="s">
        <v>42</v>
      </c>
      <c r="B56">
        <f t="shared" si="20"/>
        <v>25</v>
      </c>
      <c r="C56">
        <f>IF(Scen!C46-(FlexFR!B56*th)&gt;theta_1,FlexFR!B56+theta_2,FlexFR!B56)</f>
        <v>25</v>
      </c>
      <c r="D56">
        <f>IF(Scen!D46-(FlexFR!C56*th)&gt;theta_1,FlexFR!C56+theta_2,FlexFR!C56)</f>
        <v>30</v>
      </c>
      <c r="E56">
        <f>IF(Scen!E46-(FlexFR!D56*th)&gt;theta_1,FlexFR!D56+theta_2,FlexFR!D56)</f>
        <v>30</v>
      </c>
      <c r="F56">
        <f>IF(Scen!F46-(FlexFR!E56*th)&gt;theta_1,FlexFR!E56+theta_2,FlexFR!E56)</f>
        <v>30</v>
      </c>
      <c r="G56">
        <f>IF(Scen!G46-(FlexFR!F56*th)&gt;theta_1,FlexFR!F56+theta_2,FlexFR!F56)</f>
        <v>30</v>
      </c>
      <c r="H56">
        <f>IF(Scen!H46-(FlexFR!G56*th)&gt;theta_1,FlexFR!G56+theta_2,FlexFR!G56)</f>
        <v>30</v>
      </c>
      <c r="I56">
        <f>IF(Scen!I46-(FlexFR!H56*th)&gt;theta_1,FlexFR!H56+theta_2,FlexFR!H56)</f>
        <v>35</v>
      </c>
      <c r="J56">
        <f>IF(Scen!J46-(FlexFR!I56*th)&gt;theta_1,FlexFR!I56+theta_2,FlexFR!I56)</f>
        <v>35</v>
      </c>
      <c r="K56">
        <f>IF(Scen!K46-(FlexFR!J56*th)&gt;theta_1,FlexFR!J56+theta_2,FlexFR!J56)</f>
        <v>35</v>
      </c>
      <c r="L56">
        <f>IF(Scen!L46-(FlexFR!K56*th)&gt;theta_1,FlexFR!K56+theta_2,FlexFR!K56)</f>
        <v>35</v>
      </c>
      <c r="M56">
        <f>IF(Scen!M46-(FlexFR!L56*th)&gt;theta_1,FlexFR!L56+theta_2,FlexFR!L56)</f>
        <v>35</v>
      </c>
      <c r="N56">
        <f>IF(Scen!N46-(FlexFR!M56*th)&gt;theta_1,FlexFR!M56+theta_2,FlexFR!M56)</f>
        <v>40</v>
      </c>
      <c r="O56">
        <f>IF(Scen!O46-(FlexFR!N56*th)&gt;theta_1,FlexFR!N56+theta_2,FlexFR!N56)</f>
        <v>40</v>
      </c>
      <c r="P56">
        <f>IF(Scen!P46-(FlexFR!O56*th)&gt;theta_1,FlexFR!O56+theta_2,FlexFR!O56)</f>
        <v>40</v>
      </c>
      <c r="Q56">
        <f>IF(Scen!Q46-(FlexFR!P56*th)&gt;theta_1,FlexFR!P56+theta_2,FlexFR!P56)</f>
        <v>45</v>
      </c>
      <c r="R56">
        <f>IF(Scen!R46-(FlexFR!Q56*th)&gt;theta_1,FlexFR!Q56+theta_2,FlexFR!Q56)</f>
        <v>45</v>
      </c>
      <c r="S56">
        <f>IF(Scen!S46-(FlexFR!R56*th)&gt;theta_1,FlexFR!R56+theta_2,FlexFR!R56)</f>
        <v>50</v>
      </c>
      <c r="T56">
        <f>IF(Scen!T46-(FlexFR!S56*th)&gt;theta_1,FlexFR!S56+theta_2,FlexFR!S56)</f>
        <v>55</v>
      </c>
      <c r="U56">
        <f>IF(Scen!U46-(FlexFR!T56*th)&gt;theta_1,FlexFR!T56+theta_2,FlexFR!T56)</f>
        <v>55</v>
      </c>
      <c r="V56">
        <f>IF(Scen!V46-(FlexFR!U56*th)&gt;theta_1,FlexFR!U56+theta_2,FlexFR!U56)</f>
        <v>60</v>
      </c>
      <c r="X56">
        <f>ROUNDUP(Scen!C46/th,0)</f>
        <v>24</v>
      </c>
      <c r="Y56">
        <f>ROUNDUP(Scen!D46/th,0)</f>
        <v>28</v>
      </c>
      <c r="Z56">
        <f>ROUNDUP(Scen!E46/th,0)</f>
        <v>27</v>
      </c>
      <c r="AA56">
        <f>ROUNDUP(Scen!F46/th,0)</f>
        <v>26</v>
      </c>
      <c r="AB56">
        <f>ROUNDUP(Scen!G46/th,0)</f>
        <v>28</v>
      </c>
      <c r="AC56">
        <f>ROUNDUP(Scen!H46/th,0)</f>
        <v>30</v>
      </c>
      <c r="AD56">
        <f>ROUNDUP(Scen!I46/th,0)</f>
        <v>31</v>
      </c>
      <c r="AE56">
        <f>ROUNDUP(Scen!J46/th,0)</f>
        <v>29</v>
      </c>
      <c r="AF56">
        <f>ROUNDUP(Scen!K46/th,0)</f>
        <v>32</v>
      </c>
      <c r="AG56">
        <f>ROUNDUP(Scen!L46/th,0)</f>
        <v>34</v>
      </c>
      <c r="AH56">
        <f>ROUNDUP(Scen!M46/th,0)</f>
        <v>35</v>
      </c>
      <c r="AI56">
        <f>ROUNDUP(Scen!N46/th,0)</f>
        <v>36</v>
      </c>
      <c r="AJ56">
        <f>ROUNDUP(Scen!O46/th,0)</f>
        <v>39</v>
      </c>
      <c r="AK56">
        <f>ROUNDUP(Scen!P46/th,0)</f>
        <v>39</v>
      </c>
      <c r="AL56">
        <f>ROUNDUP(Scen!Q46/th,0)</f>
        <v>44</v>
      </c>
      <c r="AM56">
        <f>ROUNDUP(Scen!R46/th,0)</f>
        <v>45</v>
      </c>
      <c r="AN56">
        <f>ROUNDUP(Scen!S46/th,0)</f>
        <v>47</v>
      </c>
      <c r="AO56">
        <f>ROUNDUP(Scen!T46/th,0)</f>
        <v>53</v>
      </c>
      <c r="AP56">
        <f>ROUNDUP(Scen!U46/th,0)</f>
        <v>53</v>
      </c>
      <c r="AQ56">
        <f>ROUNDUP(Scen!V46/th,0)</f>
        <v>58</v>
      </c>
      <c r="AS56" s="2">
        <f t="shared" si="22"/>
        <v>23000000</v>
      </c>
      <c r="AT56" s="2">
        <f t="shared" si="23"/>
        <v>26000000</v>
      </c>
      <c r="AU56" s="2">
        <f t="shared" si="24"/>
        <v>24000000</v>
      </c>
      <c r="AV56" s="2">
        <f t="shared" si="25"/>
        <v>22000000</v>
      </c>
      <c r="AW56" s="2">
        <f t="shared" si="26"/>
        <v>26000000</v>
      </c>
      <c r="AX56" s="2">
        <f t="shared" si="27"/>
        <v>30000000</v>
      </c>
      <c r="AY56" s="2">
        <f t="shared" si="28"/>
        <v>27000000</v>
      </c>
      <c r="AZ56" s="2">
        <f t="shared" si="29"/>
        <v>23000000</v>
      </c>
      <c r="BA56" s="2">
        <f t="shared" si="30"/>
        <v>29000000</v>
      </c>
      <c r="BB56" s="2">
        <f t="shared" si="31"/>
        <v>33000000</v>
      </c>
      <c r="BC56" s="2">
        <f t="shared" si="32"/>
        <v>35000000</v>
      </c>
      <c r="BD56" s="2">
        <f t="shared" si="33"/>
        <v>32000000</v>
      </c>
      <c r="BE56" s="2">
        <f t="shared" si="34"/>
        <v>38000000</v>
      </c>
      <c r="BF56" s="2">
        <f t="shared" si="35"/>
        <v>38000000</v>
      </c>
      <c r="BG56" s="2">
        <f t="shared" si="36"/>
        <v>43000000</v>
      </c>
      <c r="BH56" s="2">
        <f t="shared" si="37"/>
        <v>45000000</v>
      </c>
      <c r="BI56" s="2">
        <f t="shared" si="38"/>
        <v>44000000</v>
      </c>
      <c r="BJ56" s="2">
        <f t="shared" si="39"/>
        <v>51000000</v>
      </c>
      <c r="BK56" s="2">
        <f t="shared" si="40"/>
        <v>51000000</v>
      </c>
      <c r="BL56" s="2">
        <f t="shared" si="41"/>
        <v>56000000</v>
      </c>
      <c r="BN56" s="2">
        <f t="shared" si="21"/>
        <v>696000000</v>
      </c>
    </row>
    <row r="57" spans="1:66" x14ac:dyDescent="0.8">
      <c r="A57" t="s">
        <v>43</v>
      </c>
      <c r="B57">
        <f t="shared" si="20"/>
        <v>25</v>
      </c>
      <c r="C57">
        <f>IF(Scen!C47-(FlexFR!B57*th)&gt;theta_1,FlexFR!B57+theta_2,FlexFR!B57)</f>
        <v>25</v>
      </c>
      <c r="D57">
        <f>IF(Scen!D47-(FlexFR!C57*th)&gt;theta_1,FlexFR!C57+theta_2,FlexFR!C57)</f>
        <v>25</v>
      </c>
      <c r="E57">
        <f>IF(Scen!E47-(FlexFR!D57*th)&gt;theta_1,FlexFR!D57+theta_2,FlexFR!D57)</f>
        <v>30</v>
      </c>
      <c r="F57">
        <f>IF(Scen!F47-(FlexFR!E57*th)&gt;theta_1,FlexFR!E57+theta_2,FlexFR!E57)</f>
        <v>35</v>
      </c>
      <c r="G57">
        <f>IF(Scen!G47-(FlexFR!F57*th)&gt;theta_1,FlexFR!F57+theta_2,FlexFR!F57)</f>
        <v>35</v>
      </c>
      <c r="H57">
        <f>IF(Scen!H47-(FlexFR!G57*th)&gt;theta_1,FlexFR!G57+theta_2,FlexFR!G57)</f>
        <v>40</v>
      </c>
      <c r="I57">
        <f>IF(Scen!I47-(FlexFR!H57*th)&gt;theta_1,FlexFR!H57+theta_2,FlexFR!H57)</f>
        <v>40</v>
      </c>
      <c r="J57">
        <f>IF(Scen!J47-(FlexFR!I57*th)&gt;theta_1,FlexFR!I57+theta_2,FlexFR!I57)</f>
        <v>40</v>
      </c>
      <c r="K57">
        <f>IF(Scen!K47-(FlexFR!J57*th)&gt;theta_1,FlexFR!J57+theta_2,FlexFR!J57)</f>
        <v>45</v>
      </c>
      <c r="L57">
        <f>IF(Scen!L47-(FlexFR!K57*th)&gt;theta_1,FlexFR!K57+theta_2,FlexFR!K57)</f>
        <v>45</v>
      </c>
      <c r="M57">
        <f>IF(Scen!M47-(FlexFR!L57*th)&gt;theta_1,FlexFR!L57+theta_2,FlexFR!L57)</f>
        <v>45</v>
      </c>
      <c r="N57">
        <f>IF(Scen!N47-(FlexFR!M57*th)&gt;theta_1,FlexFR!M57+theta_2,FlexFR!M57)</f>
        <v>45</v>
      </c>
      <c r="O57">
        <f>IF(Scen!O47-(FlexFR!N57*th)&gt;theta_1,FlexFR!N57+theta_2,FlexFR!N57)</f>
        <v>45</v>
      </c>
      <c r="P57">
        <f>IF(Scen!P47-(FlexFR!O57*th)&gt;theta_1,FlexFR!O57+theta_2,FlexFR!O57)</f>
        <v>50</v>
      </c>
      <c r="Q57">
        <f>IF(Scen!Q47-(FlexFR!P57*th)&gt;theta_1,FlexFR!P57+theta_2,FlexFR!P57)</f>
        <v>50</v>
      </c>
      <c r="R57">
        <f>IF(Scen!R47-(FlexFR!Q57*th)&gt;theta_1,FlexFR!Q57+theta_2,FlexFR!Q57)</f>
        <v>50</v>
      </c>
      <c r="S57">
        <f>IF(Scen!S47-(FlexFR!R57*th)&gt;theta_1,FlexFR!R57+theta_2,FlexFR!R57)</f>
        <v>55</v>
      </c>
      <c r="T57">
        <f>IF(Scen!T47-(FlexFR!S57*th)&gt;theta_1,FlexFR!S57+theta_2,FlexFR!S57)</f>
        <v>60</v>
      </c>
      <c r="U57">
        <f>IF(Scen!U47-(FlexFR!T57*th)&gt;theta_1,FlexFR!T57+theta_2,FlexFR!T57)</f>
        <v>65</v>
      </c>
      <c r="V57">
        <f>IF(Scen!V47-(FlexFR!U57*th)&gt;theta_1,FlexFR!U57+theta_2,FlexFR!U57)</f>
        <v>65</v>
      </c>
      <c r="X57">
        <f>ROUNDUP(Scen!C47/th,0)</f>
        <v>24</v>
      </c>
      <c r="Y57">
        <f>ROUNDUP(Scen!D47/th,0)</f>
        <v>25</v>
      </c>
      <c r="Z57">
        <f>ROUNDUP(Scen!E47/th,0)</f>
        <v>29</v>
      </c>
      <c r="AA57">
        <f>ROUNDUP(Scen!F47/th,0)</f>
        <v>31</v>
      </c>
      <c r="AB57">
        <f>ROUNDUP(Scen!G47/th,0)</f>
        <v>33</v>
      </c>
      <c r="AC57">
        <f>ROUNDUP(Scen!H47/th,0)</f>
        <v>36</v>
      </c>
      <c r="AD57">
        <f>ROUNDUP(Scen!I47/th,0)</f>
        <v>40</v>
      </c>
      <c r="AE57">
        <f>ROUNDUP(Scen!J47/th,0)</f>
        <v>40</v>
      </c>
      <c r="AF57">
        <f>ROUNDUP(Scen!K47/th,0)</f>
        <v>43</v>
      </c>
      <c r="AG57">
        <f>ROUNDUP(Scen!L47/th,0)</f>
        <v>44</v>
      </c>
      <c r="AH57">
        <f>ROUNDUP(Scen!M47/th,0)</f>
        <v>42</v>
      </c>
      <c r="AI57">
        <f>ROUNDUP(Scen!N47/th,0)</f>
        <v>44</v>
      </c>
      <c r="AJ57">
        <f>ROUNDUP(Scen!O47/th,0)</f>
        <v>44</v>
      </c>
      <c r="AK57">
        <f>ROUNDUP(Scen!P47/th,0)</f>
        <v>46</v>
      </c>
      <c r="AL57">
        <f>ROUNDUP(Scen!Q47/th,0)</f>
        <v>47</v>
      </c>
      <c r="AM57">
        <f>ROUNDUP(Scen!R47/th,0)</f>
        <v>49</v>
      </c>
      <c r="AN57">
        <f>ROUNDUP(Scen!S47/th,0)</f>
        <v>53</v>
      </c>
      <c r="AO57">
        <f>ROUNDUP(Scen!T47/th,0)</f>
        <v>58</v>
      </c>
      <c r="AP57">
        <f>ROUNDUP(Scen!U47/th,0)</f>
        <v>61</v>
      </c>
      <c r="AQ57">
        <f>ROUNDUP(Scen!V47/th,0)</f>
        <v>64</v>
      </c>
      <c r="AS57" s="2">
        <f t="shared" si="22"/>
        <v>23000000</v>
      </c>
      <c r="AT57" s="2">
        <f t="shared" si="23"/>
        <v>25000000</v>
      </c>
      <c r="AU57" s="2">
        <f t="shared" si="24"/>
        <v>28000000</v>
      </c>
      <c r="AV57" s="2">
        <f t="shared" si="25"/>
        <v>27000000</v>
      </c>
      <c r="AW57" s="2">
        <f t="shared" si="26"/>
        <v>31000000</v>
      </c>
      <c r="AX57" s="2">
        <f t="shared" si="27"/>
        <v>32000000</v>
      </c>
      <c r="AY57" s="2">
        <f t="shared" si="28"/>
        <v>40000000</v>
      </c>
      <c r="AZ57" s="2">
        <f t="shared" si="29"/>
        <v>40000000</v>
      </c>
      <c r="BA57" s="2">
        <f t="shared" si="30"/>
        <v>41000000</v>
      </c>
      <c r="BB57" s="2">
        <f t="shared" si="31"/>
        <v>43000000</v>
      </c>
      <c r="BC57" s="2">
        <f t="shared" si="32"/>
        <v>39000000</v>
      </c>
      <c r="BD57" s="2">
        <f t="shared" si="33"/>
        <v>43000000</v>
      </c>
      <c r="BE57" s="2">
        <f t="shared" si="34"/>
        <v>43000000</v>
      </c>
      <c r="BF57" s="2">
        <f t="shared" si="35"/>
        <v>42000000</v>
      </c>
      <c r="BG57" s="2">
        <f t="shared" si="36"/>
        <v>44000000</v>
      </c>
      <c r="BH57" s="2">
        <f t="shared" si="37"/>
        <v>48000000</v>
      </c>
      <c r="BI57" s="2">
        <f t="shared" si="38"/>
        <v>51000000</v>
      </c>
      <c r="BJ57" s="2">
        <f t="shared" si="39"/>
        <v>56000000</v>
      </c>
      <c r="BK57" s="2">
        <f t="shared" si="40"/>
        <v>57000000</v>
      </c>
      <c r="BL57" s="2">
        <f t="shared" si="41"/>
        <v>63000000</v>
      </c>
      <c r="BN57" s="2">
        <f t="shared" si="21"/>
        <v>816000000</v>
      </c>
    </row>
    <row r="58" spans="1:66" x14ac:dyDescent="0.8">
      <c r="A58" t="s">
        <v>44</v>
      </c>
      <c r="B58">
        <f t="shared" si="20"/>
        <v>25</v>
      </c>
      <c r="C58">
        <f>IF(Scen!C48-(FlexFR!B58*th)&gt;theta_1,FlexFR!B58+theta_2,FlexFR!B58)</f>
        <v>25</v>
      </c>
      <c r="D58">
        <f>IF(Scen!D48-(FlexFR!C58*th)&gt;theta_1,FlexFR!C58+theta_2,FlexFR!C58)</f>
        <v>25</v>
      </c>
      <c r="E58">
        <f>IF(Scen!E48-(FlexFR!D58*th)&gt;theta_1,FlexFR!D58+theta_2,FlexFR!D58)</f>
        <v>25</v>
      </c>
      <c r="F58">
        <f>IF(Scen!F48-(FlexFR!E58*th)&gt;theta_1,FlexFR!E58+theta_2,FlexFR!E58)</f>
        <v>25</v>
      </c>
      <c r="G58">
        <f>IF(Scen!G48-(FlexFR!F58*th)&gt;theta_1,FlexFR!F58+theta_2,FlexFR!F58)</f>
        <v>25</v>
      </c>
      <c r="H58">
        <f>IF(Scen!H48-(FlexFR!G58*th)&gt;theta_1,FlexFR!G58+theta_2,FlexFR!G58)</f>
        <v>30</v>
      </c>
      <c r="I58">
        <f>IF(Scen!I48-(FlexFR!H58*th)&gt;theta_1,FlexFR!H58+theta_2,FlexFR!H58)</f>
        <v>30</v>
      </c>
      <c r="J58">
        <f>IF(Scen!J48-(FlexFR!I58*th)&gt;theta_1,FlexFR!I58+theta_2,FlexFR!I58)</f>
        <v>35</v>
      </c>
      <c r="K58">
        <f>IF(Scen!K48-(FlexFR!J58*th)&gt;theta_1,FlexFR!J58+theta_2,FlexFR!J58)</f>
        <v>35</v>
      </c>
      <c r="L58">
        <f>IF(Scen!L48-(FlexFR!K58*th)&gt;theta_1,FlexFR!K58+theta_2,FlexFR!K58)</f>
        <v>40</v>
      </c>
      <c r="M58">
        <f>IF(Scen!M48-(FlexFR!L58*th)&gt;theta_1,FlexFR!L58+theta_2,FlexFR!L58)</f>
        <v>40</v>
      </c>
      <c r="N58">
        <f>IF(Scen!N48-(FlexFR!M58*th)&gt;theta_1,FlexFR!M58+theta_2,FlexFR!M58)</f>
        <v>40</v>
      </c>
      <c r="O58">
        <f>IF(Scen!O48-(FlexFR!N58*th)&gt;theta_1,FlexFR!N58+theta_2,FlexFR!N58)</f>
        <v>40</v>
      </c>
      <c r="P58">
        <f>IF(Scen!P48-(FlexFR!O58*th)&gt;theta_1,FlexFR!O58+theta_2,FlexFR!O58)</f>
        <v>45</v>
      </c>
      <c r="Q58">
        <f>IF(Scen!Q48-(FlexFR!P58*th)&gt;theta_1,FlexFR!P58+theta_2,FlexFR!P58)</f>
        <v>45</v>
      </c>
      <c r="R58">
        <f>IF(Scen!R48-(FlexFR!Q58*th)&gt;theta_1,FlexFR!Q58+theta_2,FlexFR!Q58)</f>
        <v>45</v>
      </c>
      <c r="S58">
        <f>IF(Scen!S48-(FlexFR!R58*th)&gt;theta_1,FlexFR!R58+theta_2,FlexFR!R58)</f>
        <v>45</v>
      </c>
      <c r="T58">
        <f>IF(Scen!T48-(FlexFR!S58*th)&gt;theta_1,FlexFR!S58+theta_2,FlexFR!S58)</f>
        <v>45</v>
      </c>
      <c r="U58">
        <f>IF(Scen!U48-(FlexFR!T58*th)&gt;theta_1,FlexFR!T58+theta_2,FlexFR!T58)</f>
        <v>50</v>
      </c>
      <c r="V58">
        <f>IF(Scen!V48-(FlexFR!U58*th)&gt;theta_1,FlexFR!U58+theta_2,FlexFR!U58)</f>
        <v>50</v>
      </c>
      <c r="X58">
        <f>ROUNDUP(Scen!C48/th,0)</f>
        <v>24</v>
      </c>
      <c r="Y58">
        <f>ROUNDUP(Scen!D48/th,0)</f>
        <v>23</v>
      </c>
      <c r="Z58">
        <f>ROUNDUP(Scen!E48/th,0)</f>
        <v>25</v>
      </c>
      <c r="AA58">
        <f>ROUNDUP(Scen!F48/th,0)</f>
        <v>25</v>
      </c>
      <c r="AB58">
        <f>ROUNDUP(Scen!G48/th,0)</f>
        <v>25</v>
      </c>
      <c r="AC58">
        <f>ROUNDUP(Scen!H48/th,0)</f>
        <v>27</v>
      </c>
      <c r="AD58">
        <f>ROUNDUP(Scen!I48/th,0)</f>
        <v>29</v>
      </c>
      <c r="AE58">
        <f>ROUNDUP(Scen!J48/th,0)</f>
        <v>31</v>
      </c>
      <c r="AF58">
        <f>ROUNDUP(Scen!K48/th,0)</f>
        <v>31</v>
      </c>
      <c r="AG58">
        <f>ROUNDUP(Scen!L48/th,0)</f>
        <v>37</v>
      </c>
      <c r="AH58">
        <f>ROUNDUP(Scen!M48/th,0)</f>
        <v>36</v>
      </c>
      <c r="AI58">
        <f>ROUNDUP(Scen!N48/th,0)</f>
        <v>36</v>
      </c>
      <c r="AJ58">
        <f>ROUNDUP(Scen!O48/th,0)</f>
        <v>39</v>
      </c>
      <c r="AK58">
        <f>ROUNDUP(Scen!P48/th,0)</f>
        <v>41</v>
      </c>
      <c r="AL58">
        <f>ROUNDUP(Scen!Q48/th,0)</f>
        <v>43</v>
      </c>
      <c r="AM58">
        <f>ROUNDUP(Scen!R48/th,0)</f>
        <v>45</v>
      </c>
      <c r="AN58">
        <f>ROUNDUP(Scen!S48/th,0)</f>
        <v>43</v>
      </c>
      <c r="AO58">
        <f>ROUNDUP(Scen!T48/th,0)</f>
        <v>44</v>
      </c>
      <c r="AP58">
        <f>ROUNDUP(Scen!U48/th,0)</f>
        <v>47</v>
      </c>
      <c r="AQ58">
        <f>ROUNDUP(Scen!V48/th,0)</f>
        <v>48</v>
      </c>
      <c r="AS58" s="2">
        <f t="shared" si="22"/>
        <v>23000000</v>
      </c>
      <c r="AT58" s="2">
        <f t="shared" si="23"/>
        <v>21000000</v>
      </c>
      <c r="AU58" s="2">
        <f t="shared" si="24"/>
        <v>25000000</v>
      </c>
      <c r="AV58" s="2">
        <f t="shared" si="25"/>
        <v>25000000</v>
      </c>
      <c r="AW58" s="2">
        <f t="shared" si="26"/>
        <v>25000000</v>
      </c>
      <c r="AX58" s="2">
        <f t="shared" si="27"/>
        <v>24000000</v>
      </c>
      <c r="AY58" s="2">
        <f t="shared" si="28"/>
        <v>28000000</v>
      </c>
      <c r="AZ58" s="2">
        <f t="shared" si="29"/>
        <v>27000000</v>
      </c>
      <c r="BA58" s="2">
        <f t="shared" si="30"/>
        <v>27000000</v>
      </c>
      <c r="BB58" s="2">
        <f t="shared" si="31"/>
        <v>34000000</v>
      </c>
      <c r="BC58" s="2">
        <f t="shared" si="32"/>
        <v>32000000</v>
      </c>
      <c r="BD58" s="2">
        <f t="shared" si="33"/>
        <v>32000000</v>
      </c>
      <c r="BE58" s="2">
        <f t="shared" si="34"/>
        <v>38000000</v>
      </c>
      <c r="BF58" s="2">
        <f t="shared" si="35"/>
        <v>37000000</v>
      </c>
      <c r="BG58" s="2">
        <f t="shared" si="36"/>
        <v>41000000</v>
      </c>
      <c r="BH58" s="2">
        <f t="shared" si="37"/>
        <v>45000000</v>
      </c>
      <c r="BI58" s="2">
        <f t="shared" si="38"/>
        <v>41000000</v>
      </c>
      <c r="BJ58" s="2">
        <f t="shared" si="39"/>
        <v>43000000</v>
      </c>
      <c r="BK58" s="2">
        <f t="shared" si="40"/>
        <v>44000000</v>
      </c>
      <c r="BL58" s="2">
        <f t="shared" si="41"/>
        <v>46000000</v>
      </c>
      <c r="BN58" s="2">
        <f t="shared" si="21"/>
        <v>658000000</v>
      </c>
    </row>
    <row r="59" spans="1:66" x14ac:dyDescent="0.8">
      <c r="A59" t="s">
        <v>45</v>
      </c>
      <c r="B59">
        <f t="shared" si="20"/>
        <v>25</v>
      </c>
      <c r="C59">
        <f>IF(Scen!C49-(FlexFR!B59*th)&gt;theta_1,FlexFR!B59+theta_2,FlexFR!B59)</f>
        <v>25</v>
      </c>
      <c r="D59">
        <f>IF(Scen!D49-(FlexFR!C59*th)&gt;theta_1,FlexFR!C59+theta_2,FlexFR!C59)</f>
        <v>30</v>
      </c>
      <c r="E59">
        <f>IF(Scen!E49-(FlexFR!D59*th)&gt;theta_1,FlexFR!D59+theta_2,FlexFR!D59)</f>
        <v>30</v>
      </c>
      <c r="F59">
        <f>IF(Scen!F49-(FlexFR!E59*th)&gt;theta_1,FlexFR!E59+theta_2,FlexFR!E59)</f>
        <v>30</v>
      </c>
      <c r="G59">
        <f>IF(Scen!G49-(FlexFR!F59*th)&gt;theta_1,FlexFR!F59+theta_2,FlexFR!F59)</f>
        <v>35</v>
      </c>
      <c r="H59">
        <f>IF(Scen!H49-(FlexFR!G59*th)&gt;theta_1,FlexFR!G59+theta_2,FlexFR!G59)</f>
        <v>35</v>
      </c>
      <c r="I59">
        <f>IF(Scen!I49-(FlexFR!H59*th)&gt;theta_1,FlexFR!H59+theta_2,FlexFR!H59)</f>
        <v>40</v>
      </c>
      <c r="J59">
        <f>IF(Scen!J49-(FlexFR!I59*th)&gt;theta_1,FlexFR!I59+theta_2,FlexFR!I59)</f>
        <v>40</v>
      </c>
      <c r="K59">
        <f>IF(Scen!K49-(FlexFR!J59*th)&gt;theta_1,FlexFR!J59+theta_2,FlexFR!J59)</f>
        <v>40</v>
      </c>
      <c r="L59">
        <f>IF(Scen!L49-(FlexFR!K59*th)&gt;theta_1,FlexFR!K59+theta_2,FlexFR!K59)</f>
        <v>40</v>
      </c>
      <c r="M59">
        <f>IF(Scen!M49-(FlexFR!L59*th)&gt;theta_1,FlexFR!L59+theta_2,FlexFR!L59)</f>
        <v>45</v>
      </c>
      <c r="N59">
        <f>IF(Scen!N49-(FlexFR!M59*th)&gt;theta_1,FlexFR!M59+theta_2,FlexFR!M59)</f>
        <v>50</v>
      </c>
      <c r="O59">
        <f>IF(Scen!O49-(FlexFR!N59*th)&gt;theta_1,FlexFR!N59+theta_2,FlexFR!N59)</f>
        <v>55</v>
      </c>
      <c r="P59">
        <f>IF(Scen!P49-(FlexFR!O59*th)&gt;theta_1,FlexFR!O59+theta_2,FlexFR!O59)</f>
        <v>55</v>
      </c>
      <c r="Q59">
        <f>IF(Scen!Q49-(FlexFR!P59*th)&gt;theta_1,FlexFR!P59+theta_2,FlexFR!P59)</f>
        <v>60</v>
      </c>
      <c r="R59">
        <f>IF(Scen!R49-(FlexFR!Q59*th)&gt;theta_1,FlexFR!Q59+theta_2,FlexFR!Q59)</f>
        <v>60</v>
      </c>
      <c r="S59">
        <f>IF(Scen!S49-(FlexFR!R59*th)&gt;theta_1,FlexFR!R59+theta_2,FlexFR!R59)</f>
        <v>65</v>
      </c>
      <c r="T59">
        <f>IF(Scen!T49-(FlexFR!S59*th)&gt;theta_1,FlexFR!S59+theta_2,FlexFR!S59)</f>
        <v>65</v>
      </c>
      <c r="U59">
        <f>IF(Scen!U49-(FlexFR!T59*th)&gt;theta_1,FlexFR!T59+theta_2,FlexFR!T59)</f>
        <v>65</v>
      </c>
      <c r="V59">
        <f>IF(Scen!V49-(FlexFR!U59*th)&gt;theta_1,FlexFR!U59+theta_2,FlexFR!U59)</f>
        <v>65</v>
      </c>
      <c r="X59">
        <f>ROUNDUP(Scen!C49/th,0)</f>
        <v>24</v>
      </c>
      <c r="Y59">
        <f>ROUNDUP(Scen!D49/th,0)</f>
        <v>26</v>
      </c>
      <c r="Z59">
        <f>ROUNDUP(Scen!E49/th,0)</f>
        <v>27</v>
      </c>
      <c r="AA59">
        <f>ROUNDUP(Scen!F49/th,0)</f>
        <v>28</v>
      </c>
      <c r="AB59">
        <f>ROUNDUP(Scen!G49/th,0)</f>
        <v>31</v>
      </c>
      <c r="AC59">
        <f>ROUNDUP(Scen!H49/th,0)</f>
        <v>31</v>
      </c>
      <c r="AD59">
        <f>ROUNDUP(Scen!I49/th,0)</f>
        <v>36</v>
      </c>
      <c r="AE59">
        <f>ROUNDUP(Scen!J49/th,0)</f>
        <v>33</v>
      </c>
      <c r="AF59">
        <f>ROUNDUP(Scen!K49/th,0)</f>
        <v>36</v>
      </c>
      <c r="AG59">
        <f>ROUNDUP(Scen!L49/th,0)</f>
        <v>39</v>
      </c>
      <c r="AH59">
        <f>ROUNDUP(Scen!M49/th,0)</f>
        <v>43</v>
      </c>
      <c r="AI59">
        <f>ROUNDUP(Scen!N49/th,0)</f>
        <v>47</v>
      </c>
      <c r="AJ59">
        <f>ROUNDUP(Scen!O49/th,0)</f>
        <v>52</v>
      </c>
      <c r="AK59">
        <f>ROUNDUP(Scen!P49/th,0)</f>
        <v>55</v>
      </c>
      <c r="AL59">
        <f>ROUNDUP(Scen!Q49/th,0)</f>
        <v>60</v>
      </c>
      <c r="AM59">
        <f>ROUNDUP(Scen!R49/th,0)</f>
        <v>59</v>
      </c>
      <c r="AN59">
        <f>ROUNDUP(Scen!S49/th,0)</f>
        <v>66</v>
      </c>
      <c r="AO59">
        <f>ROUNDUP(Scen!T49/th,0)</f>
        <v>64</v>
      </c>
      <c r="AP59">
        <f>ROUNDUP(Scen!U49/th,0)</f>
        <v>60</v>
      </c>
      <c r="AQ59">
        <f>ROUNDUP(Scen!V49/th,0)</f>
        <v>58</v>
      </c>
      <c r="AS59" s="2">
        <f t="shared" si="22"/>
        <v>23000000</v>
      </c>
      <c r="AT59" s="2">
        <f t="shared" si="23"/>
        <v>22000000</v>
      </c>
      <c r="AU59" s="2">
        <f t="shared" si="24"/>
        <v>24000000</v>
      </c>
      <c r="AV59" s="2">
        <f t="shared" si="25"/>
        <v>26000000</v>
      </c>
      <c r="AW59" s="2">
        <f t="shared" si="26"/>
        <v>27000000</v>
      </c>
      <c r="AX59" s="2">
        <f t="shared" si="27"/>
        <v>27000000</v>
      </c>
      <c r="AY59" s="2">
        <f t="shared" si="28"/>
        <v>32000000</v>
      </c>
      <c r="AZ59" s="2">
        <f t="shared" si="29"/>
        <v>26000000</v>
      </c>
      <c r="BA59" s="2">
        <f t="shared" si="30"/>
        <v>32000000</v>
      </c>
      <c r="BB59" s="2">
        <f t="shared" si="31"/>
        <v>38000000</v>
      </c>
      <c r="BC59" s="2">
        <f t="shared" si="32"/>
        <v>41000000</v>
      </c>
      <c r="BD59" s="2">
        <f t="shared" si="33"/>
        <v>44000000</v>
      </c>
      <c r="BE59" s="2">
        <f t="shared" si="34"/>
        <v>49000000</v>
      </c>
      <c r="BF59" s="2">
        <f t="shared" si="35"/>
        <v>55000000</v>
      </c>
      <c r="BG59" s="2">
        <f t="shared" si="36"/>
        <v>60000000</v>
      </c>
      <c r="BH59" s="2">
        <f t="shared" si="37"/>
        <v>58000000</v>
      </c>
      <c r="BI59" s="2">
        <f t="shared" si="38"/>
        <v>66000000</v>
      </c>
      <c r="BJ59" s="2">
        <f t="shared" si="39"/>
        <v>63000000</v>
      </c>
      <c r="BK59" s="2">
        <f t="shared" si="40"/>
        <v>55000000</v>
      </c>
      <c r="BL59" s="2">
        <f t="shared" si="41"/>
        <v>51000000</v>
      </c>
      <c r="BN59" s="2">
        <f t="shared" si="21"/>
        <v>819000000</v>
      </c>
    </row>
    <row r="60" spans="1:66" x14ac:dyDescent="0.8">
      <c r="A60" t="s">
        <v>46</v>
      </c>
      <c r="B60">
        <f t="shared" si="20"/>
        <v>25</v>
      </c>
      <c r="C60">
        <f>IF(Scen!C50-(FlexFR!B60*th)&gt;theta_1,FlexFR!B60+theta_2,FlexFR!B60)</f>
        <v>30</v>
      </c>
      <c r="D60">
        <f>IF(Scen!D50-(FlexFR!C60*th)&gt;theta_1,FlexFR!C60+theta_2,FlexFR!C60)</f>
        <v>30</v>
      </c>
      <c r="E60">
        <f>IF(Scen!E50-(FlexFR!D60*th)&gt;theta_1,FlexFR!D60+theta_2,FlexFR!D60)</f>
        <v>30</v>
      </c>
      <c r="F60">
        <f>IF(Scen!F50-(FlexFR!E60*th)&gt;theta_1,FlexFR!E60+theta_2,FlexFR!E60)</f>
        <v>30</v>
      </c>
      <c r="G60">
        <f>IF(Scen!G50-(FlexFR!F60*th)&gt;theta_1,FlexFR!F60+theta_2,FlexFR!F60)</f>
        <v>35</v>
      </c>
      <c r="H60">
        <f>IF(Scen!H50-(FlexFR!G60*th)&gt;theta_1,FlexFR!G60+theta_2,FlexFR!G60)</f>
        <v>35</v>
      </c>
      <c r="I60">
        <f>IF(Scen!I50-(FlexFR!H60*th)&gt;theta_1,FlexFR!H60+theta_2,FlexFR!H60)</f>
        <v>40</v>
      </c>
      <c r="J60">
        <f>IF(Scen!J50-(FlexFR!I60*th)&gt;theta_1,FlexFR!I60+theta_2,FlexFR!I60)</f>
        <v>40</v>
      </c>
      <c r="K60">
        <f>IF(Scen!K50-(FlexFR!J60*th)&gt;theta_1,FlexFR!J60+theta_2,FlexFR!J60)</f>
        <v>40</v>
      </c>
      <c r="L60">
        <f>IF(Scen!L50-(FlexFR!K60*th)&gt;theta_1,FlexFR!K60+theta_2,FlexFR!K60)</f>
        <v>40</v>
      </c>
      <c r="M60">
        <f>IF(Scen!M50-(FlexFR!L60*th)&gt;theta_1,FlexFR!L60+theta_2,FlexFR!L60)</f>
        <v>40</v>
      </c>
      <c r="N60">
        <f>IF(Scen!N50-(FlexFR!M60*th)&gt;theta_1,FlexFR!M60+theta_2,FlexFR!M60)</f>
        <v>45</v>
      </c>
      <c r="O60">
        <f>IF(Scen!O50-(FlexFR!N60*th)&gt;theta_1,FlexFR!N60+theta_2,FlexFR!N60)</f>
        <v>50</v>
      </c>
      <c r="P60">
        <f>IF(Scen!P50-(FlexFR!O60*th)&gt;theta_1,FlexFR!O60+theta_2,FlexFR!O60)</f>
        <v>55</v>
      </c>
      <c r="Q60">
        <f>IF(Scen!Q50-(FlexFR!P60*th)&gt;theta_1,FlexFR!P60+theta_2,FlexFR!P60)</f>
        <v>55</v>
      </c>
      <c r="R60">
        <f>IF(Scen!R50-(FlexFR!Q60*th)&gt;theta_1,FlexFR!Q60+theta_2,FlexFR!Q60)</f>
        <v>60</v>
      </c>
      <c r="S60">
        <f>IF(Scen!S50-(FlexFR!R60*th)&gt;theta_1,FlexFR!R60+theta_2,FlexFR!R60)</f>
        <v>65</v>
      </c>
      <c r="T60">
        <f>IF(Scen!T50-(FlexFR!S60*th)&gt;theta_1,FlexFR!S60+theta_2,FlexFR!S60)</f>
        <v>65</v>
      </c>
      <c r="U60">
        <f>IF(Scen!U50-(FlexFR!T60*th)&gt;theta_1,FlexFR!T60+theta_2,FlexFR!T60)</f>
        <v>70</v>
      </c>
      <c r="V60">
        <f>IF(Scen!V50-(FlexFR!U60*th)&gt;theta_1,FlexFR!U60+theta_2,FlexFR!U60)</f>
        <v>75</v>
      </c>
      <c r="X60">
        <f>ROUNDUP(Scen!C50/th,0)</f>
        <v>26</v>
      </c>
      <c r="Y60">
        <f>ROUNDUP(Scen!D50/th,0)</f>
        <v>27</v>
      </c>
      <c r="Z60">
        <f>ROUNDUP(Scen!E50/th,0)</f>
        <v>27</v>
      </c>
      <c r="AA60">
        <f>ROUNDUP(Scen!F50/th,0)</f>
        <v>30</v>
      </c>
      <c r="AB60">
        <f>ROUNDUP(Scen!G50/th,0)</f>
        <v>32</v>
      </c>
      <c r="AC60">
        <f>ROUNDUP(Scen!H50/th,0)</f>
        <v>33</v>
      </c>
      <c r="AD60">
        <f>ROUNDUP(Scen!I50/th,0)</f>
        <v>37</v>
      </c>
      <c r="AE60">
        <f>ROUNDUP(Scen!J50/th,0)</f>
        <v>39</v>
      </c>
      <c r="AF60">
        <f>ROUNDUP(Scen!K50/th,0)</f>
        <v>38</v>
      </c>
      <c r="AG60">
        <f>ROUNDUP(Scen!L50/th,0)</f>
        <v>38</v>
      </c>
      <c r="AH60">
        <f>ROUNDUP(Scen!M50/th,0)</f>
        <v>40</v>
      </c>
      <c r="AI60">
        <f>ROUNDUP(Scen!N50/th,0)</f>
        <v>47</v>
      </c>
      <c r="AJ60">
        <f>ROUNDUP(Scen!O50/th,0)</f>
        <v>51</v>
      </c>
      <c r="AK60">
        <f>ROUNDUP(Scen!P50/th,0)</f>
        <v>51</v>
      </c>
      <c r="AL60">
        <f>ROUNDUP(Scen!Q50/th,0)</f>
        <v>54</v>
      </c>
      <c r="AM60">
        <f>ROUNDUP(Scen!R50/th,0)</f>
        <v>57</v>
      </c>
      <c r="AN60">
        <f>ROUNDUP(Scen!S50/th,0)</f>
        <v>61</v>
      </c>
      <c r="AO60">
        <f>ROUNDUP(Scen!T50/th,0)</f>
        <v>64</v>
      </c>
      <c r="AP60">
        <f>ROUNDUP(Scen!U50/th,0)</f>
        <v>68</v>
      </c>
      <c r="AQ60">
        <f>ROUNDUP(Scen!V50/th,0)</f>
        <v>73</v>
      </c>
      <c r="AS60" s="2">
        <f t="shared" si="22"/>
        <v>22000000</v>
      </c>
      <c r="AT60" s="2">
        <f t="shared" si="23"/>
        <v>24000000</v>
      </c>
      <c r="AU60" s="2">
        <f t="shared" si="24"/>
        <v>24000000</v>
      </c>
      <c r="AV60" s="2">
        <f t="shared" si="25"/>
        <v>30000000</v>
      </c>
      <c r="AW60" s="2">
        <f t="shared" si="26"/>
        <v>29000000</v>
      </c>
      <c r="AX60" s="2">
        <f t="shared" si="27"/>
        <v>31000000</v>
      </c>
      <c r="AY60" s="2">
        <f t="shared" si="28"/>
        <v>34000000</v>
      </c>
      <c r="AZ60" s="2">
        <f t="shared" si="29"/>
        <v>38000000</v>
      </c>
      <c r="BA60" s="2">
        <f t="shared" si="30"/>
        <v>36000000</v>
      </c>
      <c r="BB60" s="2">
        <f t="shared" si="31"/>
        <v>36000000</v>
      </c>
      <c r="BC60" s="2">
        <f t="shared" si="32"/>
        <v>40000000</v>
      </c>
      <c r="BD60" s="2">
        <f t="shared" si="33"/>
        <v>47000000</v>
      </c>
      <c r="BE60" s="2">
        <f t="shared" si="34"/>
        <v>51000000</v>
      </c>
      <c r="BF60" s="2">
        <f t="shared" si="35"/>
        <v>47000000</v>
      </c>
      <c r="BG60" s="2">
        <f t="shared" si="36"/>
        <v>53000000</v>
      </c>
      <c r="BH60" s="2">
        <f t="shared" si="37"/>
        <v>54000000</v>
      </c>
      <c r="BI60" s="2">
        <f t="shared" si="38"/>
        <v>57000000</v>
      </c>
      <c r="BJ60" s="2">
        <f t="shared" si="39"/>
        <v>63000000</v>
      </c>
      <c r="BK60" s="2">
        <f t="shared" si="40"/>
        <v>66000000</v>
      </c>
      <c r="BL60" s="2">
        <f t="shared" si="41"/>
        <v>71000000</v>
      </c>
      <c r="BN60" s="2">
        <f t="shared" si="21"/>
        <v>853000000</v>
      </c>
    </row>
    <row r="61" spans="1:66" x14ac:dyDescent="0.8">
      <c r="A61" t="s">
        <v>47</v>
      </c>
      <c r="B61">
        <f t="shared" si="20"/>
        <v>25</v>
      </c>
      <c r="C61">
        <f>IF(Scen!C51-(FlexFR!B61*th)&gt;theta_1,FlexFR!B61+theta_2,FlexFR!B61)</f>
        <v>25</v>
      </c>
      <c r="D61">
        <f>IF(Scen!D51-(FlexFR!C61*th)&gt;theta_1,FlexFR!C61+theta_2,FlexFR!C61)</f>
        <v>25</v>
      </c>
      <c r="E61">
        <f>IF(Scen!E51-(FlexFR!D61*th)&gt;theta_1,FlexFR!D61+theta_2,FlexFR!D61)</f>
        <v>25</v>
      </c>
      <c r="F61">
        <f>IF(Scen!F51-(FlexFR!E61*th)&gt;theta_1,FlexFR!E61+theta_2,FlexFR!E61)</f>
        <v>30</v>
      </c>
      <c r="G61">
        <f>IF(Scen!G51-(FlexFR!F61*th)&gt;theta_1,FlexFR!F61+theta_2,FlexFR!F61)</f>
        <v>30</v>
      </c>
      <c r="H61">
        <f>IF(Scen!H51-(FlexFR!G61*th)&gt;theta_1,FlexFR!G61+theta_2,FlexFR!G61)</f>
        <v>30</v>
      </c>
      <c r="I61">
        <f>IF(Scen!I51-(FlexFR!H61*th)&gt;theta_1,FlexFR!H61+theta_2,FlexFR!H61)</f>
        <v>30</v>
      </c>
      <c r="J61">
        <f>IF(Scen!J51-(FlexFR!I61*th)&gt;theta_1,FlexFR!I61+theta_2,FlexFR!I61)</f>
        <v>35</v>
      </c>
      <c r="K61">
        <f>IF(Scen!K51-(FlexFR!J61*th)&gt;theta_1,FlexFR!J61+theta_2,FlexFR!J61)</f>
        <v>35</v>
      </c>
      <c r="L61">
        <f>IF(Scen!L51-(FlexFR!K61*th)&gt;theta_1,FlexFR!K61+theta_2,FlexFR!K61)</f>
        <v>35</v>
      </c>
      <c r="M61">
        <f>IF(Scen!M51-(FlexFR!L61*th)&gt;theta_1,FlexFR!L61+theta_2,FlexFR!L61)</f>
        <v>35</v>
      </c>
      <c r="N61">
        <f>IF(Scen!N51-(FlexFR!M61*th)&gt;theta_1,FlexFR!M61+theta_2,FlexFR!M61)</f>
        <v>40</v>
      </c>
      <c r="O61">
        <f>IF(Scen!O51-(FlexFR!N61*th)&gt;theta_1,FlexFR!N61+theta_2,FlexFR!N61)</f>
        <v>40</v>
      </c>
      <c r="P61">
        <f>IF(Scen!P51-(FlexFR!O61*th)&gt;theta_1,FlexFR!O61+theta_2,FlexFR!O61)</f>
        <v>40</v>
      </c>
      <c r="Q61">
        <f>IF(Scen!Q51-(FlexFR!P61*th)&gt;theta_1,FlexFR!P61+theta_2,FlexFR!P61)</f>
        <v>40</v>
      </c>
      <c r="R61">
        <f>IF(Scen!R51-(FlexFR!Q61*th)&gt;theta_1,FlexFR!Q61+theta_2,FlexFR!Q61)</f>
        <v>40</v>
      </c>
      <c r="S61">
        <f>IF(Scen!S51-(FlexFR!R61*th)&gt;theta_1,FlexFR!R61+theta_2,FlexFR!R61)</f>
        <v>40</v>
      </c>
      <c r="T61">
        <f>IF(Scen!T51-(FlexFR!S61*th)&gt;theta_1,FlexFR!S61+theta_2,FlexFR!S61)</f>
        <v>40</v>
      </c>
      <c r="U61">
        <f>IF(Scen!U51-(FlexFR!T61*th)&gt;theta_1,FlexFR!T61+theta_2,FlexFR!T61)</f>
        <v>40</v>
      </c>
      <c r="V61">
        <f>IF(Scen!V51-(FlexFR!U61*th)&gt;theta_1,FlexFR!U61+theta_2,FlexFR!U61)</f>
        <v>40</v>
      </c>
      <c r="X61">
        <f>ROUNDUP(Scen!C51/th,0)</f>
        <v>24</v>
      </c>
      <c r="Y61">
        <f>ROUNDUP(Scen!D51/th,0)</f>
        <v>24</v>
      </c>
      <c r="Z61">
        <f>ROUNDUP(Scen!E51/th,0)</f>
        <v>25</v>
      </c>
      <c r="AA61">
        <f>ROUNDUP(Scen!F51/th,0)</f>
        <v>28</v>
      </c>
      <c r="AB61">
        <f>ROUNDUP(Scen!G51/th,0)</f>
        <v>28</v>
      </c>
      <c r="AC61">
        <f>ROUNDUP(Scen!H51/th,0)</f>
        <v>29</v>
      </c>
      <c r="AD61">
        <f>ROUNDUP(Scen!I51/th,0)</f>
        <v>30</v>
      </c>
      <c r="AE61">
        <f>ROUNDUP(Scen!J51/th,0)</f>
        <v>33</v>
      </c>
      <c r="AF61">
        <f>ROUNDUP(Scen!K51/th,0)</f>
        <v>35</v>
      </c>
      <c r="AG61">
        <f>ROUNDUP(Scen!L51/th,0)</f>
        <v>32</v>
      </c>
      <c r="AH61">
        <f>ROUNDUP(Scen!M51/th,0)</f>
        <v>34</v>
      </c>
      <c r="AI61">
        <f>ROUNDUP(Scen!N51/th,0)</f>
        <v>37</v>
      </c>
      <c r="AJ61">
        <f>ROUNDUP(Scen!O51/th,0)</f>
        <v>35</v>
      </c>
      <c r="AK61">
        <f>ROUNDUP(Scen!P51/th,0)</f>
        <v>35</v>
      </c>
      <c r="AL61">
        <f>ROUNDUP(Scen!Q51/th,0)</f>
        <v>34</v>
      </c>
      <c r="AM61">
        <f>ROUNDUP(Scen!R51/th,0)</f>
        <v>35</v>
      </c>
      <c r="AN61">
        <f>ROUNDUP(Scen!S51/th,0)</f>
        <v>39</v>
      </c>
      <c r="AO61">
        <f>ROUNDUP(Scen!T51/th,0)</f>
        <v>39</v>
      </c>
      <c r="AP61">
        <f>ROUNDUP(Scen!U51/th,0)</f>
        <v>38</v>
      </c>
      <c r="AQ61">
        <f>ROUNDUP(Scen!V51/th,0)</f>
        <v>40</v>
      </c>
      <c r="AS61" s="2">
        <f t="shared" si="22"/>
        <v>23000000</v>
      </c>
      <c r="AT61" s="2">
        <f t="shared" si="23"/>
        <v>23000000</v>
      </c>
      <c r="AU61" s="2">
        <f t="shared" si="24"/>
        <v>25000000</v>
      </c>
      <c r="AV61" s="2">
        <f t="shared" si="25"/>
        <v>26000000</v>
      </c>
      <c r="AW61" s="2">
        <f t="shared" si="26"/>
        <v>26000000</v>
      </c>
      <c r="AX61" s="2">
        <f t="shared" si="27"/>
        <v>28000000</v>
      </c>
      <c r="AY61" s="2">
        <f t="shared" si="28"/>
        <v>30000000</v>
      </c>
      <c r="AZ61" s="2">
        <f t="shared" si="29"/>
        <v>31000000</v>
      </c>
      <c r="BA61" s="2">
        <f t="shared" si="30"/>
        <v>35000000</v>
      </c>
      <c r="BB61" s="2">
        <f t="shared" si="31"/>
        <v>29000000</v>
      </c>
      <c r="BC61" s="2">
        <f t="shared" si="32"/>
        <v>33000000</v>
      </c>
      <c r="BD61" s="2">
        <f t="shared" si="33"/>
        <v>34000000</v>
      </c>
      <c r="BE61" s="2">
        <f t="shared" si="34"/>
        <v>30000000</v>
      </c>
      <c r="BF61" s="2">
        <f t="shared" si="35"/>
        <v>30000000</v>
      </c>
      <c r="BG61" s="2">
        <f t="shared" si="36"/>
        <v>28000000</v>
      </c>
      <c r="BH61" s="2">
        <f t="shared" si="37"/>
        <v>30000000</v>
      </c>
      <c r="BI61" s="2">
        <f t="shared" si="38"/>
        <v>38000000</v>
      </c>
      <c r="BJ61" s="2">
        <f t="shared" si="39"/>
        <v>38000000</v>
      </c>
      <c r="BK61" s="2">
        <f t="shared" si="40"/>
        <v>36000000</v>
      </c>
      <c r="BL61" s="2">
        <f t="shared" si="41"/>
        <v>40000000</v>
      </c>
      <c r="BN61" s="2">
        <f t="shared" si="21"/>
        <v>613000000</v>
      </c>
    </row>
    <row r="62" spans="1:66" x14ac:dyDescent="0.8">
      <c r="A62" t="s">
        <v>48</v>
      </c>
      <c r="B62">
        <f t="shared" si="20"/>
        <v>25</v>
      </c>
      <c r="C62">
        <f>IF(Scen!C52-(FlexFR!B62*th)&gt;theta_1,FlexFR!B62+theta_2,FlexFR!B62)</f>
        <v>25</v>
      </c>
      <c r="D62">
        <f>IF(Scen!D52-(FlexFR!C62*th)&gt;theta_1,FlexFR!C62+theta_2,FlexFR!C62)</f>
        <v>25</v>
      </c>
      <c r="E62">
        <f>IF(Scen!E52-(FlexFR!D62*th)&gt;theta_1,FlexFR!D62+theta_2,FlexFR!D62)</f>
        <v>25</v>
      </c>
      <c r="F62">
        <f>IF(Scen!F52-(FlexFR!E62*th)&gt;theta_1,FlexFR!E62+theta_2,FlexFR!E62)</f>
        <v>25</v>
      </c>
      <c r="G62">
        <f>IF(Scen!G52-(FlexFR!F62*th)&gt;theta_1,FlexFR!F62+theta_2,FlexFR!F62)</f>
        <v>25</v>
      </c>
      <c r="H62">
        <f>IF(Scen!H52-(FlexFR!G62*th)&gt;theta_1,FlexFR!G62+theta_2,FlexFR!G62)</f>
        <v>25</v>
      </c>
      <c r="I62">
        <f>IF(Scen!I52-(FlexFR!H62*th)&gt;theta_1,FlexFR!H62+theta_2,FlexFR!H62)</f>
        <v>30</v>
      </c>
      <c r="J62">
        <f>IF(Scen!J52-(FlexFR!I62*th)&gt;theta_1,FlexFR!I62+theta_2,FlexFR!I62)</f>
        <v>30</v>
      </c>
      <c r="K62">
        <f>IF(Scen!K52-(FlexFR!J62*th)&gt;theta_1,FlexFR!J62+theta_2,FlexFR!J62)</f>
        <v>30</v>
      </c>
      <c r="L62">
        <f>IF(Scen!L52-(FlexFR!K62*th)&gt;theta_1,FlexFR!K62+theta_2,FlexFR!K62)</f>
        <v>35</v>
      </c>
      <c r="M62">
        <f>IF(Scen!M52-(FlexFR!L62*th)&gt;theta_1,FlexFR!L62+theta_2,FlexFR!L62)</f>
        <v>35</v>
      </c>
      <c r="N62">
        <f>IF(Scen!N52-(FlexFR!M62*th)&gt;theta_1,FlexFR!M62+theta_2,FlexFR!M62)</f>
        <v>35</v>
      </c>
      <c r="O62">
        <f>IF(Scen!O52-(FlexFR!N62*th)&gt;theta_1,FlexFR!N62+theta_2,FlexFR!N62)</f>
        <v>35</v>
      </c>
      <c r="P62">
        <f>IF(Scen!P52-(FlexFR!O62*th)&gt;theta_1,FlexFR!O62+theta_2,FlexFR!O62)</f>
        <v>35</v>
      </c>
      <c r="Q62">
        <f>IF(Scen!Q52-(FlexFR!P62*th)&gt;theta_1,FlexFR!P62+theta_2,FlexFR!P62)</f>
        <v>40</v>
      </c>
      <c r="R62">
        <f>IF(Scen!R52-(FlexFR!Q62*th)&gt;theta_1,FlexFR!Q62+theta_2,FlexFR!Q62)</f>
        <v>45</v>
      </c>
      <c r="S62">
        <f>IF(Scen!S52-(FlexFR!R62*th)&gt;theta_1,FlexFR!R62+theta_2,FlexFR!R62)</f>
        <v>50</v>
      </c>
      <c r="T62">
        <f>IF(Scen!T52-(FlexFR!S62*th)&gt;theta_1,FlexFR!S62+theta_2,FlexFR!S62)</f>
        <v>50</v>
      </c>
      <c r="U62">
        <f>IF(Scen!U52-(FlexFR!T62*th)&gt;theta_1,FlexFR!T62+theta_2,FlexFR!T62)</f>
        <v>55</v>
      </c>
      <c r="V62">
        <f>IF(Scen!V52-(FlexFR!U62*th)&gt;theta_1,FlexFR!U62+theta_2,FlexFR!U62)</f>
        <v>55</v>
      </c>
      <c r="X62">
        <f>ROUNDUP(Scen!C52/th,0)</f>
        <v>23</v>
      </c>
      <c r="Y62">
        <f>ROUNDUP(Scen!D52/th,0)</f>
        <v>24</v>
      </c>
      <c r="Z62">
        <f>ROUNDUP(Scen!E52/th,0)</f>
        <v>24</v>
      </c>
      <c r="AA62">
        <f>ROUNDUP(Scen!F52/th,0)</f>
        <v>25</v>
      </c>
      <c r="AB62">
        <f>ROUNDUP(Scen!G52/th,0)</f>
        <v>24</v>
      </c>
      <c r="AC62">
        <f>ROUNDUP(Scen!H52/th,0)</f>
        <v>25</v>
      </c>
      <c r="AD62">
        <f>ROUNDUP(Scen!I52/th,0)</f>
        <v>28</v>
      </c>
      <c r="AE62">
        <f>ROUNDUP(Scen!J52/th,0)</f>
        <v>27</v>
      </c>
      <c r="AF62">
        <f>ROUNDUP(Scen!K52/th,0)</f>
        <v>29</v>
      </c>
      <c r="AG62">
        <f>ROUNDUP(Scen!L52/th,0)</f>
        <v>31</v>
      </c>
      <c r="AH62">
        <f>ROUNDUP(Scen!M52/th,0)</f>
        <v>31</v>
      </c>
      <c r="AI62">
        <f>ROUNDUP(Scen!N52/th,0)</f>
        <v>30</v>
      </c>
      <c r="AJ62">
        <f>ROUNDUP(Scen!O52/th,0)</f>
        <v>32</v>
      </c>
      <c r="AK62">
        <f>ROUNDUP(Scen!P52/th,0)</f>
        <v>35</v>
      </c>
      <c r="AL62">
        <f>ROUNDUP(Scen!Q52/th,0)</f>
        <v>39</v>
      </c>
      <c r="AM62">
        <f>ROUNDUP(Scen!R52/th,0)</f>
        <v>43</v>
      </c>
      <c r="AN62">
        <f>ROUNDUP(Scen!S52/th,0)</f>
        <v>46</v>
      </c>
      <c r="AO62">
        <f>ROUNDUP(Scen!T52/th,0)</f>
        <v>47</v>
      </c>
      <c r="AP62">
        <f>ROUNDUP(Scen!U52/th,0)</f>
        <v>51</v>
      </c>
      <c r="AQ62">
        <f>ROUNDUP(Scen!V52/th,0)</f>
        <v>55</v>
      </c>
      <c r="AS62" s="2">
        <f t="shared" si="22"/>
        <v>21000000</v>
      </c>
      <c r="AT62" s="2">
        <f t="shared" si="23"/>
        <v>23000000</v>
      </c>
      <c r="AU62" s="2">
        <f t="shared" si="24"/>
        <v>23000000</v>
      </c>
      <c r="AV62" s="2">
        <f t="shared" si="25"/>
        <v>25000000</v>
      </c>
      <c r="AW62" s="2">
        <f t="shared" si="26"/>
        <v>23000000</v>
      </c>
      <c r="AX62" s="2">
        <f t="shared" si="27"/>
        <v>25000000</v>
      </c>
      <c r="AY62" s="2">
        <f t="shared" si="28"/>
        <v>26000000</v>
      </c>
      <c r="AZ62" s="2">
        <f t="shared" si="29"/>
        <v>24000000</v>
      </c>
      <c r="BA62" s="2">
        <f t="shared" si="30"/>
        <v>28000000</v>
      </c>
      <c r="BB62" s="2">
        <f t="shared" si="31"/>
        <v>27000000</v>
      </c>
      <c r="BC62" s="2">
        <f t="shared" si="32"/>
        <v>27000000</v>
      </c>
      <c r="BD62" s="2">
        <f t="shared" si="33"/>
        <v>25000000</v>
      </c>
      <c r="BE62" s="2">
        <f t="shared" si="34"/>
        <v>29000000</v>
      </c>
      <c r="BF62" s="2">
        <f t="shared" si="35"/>
        <v>35000000</v>
      </c>
      <c r="BG62" s="2">
        <f t="shared" si="36"/>
        <v>38000000</v>
      </c>
      <c r="BH62" s="2">
        <f t="shared" si="37"/>
        <v>41000000</v>
      </c>
      <c r="BI62" s="2">
        <f t="shared" si="38"/>
        <v>42000000</v>
      </c>
      <c r="BJ62" s="2">
        <f t="shared" si="39"/>
        <v>44000000</v>
      </c>
      <c r="BK62" s="2">
        <f t="shared" si="40"/>
        <v>47000000</v>
      </c>
      <c r="BL62" s="2">
        <f t="shared" si="41"/>
        <v>55000000</v>
      </c>
      <c r="BN62" s="2">
        <f t="shared" si="21"/>
        <v>628000000</v>
      </c>
    </row>
    <row r="63" spans="1:66" x14ac:dyDescent="0.8">
      <c r="A63" t="s">
        <v>49</v>
      </c>
      <c r="B63">
        <f t="shared" si="20"/>
        <v>25</v>
      </c>
      <c r="C63">
        <f>IF(Scen!C53-(FlexFR!B63*th)&gt;theta_1,FlexFR!B63+theta_2,FlexFR!B63)</f>
        <v>25</v>
      </c>
      <c r="D63">
        <f>IF(Scen!D53-(FlexFR!C63*th)&gt;theta_1,FlexFR!C63+theta_2,FlexFR!C63)</f>
        <v>25</v>
      </c>
      <c r="E63">
        <f>IF(Scen!E53-(FlexFR!D63*th)&gt;theta_1,FlexFR!D63+theta_2,FlexFR!D63)</f>
        <v>25</v>
      </c>
      <c r="F63">
        <f>IF(Scen!F53-(FlexFR!E63*th)&gt;theta_1,FlexFR!E63+theta_2,FlexFR!E63)</f>
        <v>25</v>
      </c>
      <c r="G63">
        <f>IF(Scen!G53-(FlexFR!F63*th)&gt;theta_1,FlexFR!F63+theta_2,FlexFR!F63)</f>
        <v>25</v>
      </c>
      <c r="H63">
        <f>IF(Scen!H53-(FlexFR!G63*th)&gt;theta_1,FlexFR!G63+theta_2,FlexFR!G63)</f>
        <v>25</v>
      </c>
      <c r="I63">
        <f>IF(Scen!I53-(FlexFR!H63*th)&gt;theta_1,FlexFR!H63+theta_2,FlexFR!H63)</f>
        <v>25</v>
      </c>
      <c r="J63">
        <f>IF(Scen!J53-(FlexFR!I63*th)&gt;theta_1,FlexFR!I63+theta_2,FlexFR!I63)</f>
        <v>30</v>
      </c>
      <c r="K63">
        <f>IF(Scen!K53-(FlexFR!J63*th)&gt;theta_1,FlexFR!J63+theta_2,FlexFR!J63)</f>
        <v>30</v>
      </c>
      <c r="L63">
        <f>IF(Scen!L53-(FlexFR!K63*th)&gt;theta_1,FlexFR!K63+theta_2,FlexFR!K63)</f>
        <v>30</v>
      </c>
      <c r="M63">
        <f>IF(Scen!M53-(FlexFR!L63*th)&gt;theta_1,FlexFR!L63+theta_2,FlexFR!L63)</f>
        <v>30</v>
      </c>
      <c r="N63">
        <f>IF(Scen!N53-(FlexFR!M63*th)&gt;theta_1,FlexFR!M63+theta_2,FlexFR!M63)</f>
        <v>30</v>
      </c>
      <c r="O63">
        <f>IF(Scen!O53-(FlexFR!N63*th)&gt;theta_1,FlexFR!N63+theta_2,FlexFR!N63)</f>
        <v>35</v>
      </c>
      <c r="P63">
        <f>IF(Scen!P53-(FlexFR!O63*th)&gt;theta_1,FlexFR!O63+theta_2,FlexFR!O63)</f>
        <v>35</v>
      </c>
      <c r="Q63">
        <f>IF(Scen!Q53-(FlexFR!P63*th)&gt;theta_1,FlexFR!P63+theta_2,FlexFR!P63)</f>
        <v>40</v>
      </c>
      <c r="R63">
        <f>IF(Scen!R53-(FlexFR!Q63*th)&gt;theta_1,FlexFR!Q63+theta_2,FlexFR!Q63)</f>
        <v>45</v>
      </c>
      <c r="S63">
        <f>IF(Scen!S53-(FlexFR!R63*th)&gt;theta_1,FlexFR!R63+theta_2,FlexFR!R63)</f>
        <v>45</v>
      </c>
      <c r="T63">
        <f>IF(Scen!T53-(FlexFR!S63*th)&gt;theta_1,FlexFR!S63+theta_2,FlexFR!S63)</f>
        <v>45</v>
      </c>
      <c r="U63">
        <f>IF(Scen!U53-(FlexFR!T63*th)&gt;theta_1,FlexFR!T63+theta_2,FlexFR!T63)</f>
        <v>50</v>
      </c>
      <c r="V63">
        <f>IF(Scen!V53-(FlexFR!U63*th)&gt;theta_1,FlexFR!U63+theta_2,FlexFR!U63)</f>
        <v>50</v>
      </c>
      <c r="X63">
        <f>ROUNDUP(Scen!C53/th,0)</f>
        <v>22</v>
      </c>
      <c r="Y63">
        <f>ROUNDUP(Scen!D53/th,0)</f>
        <v>23</v>
      </c>
      <c r="Z63">
        <f>ROUNDUP(Scen!E53/th,0)</f>
        <v>23</v>
      </c>
      <c r="AA63">
        <f>ROUNDUP(Scen!F53/th,0)</f>
        <v>24</v>
      </c>
      <c r="AB63">
        <f>ROUNDUP(Scen!G53/th,0)</f>
        <v>24</v>
      </c>
      <c r="AC63">
        <f>ROUNDUP(Scen!H53/th,0)</f>
        <v>23</v>
      </c>
      <c r="AD63">
        <f>ROUNDUP(Scen!I53/th,0)</f>
        <v>25</v>
      </c>
      <c r="AE63">
        <f>ROUNDUP(Scen!J53/th,0)</f>
        <v>26</v>
      </c>
      <c r="AF63">
        <f>ROUNDUP(Scen!K53/th,0)</f>
        <v>25</v>
      </c>
      <c r="AG63">
        <f>ROUNDUP(Scen!L53/th,0)</f>
        <v>26</v>
      </c>
      <c r="AH63">
        <f>ROUNDUP(Scen!M53/th,0)</f>
        <v>27</v>
      </c>
      <c r="AI63">
        <f>ROUNDUP(Scen!N53/th,0)</f>
        <v>30</v>
      </c>
      <c r="AJ63">
        <f>ROUNDUP(Scen!O53/th,0)</f>
        <v>33</v>
      </c>
      <c r="AK63">
        <f>ROUNDUP(Scen!P53/th,0)</f>
        <v>35</v>
      </c>
      <c r="AL63">
        <f>ROUNDUP(Scen!Q53/th,0)</f>
        <v>42</v>
      </c>
      <c r="AM63">
        <f>ROUNDUP(Scen!R53/th,0)</f>
        <v>42</v>
      </c>
      <c r="AN63">
        <f>ROUNDUP(Scen!S53/th,0)</f>
        <v>40</v>
      </c>
      <c r="AO63">
        <f>ROUNDUP(Scen!T53/th,0)</f>
        <v>42</v>
      </c>
      <c r="AP63">
        <f>ROUNDUP(Scen!U53/th,0)</f>
        <v>47</v>
      </c>
      <c r="AQ63">
        <f>ROUNDUP(Scen!V53/th,0)</f>
        <v>50</v>
      </c>
      <c r="AS63" s="2">
        <f t="shared" si="22"/>
        <v>19000000</v>
      </c>
      <c r="AT63" s="2">
        <f t="shared" si="23"/>
        <v>21000000</v>
      </c>
      <c r="AU63" s="2">
        <f t="shared" si="24"/>
        <v>21000000</v>
      </c>
      <c r="AV63" s="2">
        <f t="shared" si="25"/>
        <v>23000000</v>
      </c>
      <c r="AW63" s="2">
        <f t="shared" si="26"/>
        <v>23000000</v>
      </c>
      <c r="AX63" s="2">
        <f t="shared" si="27"/>
        <v>21000000</v>
      </c>
      <c r="AY63" s="2">
        <f t="shared" si="28"/>
        <v>25000000</v>
      </c>
      <c r="AZ63" s="2">
        <f t="shared" si="29"/>
        <v>22000000</v>
      </c>
      <c r="BA63" s="2">
        <f t="shared" si="30"/>
        <v>20000000</v>
      </c>
      <c r="BB63" s="2">
        <f t="shared" si="31"/>
        <v>22000000</v>
      </c>
      <c r="BC63" s="2">
        <f t="shared" si="32"/>
        <v>24000000</v>
      </c>
      <c r="BD63" s="2">
        <f t="shared" si="33"/>
        <v>30000000</v>
      </c>
      <c r="BE63" s="2">
        <f t="shared" si="34"/>
        <v>31000000</v>
      </c>
      <c r="BF63" s="2">
        <f t="shared" si="35"/>
        <v>35000000</v>
      </c>
      <c r="BG63" s="2">
        <f t="shared" si="36"/>
        <v>42000000</v>
      </c>
      <c r="BH63" s="2">
        <f t="shared" si="37"/>
        <v>39000000</v>
      </c>
      <c r="BI63" s="2">
        <f t="shared" si="38"/>
        <v>35000000</v>
      </c>
      <c r="BJ63" s="2">
        <f t="shared" si="39"/>
        <v>39000000</v>
      </c>
      <c r="BK63" s="2">
        <f t="shared" si="40"/>
        <v>44000000</v>
      </c>
      <c r="BL63" s="2">
        <f t="shared" si="41"/>
        <v>50000000</v>
      </c>
      <c r="BN63" s="2">
        <f t="shared" si="21"/>
        <v>586000000</v>
      </c>
    </row>
    <row r="64" spans="1:66" x14ac:dyDescent="0.8">
      <c r="A64" t="s">
        <v>50</v>
      </c>
      <c r="B64">
        <f t="shared" si="20"/>
        <v>25</v>
      </c>
      <c r="C64">
        <f>IF(Scen!C54-(FlexFR!B64*th)&gt;theta_1,FlexFR!B64+theta_2,FlexFR!B64)</f>
        <v>25</v>
      </c>
      <c r="D64">
        <f>IF(Scen!D54-(FlexFR!C64*th)&gt;theta_1,FlexFR!C64+theta_2,FlexFR!C64)</f>
        <v>25</v>
      </c>
      <c r="E64">
        <f>IF(Scen!E54-(FlexFR!D64*th)&gt;theta_1,FlexFR!D64+theta_2,FlexFR!D64)</f>
        <v>25</v>
      </c>
      <c r="F64">
        <f>IF(Scen!F54-(FlexFR!E64*th)&gt;theta_1,FlexFR!E64+theta_2,FlexFR!E64)</f>
        <v>25</v>
      </c>
      <c r="G64">
        <f>IF(Scen!G54-(FlexFR!F64*th)&gt;theta_1,FlexFR!F64+theta_2,FlexFR!F64)</f>
        <v>30</v>
      </c>
      <c r="H64">
        <f>IF(Scen!H54-(FlexFR!G64*th)&gt;theta_1,FlexFR!G64+theta_2,FlexFR!G64)</f>
        <v>30</v>
      </c>
      <c r="I64">
        <f>IF(Scen!I54-(FlexFR!H64*th)&gt;theta_1,FlexFR!H64+theta_2,FlexFR!H64)</f>
        <v>30</v>
      </c>
      <c r="J64">
        <f>IF(Scen!J54-(FlexFR!I64*th)&gt;theta_1,FlexFR!I64+theta_2,FlexFR!I64)</f>
        <v>35</v>
      </c>
      <c r="K64">
        <f>IF(Scen!K54-(FlexFR!J64*th)&gt;theta_1,FlexFR!J64+theta_2,FlexFR!J64)</f>
        <v>35</v>
      </c>
      <c r="L64">
        <f>IF(Scen!L54-(FlexFR!K64*th)&gt;theta_1,FlexFR!K64+theta_2,FlexFR!K64)</f>
        <v>35</v>
      </c>
      <c r="M64">
        <f>IF(Scen!M54-(FlexFR!L64*th)&gt;theta_1,FlexFR!L64+theta_2,FlexFR!L64)</f>
        <v>35</v>
      </c>
      <c r="N64">
        <f>IF(Scen!N54-(FlexFR!M64*th)&gt;theta_1,FlexFR!M64+theta_2,FlexFR!M64)</f>
        <v>35</v>
      </c>
      <c r="O64">
        <f>IF(Scen!O54-(FlexFR!N64*th)&gt;theta_1,FlexFR!N64+theta_2,FlexFR!N64)</f>
        <v>40</v>
      </c>
      <c r="P64">
        <f>IF(Scen!P54-(FlexFR!O64*th)&gt;theta_1,FlexFR!O64+theta_2,FlexFR!O64)</f>
        <v>40</v>
      </c>
      <c r="Q64">
        <f>IF(Scen!Q54-(FlexFR!P64*th)&gt;theta_1,FlexFR!P64+theta_2,FlexFR!P64)</f>
        <v>45</v>
      </c>
      <c r="R64">
        <f>IF(Scen!R54-(FlexFR!Q64*th)&gt;theta_1,FlexFR!Q64+theta_2,FlexFR!Q64)</f>
        <v>45</v>
      </c>
      <c r="S64">
        <f>IF(Scen!S54-(FlexFR!R64*th)&gt;theta_1,FlexFR!R64+theta_2,FlexFR!R64)</f>
        <v>50</v>
      </c>
      <c r="T64">
        <f>IF(Scen!T54-(FlexFR!S64*th)&gt;theta_1,FlexFR!S64+theta_2,FlexFR!S64)</f>
        <v>55</v>
      </c>
      <c r="U64">
        <f>IF(Scen!U54-(FlexFR!T64*th)&gt;theta_1,FlexFR!T64+theta_2,FlexFR!T64)</f>
        <v>55</v>
      </c>
      <c r="V64">
        <f>IF(Scen!V54-(FlexFR!U64*th)&gt;theta_1,FlexFR!U64+theta_2,FlexFR!U64)</f>
        <v>55</v>
      </c>
      <c r="X64">
        <f>ROUNDUP(Scen!C54/th,0)</f>
        <v>25</v>
      </c>
      <c r="Y64">
        <f>ROUNDUP(Scen!D54/th,0)</f>
        <v>24</v>
      </c>
      <c r="Z64">
        <f>ROUNDUP(Scen!E54/th,0)</f>
        <v>22</v>
      </c>
      <c r="AA64">
        <f>ROUNDUP(Scen!F54/th,0)</f>
        <v>24</v>
      </c>
      <c r="AB64">
        <f>ROUNDUP(Scen!G54/th,0)</f>
        <v>27</v>
      </c>
      <c r="AC64">
        <f>ROUNDUP(Scen!H54/th,0)</f>
        <v>29</v>
      </c>
      <c r="AD64">
        <f>ROUNDUP(Scen!I54/th,0)</f>
        <v>30</v>
      </c>
      <c r="AE64">
        <f>ROUNDUP(Scen!J54/th,0)</f>
        <v>31</v>
      </c>
      <c r="AF64">
        <f>ROUNDUP(Scen!K54/th,0)</f>
        <v>33</v>
      </c>
      <c r="AG64">
        <f>ROUNDUP(Scen!L54/th,0)</f>
        <v>34</v>
      </c>
      <c r="AH64">
        <f>ROUNDUP(Scen!M54/th,0)</f>
        <v>34</v>
      </c>
      <c r="AI64">
        <f>ROUNDUP(Scen!N54/th,0)</f>
        <v>34</v>
      </c>
      <c r="AJ64">
        <f>ROUNDUP(Scen!O54/th,0)</f>
        <v>36</v>
      </c>
      <c r="AK64">
        <f>ROUNDUP(Scen!P54/th,0)</f>
        <v>38</v>
      </c>
      <c r="AL64">
        <f>ROUNDUP(Scen!Q54/th,0)</f>
        <v>43</v>
      </c>
      <c r="AM64">
        <f>ROUNDUP(Scen!R54/th,0)</f>
        <v>42</v>
      </c>
      <c r="AN64">
        <f>ROUNDUP(Scen!S54/th,0)</f>
        <v>47</v>
      </c>
      <c r="AO64">
        <f>ROUNDUP(Scen!T54/th,0)</f>
        <v>52</v>
      </c>
      <c r="AP64">
        <f>ROUNDUP(Scen!U54/th,0)</f>
        <v>55</v>
      </c>
      <c r="AQ64">
        <f>ROUNDUP(Scen!V54/th,0)</f>
        <v>52</v>
      </c>
      <c r="AS64" s="2">
        <f t="shared" si="22"/>
        <v>25000000</v>
      </c>
      <c r="AT64" s="2">
        <f t="shared" si="23"/>
        <v>23000000</v>
      </c>
      <c r="AU64" s="2">
        <f t="shared" si="24"/>
        <v>19000000</v>
      </c>
      <c r="AV64" s="2">
        <f t="shared" si="25"/>
        <v>23000000</v>
      </c>
      <c r="AW64" s="2">
        <f t="shared" si="26"/>
        <v>24000000</v>
      </c>
      <c r="AX64" s="2">
        <f t="shared" si="27"/>
        <v>28000000</v>
      </c>
      <c r="AY64" s="2">
        <f t="shared" si="28"/>
        <v>30000000</v>
      </c>
      <c r="AZ64" s="2">
        <f t="shared" si="29"/>
        <v>27000000</v>
      </c>
      <c r="BA64" s="2">
        <f t="shared" si="30"/>
        <v>31000000</v>
      </c>
      <c r="BB64" s="2">
        <f t="shared" si="31"/>
        <v>33000000</v>
      </c>
      <c r="BC64" s="2">
        <f t="shared" si="32"/>
        <v>33000000</v>
      </c>
      <c r="BD64" s="2">
        <f t="shared" si="33"/>
        <v>33000000</v>
      </c>
      <c r="BE64" s="2">
        <f t="shared" si="34"/>
        <v>32000000</v>
      </c>
      <c r="BF64" s="2">
        <f t="shared" si="35"/>
        <v>36000000</v>
      </c>
      <c r="BG64" s="2">
        <f t="shared" si="36"/>
        <v>41000000</v>
      </c>
      <c r="BH64" s="2">
        <f t="shared" si="37"/>
        <v>39000000</v>
      </c>
      <c r="BI64" s="2">
        <f t="shared" si="38"/>
        <v>44000000</v>
      </c>
      <c r="BJ64" s="2">
        <f t="shared" si="39"/>
        <v>49000000</v>
      </c>
      <c r="BK64" s="2">
        <f t="shared" si="40"/>
        <v>55000000</v>
      </c>
      <c r="BL64" s="2">
        <f t="shared" si="41"/>
        <v>49000000</v>
      </c>
      <c r="BN64" s="2">
        <f t="shared" si="21"/>
        <v>674000000</v>
      </c>
    </row>
    <row r="65" spans="1:66" x14ac:dyDescent="0.8">
      <c r="A65" t="s">
        <v>51</v>
      </c>
      <c r="B65">
        <f t="shared" si="20"/>
        <v>25</v>
      </c>
      <c r="C65">
        <f>IF(Scen!C55-(FlexFR!B65*th)&gt;theta_1,FlexFR!B65+theta_2,FlexFR!B65)</f>
        <v>25</v>
      </c>
      <c r="D65">
        <f>IF(Scen!D55-(FlexFR!C65*th)&gt;theta_1,FlexFR!C65+theta_2,FlexFR!C65)</f>
        <v>25</v>
      </c>
      <c r="E65">
        <f>IF(Scen!E55-(FlexFR!D65*th)&gt;theta_1,FlexFR!D65+theta_2,FlexFR!D65)</f>
        <v>30</v>
      </c>
      <c r="F65">
        <f>IF(Scen!F55-(FlexFR!E65*th)&gt;theta_1,FlexFR!E65+theta_2,FlexFR!E65)</f>
        <v>30</v>
      </c>
      <c r="G65">
        <f>IF(Scen!G55-(FlexFR!F65*th)&gt;theta_1,FlexFR!F65+theta_2,FlexFR!F65)</f>
        <v>30</v>
      </c>
      <c r="H65">
        <f>IF(Scen!H55-(FlexFR!G65*th)&gt;theta_1,FlexFR!G65+theta_2,FlexFR!G65)</f>
        <v>30</v>
      </c>
      <c r="I65">
        <f>IF(Scen!I55-(FlexFR!H65*th)&gt;theta_1,FlexFR!H65+theta_2,FlexFR!H65)</f>
        <v>30</v>
      </c>
      <c r="J65">
        <f>IF(Scen!J55-(FlexFR!I65*th)&gt;theta_1,FlexFR!I65+theta_2,FlexFR!I65)</f>
        <v>30</v>
      </c>
      <c r="K65">
        <f>IF(Scen!K55-(FlexFR!J65*th)&gt;theta_1,FlexFR!J65+theta_2,FlexFR!J65)</f>
        <v>30</v>
      </c>
      <c r="L65">
        <f>IF(Scen!L55-(FlexFR!K65*th)&gt;theta_1,FlexFR!K65+theta_2,FlexFR!K65)</f>
        <v>30</v>
      </c>
      <c r="M65">
        <f>IF(Scen!M55-(FlexFR!L65*th)&gt;theta_1,FlexFR!L65+theta_2,FlexFR!L65)</f>
        <v>35</v>
      </c>
      <c r="N65">
        <f>IF(Scen!N55-(FlexFR!M65*th)&gt;theta_1,FlexFR!M65+theta_2,FlexFR!M65)</f>
        <v>40</v>
      </c>
      <c r="O65">
        <f>IF(Scen!O55-(FlexFR!N65*th)&gt;theta_1,FlexFR!N65+theta_2,FlexFR!N65)</f>
        <v>40</v>
      </c>
      <c r="P65">
        <f>IF(Scen!P55-(FlexFR!O65*th)&gt;theta_1,FlexFR!O65+theta_2,FlexFR!O65)</f>
        <v>45</v>
      </c>
      <c r="Q65">
        <f>IF(Scen!Q55-(FlexFR!P65*th)&gt;theta_1,FlexFR!P65+theta_2,FlexFR!P65)</f>
        <v>50</v>
      </c>
      <c r="R65">
        <f>IF(Scen!R55-(FlexFR!Q65*th)&gt;theta_1,FlexFR!Q65+theta_2,FlexFR!Q65)</f>
        <v>55</v>
      </c>
      <c r="S65">
        <f>IF(Scen!S55-(FlexFR!R65*th)&gt;theta_1,FlexFR!R65+theta_2,FlexFR!R65)</f>
        <v>55</v>
      </c>
      <c r="T65">
        <f>IF(Scen!T55-(FlexFR!S65*th)&gt;theta_1,FlexFR!S65+theta_2,FlexFR!S65)</f>
        <v>60</v>
      </c>
      <c r="U65">
        <f>IF(Scen!U55-(FlexFR!T65*th)&gt;theta_1,FlexFR!T65+theta_2,FlexFR!T65)</f>
        <v>60</v>
      </c>
      <c r="V65">
        <f>IF(Scen!V55-(FlexFR!U65*th)&gt;theta_1,FlexFR!U65+theta_2,FlexFR!U65)</f>
        <v>60</v>
      </c>
      <c r="X65">
        <f>ROUNDUP(Scen!C55/th,0)</f>
        <v>25</v>
      </c>
      <c r="Y65">
        <f>ROUNDUP(Scen!D55/th,0)</f>
        <v>25</v>
      </c>
      <c r="Z65">
        <f>ROUNDUP(Scen!E55/th,0)</f>
        <v>27</v>
      </c>
      <c r="AA65">
        <f>ROUNDUP(Scen!F55/th,0)</f>
        <v>24</v>
      </c>
      <c r="AB65">
        <f>ROUNDUP(Scen!G55/th,0)</f>
        <v>26</v>
      </c>
      <c r="AC65">
        <f>ROUNDUP(Scen!H55/th,0)</f>
        <v>28</v>
      </c>
      <c r="AD65">
        <f>ROUNDUP(Scen!I55/th,0)</f>
        <v>28</v>
      </c>
      <c r="AE65">
        <f>ROUNDUP(Scen!J55/th,0)</f>
        <v>28</v>
      </c>
      <c r="AF65">
        <f>ROUNDUP(Scen!K55/th,0)</f>
        <v>29</v>
      </c>
      <c r="AG65">
        <f>ROUNDUP(Scen!L55/th,0)</f>
        <v>30</v>
      </c>
      <c r="AH65">
        <f>ROUNDUP(Scen!M55/th,0)</f>
        <v>31</v>
      </c>
      <c r="AI65">
        <f>ROUNDUP(Scen!N55/th,0)</f>
        <v>36</v>
      </c>
      <c r="AJ65">
        <f>ROUNDUP(Scen!O55/th,0)</f>
        <v>39</v>
      </c>
      <c r="AK65">
        <f>ROUNDUP(Scen!P55/th,0)</f>
        <v>44</v>
      </c>
      <c r="AL65">
        <f>ROUNDUP(Scen!Q55/th,0)</f>
        <v>46</v>
      </c>
      <c r="AM65">
        <f>ROUNDUP(Scen!R55/th,0)</f>
        <v>51</v>
      </c>
      <c r="AN65">
        <f>ROUNDUP(Scen!S55/th,0)</f>
        <v>55</v>
      </c>
      <c r="AO65">
        <f>ROUNDUP(Scen!T55/th,0)</f>
        <v>56</v>
      </c>
      <c r="AP65">
        <f>ROUNDUP(Scen!U55/th,0)</f>
        <v>56</v>
      </c>
      <c r="AQ65">
        <f>ROUNDUP(Scen!V55/th,0)</f>
        <v>59</v>
      </c>
      <c r="AS65" s="2">
        <f t="shared" si="22"/>
        <v>25000000</v>
      </c>
      <c r="AT65" s="2">
        <f t="shared" si="23"/>
        <v>25000000</v>
      </c>
      <c r="AU65" s="2">
        <f t="shared" si="24"/>
        <v>24000000</v>
      </c>
      <c r="AV65" s="2">
        <f t="shared" si="25"/>
        <v>18000000</v>
      </c>
      <c r="AW65" s="2">
        <f t="shared" si="26"/>
        <v>22000000</v>
      </c>
      <c r="AX65" s="2">
        <f t="shared" si="27"/>
        <v>26000000</v>
      </c>
      <c r="AY65" s="2">
        <f t="shared" si="28"/>
        <v>26000000</v>
      </c>
      <c r="AZ65" s="2">
        <f t="shared" si="29"/>
        <v>26000000</v>
      </c>
      <c r="BA65" s="2">
        <f t="shared" si="30"/>
        <v>28000000</v>
      </c>
      <c r="BB65" s="2">
        <f t="shared" si="31"/>
        <v>30000000</v>
      </c>
      <c r="BC65" s="2">
        <f t="shared" si="32"/>
        <v>27000000</v>
      </c>
      <c r="BD65" s="2">
        <f t="shared" si="33"/>
        <v>32000000</v>
      </c>
      <c r="BE65" s="2">
        <f t="shared" si="34"/>
        <v>38000000</v>
      </c>
      <c r="BF65" s="2">
        <f t="shared" si="35"/>
        <v>43000000</v>
      </c>
      <c r="BG65" s="2">
        <f t="shared" si="36"/>
        <v>42000000</v>
      </c>
      <c r="BH65" s="2">
        <f t="shared" si="37"/>
        <v>47000000</v>
      </c>
      <c r="BI65" s="2">
        <f t="shared" si="38"/>
        <v>55000000</v>
      </c>
      <c r="BJ65" s="2">
        <f t="shared" si="39"/>
        <v>52000000</v>
      </c>
      <c r="BK65" s="2">
        <f t="shared" si="40"/>
        <v>52000000</v>
      </c>
      <c r="BL65" s="2">
        <f t="shared" si="41"/>
        <v>58000000</v>
      </c>
      <c r="BN65" s="2">
        <f t="shared" si="21"/>
        <v>696000000</v>
      </c>
    </row>
    <row r="66" spans="1:66" x14ac:dyDescent="0.8">
      <c r="A66" t="s">
        <v>52</v>
      </c>
      <c r="B66">
        <f t="shared" si="20"/>
        <v>25</v>
      </c>
      <c r="C66">
        <f>IF(Scen!C56-(FlexFR!B66*th)&gt;theta_1,FlexFR!B66+theta_2,FlexFR!B66)</f>
        <v>25</v>
      </c>
      <c r="D66">
        <f>IF(Scen!D56-(FlexFR!C66*th)&gt;theta_1,FlexFR!C66+theta_2,FlexFR!C66)</f>
        <v>30</v>
      </c>
      <c r="E66">
        <f>IF(Scen!E56-(FlexFR!D66*th)&gt;theta_1,FlexFR!D66+theta_2,FlexFR!D66)</f>
        <v>30</v>
      </c>
      <c r="F66">
        <f>IF(Scen!F56-(FlexFR!E66*th)&gt;theta_1,FlexFR!E66+theta_2,FlexFR!E66)</f>
        <v>30</v>
      </c>
      <c r="G66">
        <f>IF(Scen!G56-(FlexFR!F66*th)&gt;theta_1,FlexFR!F66+theta_2,FlexFR!F66)</f>
        <v>30</v>
      </c>
      <c r="H66">
        <f>IF(Scen!H56-(FlexFR!G66*th)&gt;theta_1,FlexFR!G66+theta_2,FlexFR!G66)</f>
        <v>30</v>
      </c>
      <c r="I66">
        <f>IF(Scen!I56-(FlexFR!H66*th)&gt;theta_1,FlexFR!H66+theta_2,FlexFR!H66)</f>
        <v>30</v>
      </c>
      <c r="J66">
        <f>IF(Scen!J56-(FlexFR!I66*th)&gt;theta_1,FlexFR!I66+theta_2,FlexFR!I66)</f>
        <v>35</v>
      </c>
      <c r="K66">
        <f>IF(Scen!K56-(FlexFR!J66*th)&gt;theta_1,FlexFR!J66+theta_2,FlexFR!J66)</f>
        <v>35</v>
      </c>
      <c r="L66">
        <f>IF(Scen!L56-(FlexFR!K66*th)&gt;theta_1,FlexFR!K66+theta_2,FlexFR!K66)</f>
        <v>40</v>
      </c>
      <c r="M66">
        <f>IF(Scen!M56-(FlexFR!L66*th)&gt;theta_1,FlexFR!L66+theta_2,FlexFR!L66)</f>
        <v>40</v>
      </c>
      <c r="N66">
        <f>IF(Scen!N56-(FlexFR!M66*th)&gt;theta_1,FlexFR!M66+theta_2,FlexFR!M66)</f>
        <v>45</v>
      </c>
      <c r="O66">
        <f>IF(Scen!O56-(FlexFR!N66*th)&gt;theta_1,FlexFR!N66+theta_2,FlexFR!N66)</f>
        <v>50</v>
      </c>
      <c r="P66">
        <f>IF(Scen!P56-(FlexFR!O66*th)&gt;theta_1,FlexFR!O66+theta_2,FlexFR!O66)</f>
        <v>50</v>
      </c>
      <c r="Q66">
        <f>IF(Scen!Q56-(FlexFR!P66*th)&gt;theta_1,FlexFR!P66+theta_2,FlexFR!P66)</f>
        <v>50</v>
      </c>
      <c r="R66">
        <f>IF(Scen!R56-(FlexFR!Q66*th)&gt;theta_1,FlexFR!Q66+theta_2,FlexFR!Q66)</f>
        <v>50</v>
      </c>
      <c r="S66">
        <f>IF(Scen!S56-(FlexFR!R66*th)&gt;theta_1,FlexFR!R66+theta_2,FlexFR!R66)</f>
        <v>50</v>
      </c>
      <c r="T66">
        <f>IF(Scen!T56-(FlexFR!S66*th)&gt;theta_1,FlexFR!S66+theta_2,FlexFR!S66)</f>
        <v>50</v>
      </c>
      <c r="U66">
        <f>IF(Scen!U56-(FlexFR!T66*th)&gt;theta_1,FlexFR!T66+theta_2,FlexFR!T66)</f>
        <v>50</v>
      </c>
      <c r="V66">
        <f>IF(Scen!V56-(FlexFR!U66*th)&gt;theta_1,FlexFR!U66+theta_2,FlexFR!U66)</f>
        <v>50</v>
      </c>
      <c r="X66">
        <f>ROUNDUP(Scen!C56/th,0)</f>
        <v>23</v>
      </c>
      <c r="Y66">
        <f>ROUNDUP(Scen!D56/th,0)</f>
        <v>26</v>
      </c>
      <c r="Z66">
        <f>ROUNDUP(Scen!E56/th,0)</f>
        <v>29</v>
      </c>
      <c r="AA66">
        <f>ROUNDUP(Scen!F56/th,0)</f>
        <v>29</v>
      </c>
      <c r="AB66">
        <f>ROUNDUP(Scen!G56/th,0)</f>
        <v>30</v>
      </c>
      <c r="AC66">
        <f>ROUNDUP(Scen!H56/th,0)</f>
        <v>27</v>
      </c>
      <c r="AD66">
        <f>ROUNDUP(Scen!I56/th,0)</f>
        <v>29</v>
      </c>
      <c r="AE66">
        <f>ROUNDUP(Scen!J56/th,0)</f>
        <v>32</v>
      </c>
      <c r="AF66">
        <f>ROUNDUP(Scen!K56/th,0)</f>
        <v>35</v>
      </c>
      <c r="AG66">
        <f>ROUNDUP(Scen!L56/th,0)</f>
        <v>36</v>
      </c>
      <c r="AH66">
        <f>ROUNDUP(Scen!M56/th,0)</f>
        <v>37</v>
      </c>
      <c r="AI66">
        <f>ROUNDUP(Scen!N56/th,0)</f>
        <v>43</v>
      </c>
      <c r="AJ66">
        <f>ROUNDUP(Scen!O56/th,0)</f>
        <v>49</v>
      </c>
      <c r="AK66">
        <f>ROUNDUP(Scen!P56/th,0)</f>
        <v>45</v>
      </c>
      <c r="AL66">
        <f>ROUNDUP(Scen!Q56/th,0)</f>
        <v>49</v>
      </c>
      <c r="AM66">
        <f>ROUNDUP(Scen!R56/th,0)</f>
        <v>46</v>
      </c>
      <c r="AN66">
        <f>ROUNDUP(Scen!S56/th,0)</f>
        <v>49</v>
      </c>
      <c r="AO66">
        <f>ROUNDUP(Scen!T56/th,0)</f>
        <v>48</v>
      </c>
      <c r="AP66">
        <f>ROUNDUP(Scen!U56/th,0)</f>
        <v>45</v>
      </c>
      <c r="AQ66">
        <f>ROUNDUP(Scen!V56/th,0)</f>
        <v>48</v>
      </c>
      <c r="AS66" s="2">
        <f t="shared" si="22"/>
        <v>21000000</v>
      </c>
      <c r="AT66" s="2">
        <f t="shared" si="23"/>
        <v>22000000</v>
      </c>
      <c r="AU66" s="2">
        <f t="shared" si="24"/>
        <v>28000000</v>
      </c>
      <c r="AV66" s="2">
        <f t="shared" si="25"/>
        <v>28000000</v>
      </c>
      <c r="AW66" s="2">
        <f t="shared" si="26"/>
        <v>30000000</v>
      </c>
      <c r="AX66" s="2">
        <f t="shared" si="27"/>
        <v>24000000</v>
      </c>
      <c r="AY66" s="2">
        <f t="shared" si="28"/>
        <v>28000000</v>
      </c>
      <c r="AZ66" s="2">
        <f t="shared" si="29"/>
        <v>29000000</v>
      </c>
      <c r="BA66" s="2">
        <f t="shared" si="30"/>
        <v>35000000</v>
      </c>
      <c r="BB66" s="2">
        <f t="shared" si="31"/>
        <v>32000000</v>
      </c>
      <c r="BC66" s="2">
        <f t="shared" si="32"/>
        <v>34000000</v>
      </c>
      <c r="BD66" s="2">
        <f t="shared" si="33"/>
        <v>41000000</v>
      </c>
      <c r="BE66" s="2">
        <f t="shared" si="34"/>
        <v>48000000</v>
      </c>
      <c r="BF66" s="2">
        <f t="shared" si="35"/>
        <v>40000000</v>
      </c>
      <c r="BG66" s="2">
        <f t="shared" si="36"/>
        <v>48000000</v>
      </c>
      <c r="BH66" s="2">
        <f t="shared" si="37"/>
        <v>42000000</v>
      </c>
      <c r="BI66" s="2">
        <f t="shared" si="38"/>
        <v>48000000</v>
      </c>
      <c r="BJ66" s="2">
        <f t="shared" si="39"/>
        <v>46000000</v>
      </c>
      <c r="BK66" s="2">
        <f t="shared" si="40"/>
        <v>40000000</v>
      </c>
      <c r="BL66" s="2">
        <f t="shared" si="41"/>
        <v>46000000</v>
      </c>
      <c r="BN66" s="2">
        <f t="shared" si="21"/>
        <v>710000000</v>
      </c>
    </row>
    <row r="67" spans="1:66" x14ac:dyDescent="0.8">
      <c r="A67" t="s">
        <v>53</v>
      </c>
      <c r="B67">
        <f t="shared" si="20"/>
        <v>25</v>
      </c>
      <c r="C67">
        <f>IF(Scen!C57-(FlexFR!B67*th)&gt;theta_1,FlexFR!B67+theta_2,FlexFR!B67)</f>
        <v>25</v>
      </c>
      <c r="D67">
        <f>IF(Scen!D57-(FlexFR!C67*th)&gt;theta_1,FlexFR!C67+theta_2,FlexFR!C67)</f>
        <v>25</v>
      </c>
      <c r="E67">
        <f>IF(Scen!E57-(FlexFR!D67*th)&gt;theta_1,FlexFR!D67+theta_2,FlexFR!D67)</f>
        <v>30</v>
      </c>
      <c r="F67">
        <f>IF(Scen!F57-(FlexFR!E67*th)&gt;theta_1,FlexFR!E67+theta_2,FlexFR!E67)</f>
        <v>30</v>
      </c>
      <c r="G67">
        <f>IF(Scen!G57-(FlexFR!F67*th)&gt;theta_1,FlexFR!F67+theta_2,FlexFR!F67)</f>
        <v>30</v>
      </c>
      <c r="H67">
        <f>IF(Scen!H57-(FlexFR!G67*th)&gt;theta_1,FlexFR!G67+theta_2,FlexFR!G67)</f>
        <v>30</v>
      </c>
      <c r="I67">
        <f>IF(Scen!I57-(FlexFR!H67*th)&gt;theta_1,FlexFR!H67+theta_2,FlexFR!H67)</f>
        <v>30</v>
      </c>
      <c r="J67">
        <f>IF(Scen!J57-(FlexFR!I67*th)&gt;theta_1,FlexFR!I67+theta_2,FlexFR!I67)</f>
        <v>35</v>
      </c>
      <c r="K67">
        <f>IF(Scen!K57-(FlexFR!J67*th)&gt;theta_1,FlexFR!J67+theta_2,FlexFR!J67)</f>
        <v>35</v>
      </c>
      <c r="L67">
        <f>IF(Scen!L57-(FlexFR!K67*th)&gt;theta_1,FlexFR!K67+theta_2,FlexFR!K67)</f>
        <v>35</v>
      </c>
      <c r="M67">
        <f>IF(Scen!M57-(FlexFR!L67*th)&gt;theta_1,FlexFR!L67+theta_2,FlexFR!L67)</f>
        <v>35</v>
      </c>
      <c r="N67">
        <f>IF(Scen!N57-(FlexFR!M67*th)&gt;theta_1,FlexFR!M67+theta_2,FlexFR!M67)</f>
        <v>35</v>
      </c>
      <c r="O67">
        <f>IF(Scen!O57-(FlexFR!N67*th)&gt;theta_1,FlexFR!N67+theta_2,FlexFR!N67)</f>
        <v>35</v>
      </c>
      <c r="P67">
        <f>IF(Scen!P57-(FlexFR!O67*th)&gt;theta_1,FlexFR!O67+theta_2,FlexFR!O67)</f>
        <v>35</v>
      </c>
      <c r="Q67">
        <f>IF(Scen!Q57-(FlexFR!P67*th)&gt;theta_1,FlexFR!P67+theta_2,FlexFR!P67)</f>
        <v>35</v>
      </c>
      <c r="R67">
        <f>IF(Scen!R57-(FlexFR!Q67*th)&gt;theta_1,FlexFR!Q67+theta_2,FlexFR!Q67)</f>
        <v>40</v>
      </c>
      <c r="S67">
        <f>IF(Scen!S57-(FlexFR!R67*th)&gt;theta_1,FlexFR!R67+theta_2,FlexFR!R67)</f>
        <v>45</v>
      </c>
      <c r="T67">
        <f>IF(Scen!T57-(FlexFR!S67*th)&gt;theta_1,FlexFR!S67+theta_2,FlexFR!S67)</f>
        <v>50</v>
      </c>
      <c r="U67">
        <f>IF(Scen!U57-(FlexFR!T67*th)&gt;theta_1,FlexFR!T67+theta_2,FlexFR!T67)</f>
        <v>50</v>
      </c>
      <c r="V67">
        <f>IF(Scen!V57-(FlexFR!U67*th)&gt;theta_1,FlexFR!U67+theta_2,FlexFR!U67)</f>
        <v>50</v>
      </c>
      <c r="X67">
        <f>ROUNDUP(Scen!C57/th,0)</f>
        <v>24</v>
      </c>
      <c r="Y67">
        <f>ROUNDUP(Scen!D57/th,0)</f>
        <v>25</v>
      </c>
      <c r="Z67">
        <f>ROUNDUP(Scen!E57/th,0)</f>
        <v>27</v>
      </c>
      <c r="AA67">
        <f>ROUNDUP(Scen!F57/th,0)</f>
        <v>30</v>
      </c>
      <c r="AB67">
        <f>ROUNDUP(Scen!G57/th,0)</f>
        <v>29</v>
      </c>
      <c r="AC67">
        <f>ROUNDUP(Scen!H57/th,0)</f>
        <v>29</v>
      </c>
      <c r="AD67">
        <f>ROUNDUP(Scen!I57/th,0)</f>
        <v>29</v>
      </c>
      <c r="AE67">
        <f>ROUNDUP(Scen!J57/th,0)</f>
        <v>31</v>
      </c>
      <c r="AF67">
        <f>ROUNDUP(Scen!K57/th,0)</f>
        <v>32</v>
      </c>
      <c r="AG67">
        <f>ROUNDUP(Scen!L57/th,0)</f>
        <v>34</v>
      </c>
      <c r="AH67">
        <f>ROUNDUP(Scen!M57/th,0)</f>
        <v>31</v>
      </c>
      <c r="AI67">
        <f>ROUNDUP(Scen!N57/th,0)</f>
        <v>33</v>
      </c>
      <c r="AJ67">
        <f>ROUNDUP(Scen!O57/th,0)</f>
        <v>34</v>
      </c>
      <c r="AK67">
        <f>ROUNDUP(Scen!P57/th,0)</f>
        <v>35</v>
      </c>
      <c r="AL67">
        <f>ROUNDUP(Scen!Q57/th,0)</f>
        <v>34</v>
      </c>
      <c r="AM67">
        <f>ROUNDUP(Scen!R57/th,0)</f>
        <v>39</v>
      </c>
      <c r="AN67">
        <f>ROUNDUP(Scen!S57/th,0)</f>
        <v>42</v>
      </c>
      <c r="AO67">
        <f>ROUNDUP(Scen!T57/th,0)</f>
        <v>47</v>
      </c>
      <c r="AP67">
        <f>ROUNDUP(Scen!U57/th,0)</f>
        <v>49</v>
      </c>
      <c r="AQ67">
        <f>ROUNDUP(Scen!V57/th,0)</f>
        <v>50</v>
      </c>
      <c r="AS67" s="2">
        <f t="shared" si="22"/>
        <v>23000000</v>
      </c>
      <c r="AT67" s="2">
        <f t="shared" si="23"/>
        <v>25000000</v>
      </c>
      <c r="AU67" s="2">
        <f t="shared" si="24"/>
        <v>24000000</v>
      </c>
      <c r="AV67" s="2">
        <f t="shared" si="25"/>
        <v>30000000</v>
      </c>
      <c r="AW67" s="2">
        <f t="shared" si="26"/>
        <v>28000000</v>
      </c>
      <c r="AX67" s="2">
        <f t="shared" si="27"/>
        <v>28000000</v>
      </c>
      <c r="AY67" s="2">
        <f t="shared" si="28"/>
        <v>28000000</v>
      </c>
      <c r="AZ67" s="2">
        <f t="shared" si="29"/>
        <v>27000000</v>
      </c>
      <c r="BA67" s="2">
        <f t="shared" si="30"/>
        <v>29000000</v>
      </c>
      <c r="BB67" s="2">
        <f t="shared" si="31"/>
        <v>33000000</v>
      </c>
      <c r="BC67" s="2">
        <f t="shared" si="32"/>
        <v>27000000</v>
      </c>
      <c r="BD67" s="2">
        <f t="shared" si="33"/>
        <v>31000000</v>
      </c>
      <c r="BE67" s="2">
        <f t="shared" si="34"/>
        <v>33000000</v>
      </c>
      <c r="BF67" s="2">
        <f t="shared" si="35"/>
        <v>35000000</v>
      </c>
      <c r="BG67" s="2">
        <f t="shared" si="36"/>
        <v>33000000</v>
      </c>
      <c r="BH67" s="2">
        <f t="shared" si="37"/>
        <v>38000000</v>
      </c>
      <c r="BI67" s="2">
        <f t="shared" si="38"/>
        <v>39000000</v>
      </c>
      <c r="BJ67" s="2">
        <f t="shared" si="39"/>
        <v>44000000</v>
      </c>
      <c r="BK67" s="2">
        <f t="shared" si="40"/>
        <v>48000000</v>
      </c>
      <c r="BL67" s="2">
        <f t="shared" si="41"/>
        <v>50000000</v>
      </c>
      <c r="BN67" s="2">
        <f t="shared" si="21"/>
        <v>653000000</v>
      </c>
    </row>
    <row r="68" spans="1:66" x14ac:dyDescent="0.8">
      <c r="A68" t="s">
        <v>54</v>
      </c>
      <c r="B68">
        <f t="shared" si="20"/>
        <v>25</v>
      </c>
      <c r="C68">
        <f>IF(Scen!C58-(FlexFR!B68*th)&gt;theta_1,FlexFR!B68+theta_2,FlexFR!B68)</f>
        <v>30</v>
      </c>
      <c r="D68">
        <f>IF(Scen!D58-(FlexFR!C68*th)&gt;theta_1,FlexFR!C68+theta_2,FlexFR!C68)</f>
        <v>30</v>
      </c>
      <c r="E68">
        <f>IF(Scen!E58-(FlexFR!D68*th)&gt;theta_1,FlexFR!D68+theta_2,FlexFR!D68)</f>
        <v>30</v>
      </c>
      <c r="F68">
        <f>IF(Scen!F58-(FlexFR!E68*th)&gt;theta_1,FlexFR!E68+theta_2,FlexFR!E68)</f>
        <v>35</v>
      </c>
      <c r="G68">
        <f>IF(Scen!G58-(FlexFR!F68*th)&gt;theta_1,FlexFR!F68+theta_2,FlexFR!F68)</f>
        <v>40</v>
      </c>
      <c r="H68">
        <f>IF(Scen!H58-(FlexFR!G68*th)&gt;theta_1,FlexFR!G68+theta_2,FlexFR!G68)</f>
        <v>40</v>
      </c>
      <c r="I68">
        <f>IF(Scen!I58-(FlexFR!H68*th)&gt;theta_1,FlexFR!H68+theta_2,FlexFR!H68)</f>
        <v>45</v>
      </c>
      <c r="J68">
        <f>IF(Scen!J58-(FlexFR!I68*th)&gt;theta_1,FlexFR!I68+theta_2,FlexFR!I68)</f>
        <v>50</v>
      </c>
      <c r="K68">
        <f>IF(Scen!K58-(FlexFR!J68*th)&gt;theta_1,FlexFR!J68+theta_2,FlexFR!J68)</f>
        <v>55</v>
      </c>
      <c r="L68">
        <f>IF(Scen!L58-(FlexFR!K68*th)&gt;theta_1,FlexFR!K68+theta_2,FlexFR!K68)</f>
        <v>55</v>
      </c>
      <c r="M68">
        <f>IF(Scen!M58-(FlexFR!L68*th)&gt;theta_1,FlexFR!L68+theta_2,FlexFR!L68)</f>
        <v>55</v>
      </c>
      <c r="N68">
        <f>IF(Scen!N58-(FlexFR!M68*th)&gt;theta_1,FlexFR!M68+theta_2,FlexFR!M68)</f>
        <v>60</v>
      </c>
      <c r="O68">
        <f>IF(Scen!O58-(FlexFR!N68*th)&gt;theta_1,FlexFR!N68+theta_2,FlexFR!N68)</f>
        <v>60</v>
      </c>
      <c r="P68">
        <f>IF(Scen!P58-(FlexFR!O68*th)&gt;theta_1,FlexFR!O68+theta_2,FlexFR!O68)</f>
        <v>60</v>
      </c>
      <c r="Q68">
        <f>IF(Scen!Q58-(FlexFR!P68*th)&gt;theta_1,FlexFR!P68+theta_2,FlexFR!P68)</f>
        <v>65</v>
      </c>
      <c r="R68">
        <f>IF(Scen!R58-(FlexFR!Q68*th)&gt;theta_1,FlexFR!Q68+theta_2,FlexFR!Q68)</f>
        <v>70</v>
      </c>
      <c r="S68">
        <f>IF(Scen!S58-(FlexFR!R68*th)&gt;theta_1,FlexFR!R68+theta_2,FlexFR!R68)</f>
        <v>70</v>
      </c>
      <c r="T68">
        <f>IF(Scen!T58-(FlexFR!S68*th)&gt;theta_1,FlexFR!S68+theta_2,FlexFR!S68)</f>
        <v>70</v>
      </c>
      <c r="U68">
        <f>IF(Scen!U58-(FlexFR!T68*th)&gt;theta_1,FlexFR!T68+theta_2,FlexFR!T68)</f>
        <v>75</v>
      </c>
      <c r="V68">
        <f>IF(Scen!V58-(FlexFR!U68*th)&gt;theta_1,FlexFR!U68+theta_2,FlexFR!U68)</f>
        <v>80</v>
      </c>
      <c r="X68">
        <f>ROUNDUP(Scen!C58/th,0)</f>
        <v>26</v>
      </c>
      <c r="Y68">
        <f>ROUNDUP(Scen!D58/th,0)</f>
        <v>29</v>
      </c>
      <c r="Z68">
        <f>ROUNDUP(Scen!E58/th,0)</f>
        <v>30</v>
      </c>
      <c r="AA68">
        <f>ROUNDUP(Scen!F58/th,0)</f>
        <v>35</v>
      </c>
      <c r="AB68">
        <f>ROUNDUP(Scen!G58/th,0)</f>
        <v>37</v>
      </c>
      <c r="AC68">
        <f>ROUNDUP(Scen!H58/th,0)</f>
        <v>36</v>
      </c>
      <c r="AD68">
        <f>ROUNDUP(Scen!I58/th,0)</f>
        <v>43</v>
      </c>
      <c r="AE68">
        <f>ROUNDUP(Scen!J58/th,0)</f>
        <v>48</v>
      </c>
      <c r="AF68">
        <f>ROUNDUP(Scen!K58/th,0)</f>
        <v>52</v>
      </c>
      <c r="AG68">
        <f>ROUNDUP(Scen!L58/th,0)</f>
        <v>53</v>
      </c>
      <c r="AH68">
        <f>ROUNDUP(Scen!M58/th,0)</f>
        <v>55</v>
      </c>
      <c r="AI68">
        <f>ROUNDUP(Scen!N58/th,0)</f>
        <v>57</v>
      </c>
      <c r="AJ68">
        <f>ROUNDUP(Scen!O58/th,0)</f>
        <v>57</v>
      </c>
      <c r="AK68">
        <f>ROUNDUP(Scen!P58/th,0)</f>
        <v>60</v>
      </c>
      <c r="AL68">
        <f>ROUNDUP(Scen!Q58/th,0)</f>
        <v>65</v>
      </c>
      <c r="AM68">
        <f>ROUNDUP(Scen!R58/th,0)</f>
        <v>72</v>
      </c>
      <c r="AN68">
        <f>ROUNDUP(Scen!S58/th,0)</f>
        <v>66</v>
      </c>
      <c r="AO68">
        <f>ROUNDUP(Scen!T58/th,0)</f>
        <v>67</v>
      </c>
      <c r="AP68">
        <f>ROUNDUP(Scen!U58/th,0)</f>
        <v>73</v>
      </c>
      <c r="AQ68">
        <f>ROUNDUP(Scen!V58/th,0)</f>
        <v>77</v>
      </c>
      <c r="AS68" s="2">
        <f t="shared" si="22"/>
        <v>22000000</v>
      </c>
      <c r="AT68" s="2">
        <f t="shared" si="23"/>
        <v>28000000</v>
      </c>
      <c r="AU68" s="2">
        <f t="shared" si="24"/>
        <v>30000000</v>
      </c>
      <c r="AV68" s="2">
        <f t="shared" si="25"/>
        <v>35000000</v>
      </c>
      <c r="AW68" s="2">
        <f t="shared" si="26"/>
        <v>34000000</v>
      </c>
      <c r="AX68" s="2">
        <f t="shared" si="27"/>
        <v>32000000</v>
      </c>
      <c r="AY68" s="2">
        <f t="shared" si="28"/>
        <v>41000000</v>
      </c>
      <c r="AZ68" s="2">
        <f t="shared" si="29"/>
        <v>46000000</v>
      </c>
      <c r="BA68" s="2">
        <f t="shared" si="30"/>
        <v>49000000</v>
      </c>
      <c r="BB68" s="2">
        <f t="shared" si="31"/>
        <v>51000000</v>
      </c>
      <c r="BC68" s="2">
        <f t="shared" si="32"/>
        <v>55000000</v>
      </c>
      <c r="BD68" s="2">
        <f t="shared" si="33"/>
        <v>54000000</v>
      </c>
      <c r="BE68" s="2">
        <f t="shared" si="34"/>
        <v>54000000</v>
      </c>
      <c r="BF68" s="2">
        <f t="shared" si="35"/>
        <v>60000000</v>
      </c>
      <c r="BG68" s="2">
        <f t="shared" si="36"/>
        <v>65000000</v>
      </c>
      <c r="BH68" s="2">
        <f t="shared" si="37"/>
        <v>72000000</v>
      </c>
      <c r="BI68" s="2">
        <f t="shared" si="38"/>
        <v>62000000</v>
      </c>
      <c r="BJ68" s="2">
        <f t="shared" si="39"/>
        <v>64000000</v>
      </c>
      <c r="BK68" s="2">
        <f t="shared" si="40"/>
        <v>71000000</v>
      </c>
      <c r="BL68" s="2">
        <f t="shared" si="41"/>
        <v>74000000</v>
      </c>
      <c r="BN68" s="2">
        <f t="shared" si="21"/>
        <v>999000000</v>
      </c>
    </row>
    <row r="69" spans="1:66" x14ac:dyDescent="0.8">
      <c r="A69" t="s">
        <v>55</v>
      </c>
      <c r="B69">
        <f t="shared" si="20"/>
        <v>25</v>
      </c>
      <c r="C69">
        <f>IF(Scen!C59-(FlexFR!B69*th)&gt;theta_1,FlexFR!B69+theta_2,FlexFR!B69)</f>
        <v>25</v>
      </c>
      <c r="D69">
        <f>IF(Scen!D59-(FlexFR!C69*th)&gt;theta_1,FlexFR!C69+theta_2,FlexFR!C69)</f>
        <v>25</v>
      </c>
      <c r="E69">
        <f>IF(Scen!E59-(FlexFR!D69*th)&gt;theta_1,FlexFR!D69+theta_2,FlexFR!D69)</f>
        <v>25</v>
      </c>
      <c r="F69">
        <f>IF(Scen!F59-(FlexFR!E69*th)&gt;theta_1,FlexFR!E69+theta_2,FlexFR!E69)</f>
        <v>25</v>
      </c>
      <c r="G69">
        <f>IF(Scen!G59-(FlexFR!F69*th)&gt;theta_1,FlexFR!F69+theta_2,FlexFR!F69)</f>
        <v>25</v>
      </c>
      <c r="H69">
        <f>IF(Scen!H59-(FlexFR!G69*th)&gt;theta_1,FlexFR!G69+theta_2,FlexFR!G69)</f>
        <v>25</v>
      </c>
      <c r="I69">
        <f>IF(Scen!I59-(FlexFR!H69*th)&gt;theta_1,FlexFR!H69+theta_2,FlexFR!H69)</f>
        <v>25</v>
      </c>
      <c r="J69">
        <f>IF(Scen!J59-(FlexFR!I69*th)&gt;theta_1,FlexFR!I69+theta_2,FlexFR!I69)</f>
        <v>30</v>
      </c>
      <c r="K69">
        <f>IF(Scen!K59-(FlexFR!J69*th)&gt;theta_1,FlexFR!J69+theta_2,FlexFR!J69)</f>
        <v>30</v>
      </c>
      <c r="L69">
        <f>IF(Scen!L59-(FlexFR!K69*th)&gt;theta_1,FlexFR!K69+theta_2,FlexFR!K69)</f>
        <v>30</v>
      </c>
      <c r="M69">
        <f>IF(Scen!M59-(FlexFR!L69*th)&gt;theta_1,FlexFR!L69+theta_2,FlexFR!L69)</f>
        <v>30</v>
      </c>
      <c r="N69">
        <f>IF(Scen!N59-(FlexFR!M69*th)&gt;theta_1,FlexFR!M69+theta_2,FlexFR!M69)</f>
        <v>35</v>
      </c>
      <c r="O69">
        <f>IF(Scen!O59-(FlexFR!N69*th)&gt;theta_1,FlexFR!N69+theta_2,FlexFR!N69)</f>
        <v>35</v>
      </c>
      <c r="P69">
        <f>IF(Scen!P59-(FlexFR!O69*th)&gt;theta_1,FlexFR!O69+theta_2,FlexFR!O69)</f>
        <v>35</v>
      </c>
      <c r="Q69">
        <f>IF(Scen!Q59-(FlexFR!P69*th)&gt;theta_1,FlexFR!P69+theta_2,FlexFR!P69)</f>
        <v>35</v>
      </c>
      <c r="R69">
        <f>IF(Scen!R59-(FlexFR!Q69*th)&gt;theta_1,FlexFR!Q69+theta_2,FlexFR!Q69)</f>
        <v>40</v>
      </c>
      <c r="S69">
        <f>IF(Scen!S59-(FlexFR!R69*th)&gt;theta_1,FlexFR!R69+theta_2,FlexFR!R69)</f>
        <v>40</v>
      </c>
      <c r="T69">
        <f>IF(Scen!T59-(FlexFR!S69*th)&gt;theta_1,FlexFR!S69+theta_2,FlexFR!S69)</f>
        <v>45</v>
      </c>
      <c r="U69">
        <f>IF(Scen!U59-(FlexFR!T69*th)&gt;theta_1,FlexFR!T69+theta_2,FlexFR!T69)</f>
        <v>50</v>
      </c>
      <c r="V69">
        <f>IF(Scen!V59-(FlexFR!U69*th)&gt;theta_1,FlexFR!U69+theta_2,FlexFR!U69)</f>
        <v>50</v>
      </c>
      <c r="X69">
        <f>ROUNDUP(Scen!C59/th,0)</f>
        <v>24</v>
      </c>
      <c r="Y69">
        <f>ROUNDUP(Scen!D59/th,0)</f>
        <v>24</v>
      </c>
      <c r="Z69">
        <f>ROUNDUP(Scen!E59/th,0)</f>
        <v>23</v>
      </c>
      <c r="AA69">
        <f>ROUNDUP(Scen!F59/th,0)</f>
        <v>24</v>
      </c>
      <c r="AB69">
        <f>ROUNDUP(Scen!G59/th,0)</f>
        <v>25</v>
      </c>
      <c r="AC69">
        <f>ROUNDUP(Scen!H59/th,0)</f>
        <v>25</v>
      </c>
      <c r="AD69">
        <f>ROUNDUP(Scen!I59/th,0)</f>
        <v>25</v>
      </c>
      <c r="AE69">
        <f>ROUNDUP(Scen!J59/th,0)</f>
        <v>28</v>
      </c>
      <c r="AF69">
        <f>ROUNDUP(Scen!K59/th,0)</f>
        <v>28</v>
      </c>
      <c r="AG69">
        <f>ROUNDUP(Scen!L59/th,0)</f>
        <v>28</v>
      </c>
      <c r="AH69">
        <f>ROUNDUP(Scen!M59/th,0)</f>
        <v>27</v>
      </c>
      <c r="AI69">
        <f>ROUNDUP(Scen!N59/th,0)</f>
        <v>31</v>
      </c>
      <c r="AJ69">
        <f>ROUNDUP(Scen!O59/th,0)</f>
        <v>33</v>
      </c>
      <c r="AK69">
        <f>ROUNDUP(Scen!P59/th,0)</f>
        <v>34</v>
      </c>
      <c r="AL69">
        <f>ROUNDUP(Scen!Q59/th,0)</f>
        <v>35</v>
      </c>
      <c r="AM69">
        <f>ROUNDUP(Scen!R59/th,0)</f>
        <v>37</v>
      </c>
      <c r="AN69">
        <f>ROUNDUP(Scen!S59/th,0)</f>
        <v>38</v>
      </c>
      <c r="AO69">
        <f>ROUNDUP(Scen!T59/th,0)</f>
        <v>42</v>
      </c>
      <c r="AP69">
        <f>ROUNDUP(Scen!U59/th,0)</f>
        <v>46</v>
      </c>
      <c r="AQ69">
        <f>ROUNDUP(Scen!V59/th,0)</f>
        <v>45</v>
      </c>
      <c r="AS69" s="2">
        <f t="shared" si="22"/>
        <v>23000000</v>
      </c>
      <c r="AT69" s="2">
        <f t="shared" si="23"/>
        <v>23000000</v>
      </c>
      <c r="AU69" s="2">
        <f t="shared" si="24"/>
        <v>21000000</v>
      </c>
      <c r="AV69" s="2">
        <f t="shared" si="25"/>
        <v>23000000</v>
      </c>
      <c r="AW69" s="2">
        <f t="shared" si="26"/>
        <v>25000000</v>
      </c>
      <c r="AX69" s="2">
        <f t="shared" si="27"/>
        <v>25000000</v>
      </c>
      <c r="AY69" s="2">
        <f t="shared" si="28"/>
        <v>25000000</v>
      </c>
      <c r="AZ69" s="2">
        <f t="shared" si="29"/>
        <v>26000000</v>
      </c>
      <c r="BA69" s="2">
        <f t="shared" si="30"/>
        <v>26000000</v>
      </c>
      <c r="BB69" s="2">
        <f t="shared" si="31"/>
        <v>26000000</v>
      </c>
      <c r="BC69" s="2">
        <f t="shared" si="32"/>
        <v>24000000</v>
      </c>
      <c r="BD69" s="2">
        <f t="shared" si="33"/>
        <v>27000000</v>
      </c>
      <c r="BE69" s="2">
        <f t="shared" si="34"/>
        <v>31000000</v>
      </c>
      <c r="BF69" s="2">
        <f t="shared" si="35"/>
        <v>33000000</v>
      </c>
      <c r="BG69" s="2">
        <f t="shared" si="36"/>
        <v>35000000</v>
      </c>
      <c r="BH69" s="2">
        <f t="shared" si="37"/>
        <v>34000000</v>
      </c>
      <c r="BI69" s="2">
        <f t="shared" si="38"/>
        <v>36000000</v>
      </c>
      <c r="BJ69" s="2">
        <f t="shared" si="39"/>
        <v>39000000</v>
      </c>
      <c r="BK69" s="2">
        <f t="shared" si="40"/>
        <v>42000000</v>
      </c>
      <c r="BL69" s="2">
        <f t="shared" si="41"/>
        <v>40000000</v>
      </c>
      <c r="BN69" s="2">
        <f t="shared" si="21"/>
        <v>584000000</v>
      </c>
    </row>
    <row r="70" spans="1:66" x14ac:dyDescent="0.8">
      <c r="A70" t="s">
        <v>56</v>
      </c>
      <c r="B70">
        <f t="shared" si="20"/>
        <v>25</v>
      </c>
      <c r="C70">
        <f>IF(Scen!C60-(FlexFR!B70*th)&gt;theta_1,FlexFR!B70+theta_2,FlexFR!B70)</f>
        <v>25</v>
      </c>
      <c r="D70">
        <f>IF(Scen!D60-(FlexFR!C70*th)&gt;theta_1,FlexFR!C70+theta_2,FlexFR!C70)</f>
        <v>25</v>
      </c>
      <c r="E70">
        <f>IF(Scen!E60-(FlexFR!D70*th)&gt;theta_1,FlexFR!D70+theta_2,FlexFR!D70)</f>
        <v>30</v>
      </c>
      <c r="F70">
        <f>IF(Scen!F60-(FlexFR!E70*th)&gt;theta_1,FlexFR!E70+theta_2,FlexFR!E70)</f>
        <v>30</v>
      </c>
      <c r="G70">
        <f>IF(Scen!G60-(FlexFR!F70*th)&gt;theta_1,FlexFR!F70+theta_2,FlexFR!F70)</f>
        <v>30</v>
      </c>
      <c r="H70">
        <f>IF(Scen!H60-(FlexFR!G70*th)&gt;theta_1,FlexFR!G70+theta_2,FlexFR!G70)</f>
        <v>30</v>
      </c>
      <c r="I70">
        <f>IF(Scen!I60-(FlexFR!H70*th)&gt;theta_1,FlexFR!H70+theta_2,FlexFR!H70)</f>
        <v>35</v>
      </c>
      <c r="J70">
        <f>IF(Scen!J60-(FlexFR!I70*th)&gt;theta_1,FlexFR!I70+theta_2,FlexFR!I70)</f>
        <v>35</v>
      </c>
      <c r="K70">
        <f>IF(Scen!K60-(FlexFR!J70*th)&gt;theta_1,FlexFR!J70+theta_2,FlexFR!J70)</f>
        <v>35</v>
      </c>
      <c r="L70">
        <f>IF(Scen!L60-(FlexFR!K70*th)&gt;theta_1,FlexFR!K70+theta_2,FlexFR!K70)</f>
        <v>35</v>
      </c>
      <c r="M70">
        <f>IF(Scen!M60-(FlexFR!L70*th)&gt;theta_1,FlexFR!L70+theta_2,FlexFR!L70)</f>
        <v>35</v>
      </c>
      <c r="N70">
        <f>IF(Scen!N60-(FlexFR!M70*th)&gt;theta_1,FlexFR!M70+theta_2,FlexFR!M70)</f>
        <v>35</v>
      </c>
      <c r="O70">
        <f>IF(Scen!O60-(FlexFR!N70*th)&gt;theta_1,FlexFR!N70+theta_2,FlexFR!N70)</f>
        <v>35</v>
      </c>
      <c r="P70">
        <f>IF(Scen!P60-(FlexFR!O70*th)&gt;theta_1,FlexFR!O70+theta_2,FlexFR!O70)</f>
        <v>35</v>
      </c>
      <c r="Q70">
        <f>IF(Scen!Q60-(FlexFR!P70*th)&gt;theta_1,FlexFR!P70+theta_2,FlexFR!P70)</f>
        <v>40</v>
      </c>
      <c r="R70">
        <f>IF(Scen!R60-(FlexFR!Q70*th)&gt;theta_1,FlexFR!Q70+theta_2,FlexFR!Q70)</f>
        <v>40</v>
      </c>
      <c r="S70">
        <f>IF(Scen!S60-(FlexFR!R70*th)&gt;theta_1,FlexFR!R70+theta_2,FlexFR!R70)</f>
        <v>40</v>
      </c>
      <c r="T70">
        <f>IF(Scen!T60-(FlexFR!S70*th)&gt;theta_1,FlexFR!S70+theta_2,FlexFR!S70)</f>
        <v>40</v>
      </c>
      <c r="U70">
        <f>IF(Scen!U60-(FlexFR!T70*th)&gt;theta_1,FlexFR!T70+theta_2,FlexFR!T70)</f>
        <v>40</v>
      </c>
      <c r="V70">
        <f>IF(Scen!V60-(FlexFR!U70*th)&gt;theta_1,FlexFR!U70+theta_2,FlexFR!U70)</f>
        <v>40</v>
      </c>
      <c r="X70">
        <f>ROUNDUP(Scen!C60/th,0)</f>
        <v>25</v>
      </c>
      <c r="Y70">
        <f>ROUNDUP(Scen!D60/th,0)</f>
        <v>25</v>
      </c>
      <c r="Z70">
        <f>ROUNDUP(Scen!E60/th,0)</f>
        <v>26</v>
      </c>
      <c r="AA70">
        <f>ROUNDUP(Scen!F60/th,0)</f>
        <v>26</v>
      </c>
      <c r="AB70">
        <f>ROUNDUP(Scen!G60/th,0)</f>
        <v>25</v>
      </c>
      <c r="AC70">
        <f>ROUNDUP(Scen!H60/th,0)</f>
        <v>29</v>
      </c>
      <c r="AD70">
        <f>ROUNDUP(Scen!I60/th,0)</f>
        <v>31</v>
      </c>
      <c r="AE70">
        <f>ROUNDUP(Scen!J60/th,0)</f>
        <v>33</v>
      </c>
      <c r="AF70">
        <f>ROUNDUP(Scen!K60/th,0)</f>
        <v>32</v>
      </c>
      <c r="AG70">
        <f>ROUNDUP(Scen!L60/th,0)</f>
        <v>33</v>
      </c>
      <c r="AH70">
        <f>ROUNDUP(Scen!M60/th,0)</f>
        <v>30</v>
      </c>
      <c r="AI70">
        <f>ROUNDUP(Scen!N60/th,0)</f>
        <v>30</v>
      </c>
      <c r="AJ70">
        <f>ROUNDUP(Scen!O60/th,0)</f>
        <v>32</v>
      </c>
      <c r="AK70">
        <f>ROUNDUP(Scen!P60/th,0)</f>
        <v>34</v>
      </c>
      <c r="AL70">
        <f>ROUNDUP(Scen!Q60/th,0)</f>
        <v>36</v>
      </c>
      <c r="AM70">
        <f>ROUNDUP(Scen!R60/th,0)</f>
        <v>37</v>
      </c>
      <c r="AN70">
        <f>ROUNDUP(Scen!S60/th,0)</f>
        <v>38</v>
      </c>
      <c r="AO70">
        <f>ROUNDUP(Scen!T60/th,0)</f>
        <v>36</v>
      </c>
      <c r="AP70">
        <f>ROUNDUP(Scen!U60/th,0)</f>
        <v>35</v>
      </c>
      <c r="AQ70">
        <f>ROUNDUP(Scen!V60/th,0)</f>
        <v>39</v>
      </c>
      <c r="AS70" s="2">
        <f t="shared" si="22"/>
        <v>25000000</v>
      </c>
      <c r="AT70" s="2">
        <f t="shared" si="23"/>
        <v>25000000</v>
      </c>
      <c r="AU70" s="2">
        <f t="shared" si="24"/>
        <v>22000000</v>
      </c>
      <c r="AV70" s="2">
        <f t="shared" si="25"/>
        <v>22000000</v>
      </c>
      <c r="AW70" s="2">
        <f t="shared" si="26"/>
        <v>20000000</v>
      </c>
      <c r="AX70" s="2">
        <f t="shared" si="27"/>
        <v>28000000</v>
      </c>
      <c r="AY70" s="2">
        <f t="shared" si="28"/>
        <v>27000000</v>
      </c>
      <c r="AZ70" s="2">
        <f t="shared" si="29"/>
        <v>31000000</v>
      </c>
      <c r="BA70" s="2">
        <f t="shared" si="30"/>
        <v>29000000</v>
      </c>
      <c r="BB70" s="2">
        <f t="shared" si="31"/>
        <v>31000000</v>
      </c>
      <c r="BC70" s="2">
        <f t="shared" si="32"/>
        <v>25000000</v>
      </c>
      <c r="BD70" s="2">
        <f t="shared" si="33"/>
        <v>25000000</v>
      </c>
      <c r="BE70" s="2">
        <f t="shared" si="34"/>
        <v>29000000</v>
      </c>
      <c r="BF70" s="2">
        <f t="shared" si="35"/>
        <v>33000000</v>
      </c>
      <c r="BG70" s="2">
        <f t="shared" si="36"/>
        <v>32000000</v>
      </c>
      <c r="BH70" s="2">
        <f t="shared" si="37"/>
        <v>34000000</v>
      </c>
      <c r="BI70" s="2">
        <f t="shared" si="38"/>
        <v>36000000</v>
      </c>
      <c r="BJ70" s="2">
        <f t="shared" si="39"/>
        <v>32000000</v>
      </c>
      <c r="BK70" s="2">
        <f t="shared" si="40"/>
        <v>30000000</v>
      </c>
      <c r="BL70" s="2">
        <f t="shared" si="41"/>
        <v>38000000</v>
      </c>
      <c r="BN70" s="2">
        <f t="shared" si="21"/>
        <v>574000000</v>
      </c>
    </row>
    <row r="71" spans="1:66" x14ac:dyDescent="0.8">
      <c r="A71" t="s">
        <v>57</v>
      </c>
      <c r="B71">
        <f t="shared" si="20"/>
        <v>25</v>
      </c>
      <c r="C71">
        <f>IF(Scen!C61-(FlexFR!B71*th)&gt;theta_1,FlexFR!B71+theta_2,FlexFR!B71)</f>
        <v>25</v>
      </c>
      <c r="D71">
        <f>IF(Scen!D61-(FlexFR!C71*th)&gt;theta_1,FlexFR!C71+theta_2,FlexFR!C71)</f>
        <v>25</v>
      </c>
      <c r="E71">
        <f>IF(Scen!E61-(FlexFR!D71*th)&gt;theta_1,FlexFR!D71+theta_2,FlexFR!D71)</f>
        <v>30</v>
      </c>
      <c r="F71">
        <f>IF(Scen!F61-(FlexFR!E71*th)&gt;theta_1,FlexFR!E71+theta_2,FlexFR!E71)</f>
        <v>30</v>
      </c>
      <c r="G71">
        <f>IF(Scen!G61-(FlexFR!F71*th)&gt;theta_1,FlexFR!F71+theta_2,FlexFR!F71)</f>
        <v>30</v>
      </c>
      <c r="H71">
        <f>IF(Scen!H61-(FlexFR!G71*th)&gt;theta_1,FlexFR!G71+theta_2,FlexFR!G71)</f>
        <v>30</v>
      </c>
      <c r="I71">
        <f>IF(Scen!I61-(FlexFR!H71*th)&gt;theta_1,FlexFR!H71+theta_2,FlexFR!H71)</f>
        <v>30</v>
      </c>
      <c r="J71">
        <f>IF(Scen!J61-(FlexFR!I71*th)&gt;theta_1,FlexFR!I71+theta_2,FlexFR!I71)</f>
        <v>30</v>
      </c>
      <c r="K71">
        <f>IF(Scen!K61-(FlexFR!J71*th)&gt;theta_1,FlexFR!J71+theta_2,FlexFR!J71)</f>
        <v>30</v>
      </c>
      <c r="L71">
        <f>IF(Scen!L61-(FlexFR!K71*th)&gt;theta_1,FlexFR!K71+theta_2,FlexFR!K71)</f>
        <v>30</v>
      </c>
      <c r="M71">
        <f>IF(Scen!M61-(FlexFR!L71*th)&gt;theta_1,FlexFR!L71+theta_2,FlexFR!L71)</f>
        <v>30</v>
      </c>
      <c r="N71">
        <f>IF(Scen!N61-(FlexFR!M71*th)&gt;theta_1,FlexFR!M71+theta_2,FlexFR!M71)</f>
        <v>30</v>
      </c>
      <c r="O71">
        <f>IF(Scen!O61-(FlexFR!N71*th)&gt;theta_1,FlexFR!N71+theta_2,FlexFR!N71)</f>
        <v>35</v>
      </c>
      <c r="P71">
        <f>IF(Scen!P61-(FlexFR!O71*th)&gt;theta_1,FlexFR!O71+theta_2,FlexFR!O71)</f>
        <v>35</v>
      </c>
      <c r="Q71">
        <f>IF(Scen!Q61-(FlexFR!P71*th)&gt;theta_1,FlexFR!P71+theta_2,FlexFR!P71)</f>
        <v>40</v>
      </c>
      <c r="R71">
        <f>IF(Scen!R61-(FlexFR!Q71*th)&gt;theta_1,FlexFR!Q71+theta_2,FlexFR!Q71)</f>
        <v>40</v>
      </c>
      <c r="S71">
        <f>IF(Scen!S61-(FlexFR!R71*th)&gt;theta_1,FlexFR!R71+theta_2,FlexFR!R71)</f>
        <v>40</v>
      </c>
      <c r="T71">
        <f>IF(Scen!T61-(FlexFR!S71*th)&gt;theta_1,FlexFR!S71+theta_2,FlexFR!S71)</f>
        <v>40</v>
      </c>
      <c r="U71">
        <f>IF(Scen!U61-(FlexFR!T71*th)&gt;theta_1,FlexFR!T71+theta_2,FlexFR!T71)</f>
        <v>45</v>
      </c>
      <c r="V71">
        <f>IF(Scen!V61-(FlexFR!U71*th)&gt;theta_1,FlexFR!U71+theta_2,FlexFR!U71)</f>
        <v>45</v>
      </c>
      <c r="X71">
        <f>ROUNDUP(Scen!C61/th,0)</f>
        <v>23</v>
      </c>
      <c r="Y71">
        <f>ROUNDUP(Scen!D61/th,0)</f>
        <v>24</v>
      </c>
      <c r="Z71">
        <f>ROUNDUP(Scen!E61/th,0)</f>
        <v>26</v>
      </c>
      <c r="AA71">
        <f>ROUNDUP(Scen!F61/th,0)</f>
        <v>25</v>
      </c>
      <c r="AB71">
        <f>ROUNDUP(Scen!G61/th,0)</f>
        <v>26</v>
      </c>
      <c r="AC71">
        <f>ROUNDUP(Scen!H61/th,0)</f>
        <v>26</v>
      </c>
      <c r="AD71">
        <f>ROUNDUP(Scen!I61/th,0)</f>
        <v>27</v>
      </c>
      <c r="AE71">
        <f>ROUNDUP(Scen!J61/th,0)</f>
        <v>28</v>
      </c>
      <c r="AF71">
        <f>ROUNDUP(Scen!K61/th,0)</f>
        <v>27</v>
      </c>
      <c r="AG71">
        <f>ROUNDUP(Scen!L61/th,0)</f>
        <v>28</v>
      </c>
      <c r="AH71">
        <f>ROUNDUP(Scen!M61/th,0)</f>
        <v>27</v>
      </c>
      <c r="AI71">
        <f>ROUNDUP(Scen!N61/th,0)</f>
        <v>29</v>
      </c>
      <c r="AJ71">
        <f>ROUNDUP(Scen!O61/th,0)</f>
        <v>31</v>
      </c>
      <c r="AK71">
        <f>ROUNDUP(Scen!P61/th,0)</f>
        <v>35</v>
      </c>
      <c r="AL71">
        <f>ROUNDUP(Scen!Q61/th,0)</f>
        <v>36</v>
      </c>
      <c r="AM71">
        <f>ROUNDUP(Scen!R61/th,0)</f>
        <v>38</v>
      </c>
      <c r="AN71">
        <f>ROUNDUP(Scen!S61/th,0)</f>
        <v>36</v>
      </c>
      <c r="AO71">
        <f>ROUNDUP(Scen!T61/th,0)</f>
        <v>37</v>
      </c>
      <c r="AP71">
        <f>ROUNDUP(Scen!U61/th,0)</f>
        <v>41</v>
      </c>
      <c r="AQ71">
        <f>ROUNDUP(Scen!V61/th,0)</f>
        <v>41</v>
      </c>
      <c r="AS71" s="2">
        <f t="shared" si="22"/>
        <v>21000000</v>
      </c>
      <c r="AT71" s="2">
        <f t="shared" si="23"/>
        <v>23000000</v>
      </c>
      <c r="AU71" s="2">
        <f t="shared" si="24"/>
        <v>22000000</v>
      </c>
      <c r="AV71" s="2">
        <f t="shared" si="25"/>
        <v>20000000</v>
      </c>
      <c r="AW71" s="2">
        <f t="shared" si="26"/>
        <v>22000000</v>
      </c>
      <c r="AX71" s="2">
        <f t="shared" si="27"/>
        <v>22000000</v>
      </c>
      <c r="AY71" s="2">
        <f t="shared" si="28"/>
        <v>24000000</v>
      </c>
      <c r="AZ71" s="2">
        <f t="shared" si="29"/>
        <v>26000000</v>
      </c>
      <c r="BA71" s="2">
        <f t="shared" si="30"/>
        <v>24000000</v>
      </c>
      <c r="BB71" s="2">
        <f t="shared" si="31"/>
        <v>26000000</v>
      </c>
      <c r="BC71" s="2">
        <f t="shared" si="32"/>
        <v>24000000</v>
      </c>
      <c r="BD71" s="2">
        <f t="shared" si="33"/>
        <v>28000000</v>
      </c>
      <c r="BE71" s="2">
        <f t="shared" si="34"/>
        <v>27000000</v>
      </c>
      <c r="BF71" s="2">
        <f t="shared" si="35"/>
        <v>35000000</v>
      </c>
      <c r="BG71" s="2">
        <f t="shared" si="36"/>
        <v>32000000</v>
      </c>
      <c r="BH71" s="2">
        <f t="shared" si="37"/>
        <v>36000000</v>
      </c>
      <c r="BI71" s="2">
        <f t="shared" si="38"/>
        <v>32000000</v>
      </c>
      <c r="BJ71" s="2">
        <f t="shared" si="39"/>
        <v>34000000</v>
      </c>
      <c r="BK71" s="2">
        <f t="shared" si="40"/>
        <v>37000000</v>
      </c>
      <c r="BL71" s="2">
        <f t="shared" si="41"/>
        <v>37000000</v>
      </c>
      <c r="BN71" s="2">
        <f t="shared" si="21"/>
        <v>552000000</v>
      </c>
    </row>
    <row r="72" spans="1:66" x14ac:dyDescent="0.8">
      <c r="A72" t="s">
        <v>58</v>
      </c>
      <c r="B72">
        <f t="shared" si="20"/>
        <v>25</v>
      </c>
      <c r="C72">
        <f>IF(Scen!C62-(FlexFR!B72*th)&gt;theta_1,FlexFR!B72+theta_2,FlexFR!B72)</f>
        <v>25</v>
      </c>
      <c r="D72">
        <f>IF(Scen!D62-(FlexFR!C72*th)&gt;theta_1,FlexFR!C72+theta_2,FlexFR!C72)</f>
        <v>30</v>
      </c>
      <c r="E72">
        <f>IF(Scen!E62-(FlexFR!D72*th)&gt;theta_1,FlexFR!D72+theta_2,FlexFR!D72)</f>
        <v>30</v>
      </c>
      <c r="F72">
        <f>IF(Scen!F62-(FlexFR!E72*th)&gt;theta_1,FlexFR!E72+theta_2,FlexFR!E72)</f>
        <v>30</v>
      </c>
      <c r="G72">
        <f>IF(Scen!G62-(FlexFR!F72*th)&gt;theta_1,FlexFR!F72+theta_2,FlexFR!F72)</f>
        <v>30</v>
      </c>
      <c r="H72">
        <f>IF(Scen!H62-(FlexFR!G72*th)&gt;theta_1,FlexFR!G72+theta_2,FlexFR!G72)</f>
        <v>35</v>
      </c>
      <c r="I72">
        <f>IF(Scen!I62-(FlexFR!H72*th)&gt;theta_1,FlexFR!H72+theta_2,FlexFR!H72)</f>
        <v>35</v>
      </c>
      <c r="J72">
        <f>IF(Scen!J62-(FlexFR!I72*th)&gt;theta_1,FlexFR!I72+theta_2,FlexFR!I72)</f>
        <v>35</v>
      </c>
      <c r="K72">
        <f>IF(Scen!K62-(FlexFR!J72*th)&gt;theta_1,FlexFR!J72+theta_2,FlexFR!J72)</f>
        <v>35</v>
      </c>
      <c r="L72">
        <f>IF(Scen!L62-(FlexFR!K72*th)&gt;theta_1,FlexFR!K72+theta_2,FlexFR!K72)</f>
        <v>40</v>
      </c>
      <c r="M72">
        <f>IF(Scen!M62-(FlexFR!L72*th)&gt;theta_1,FlexFR!L72+theta_2,FlexFR!L72)</f>
        <v>40</v>
      </c>
      <c r="N72">
        <f>IF(Scen!N62-(FlexFR!M72*th)&gt;theta_1,FlexFR!M72+theta_2,FlexFR!M72)</f>
        <v>40</v>
      </c>
      <c r="O72">
        <f>IF(Scen!O62-(FlexFR!N72*th)&gt;theta_1,FlexFR!N72+theta_2,FlexFR!N72)</f>
        <v>40</v>
      </c>
      <c r="P72">
        <f>IF(Scen!P62-(FlexFR!O72*th)&gt;theta_1,FlexFR!O72+theta_2,FlexFR!O72)</f>
        <v>40</v>
      </c>
      <c r="Q72">
        <f>IF(Scen!Q62-(FlexFR!P72*th)&gt;theta_1,FlexFR!P72+theta_2,FlexFR!P72)</f>
        <v>40</v>
      </c>
      <c r="R72">
        <f>IF(Scen!R62-(FlexFR!Q72*th)&gt;theta_1,FlexFR!Q72+theta_2,FlexFR!Q72)</f>
        <v>40</v>
      </c>
      <c r="S72">
        <f>IF(Scen!S62-(FlexFR!R72*th)&gt;theta_1,FlexFR!R72+theta_2,FlexFR!R72)</f>
        <v>40</v>
      </c>
      <c r="T72">
        <f>IF(Scen!T62-(FlexFR!S72*th)&gt;theta_1,FlexFR!S72+theta_2,FlexFR!S72)</f>
        <v>40</v>
      </c>
      <c r="U72">
        <f>IF(Scen!U62-(FlexFR!T72*th)&gt;theta_1,FlexFR!T72+theta_2,FlexFR!T72)</f>
        <v>45</v>
      </c>
      <c r="V72">
        <f>IF(Scen!V62-(FlexFR!U72*th)&gt;theta_1,FlexFR!U72+theta_2,FlexFR!U72)</f>
        <v>50</v>
      </c>
      <c r="X72">
        <f>ROUNDUP(Scen!C62/th,0)</f>
        <v>25</v>
      </c>
      <c r="Y72">
        <f>ROUNDUP(Scen!D62/th,0)</f>
        <v>26</v>
      </c>
      <c r="Z72">
        <f>ROUNDUP(Scen!E62/th,0)</f>
        <v>25</v>
      </c>
      <c r="AA72">
        <f>ROUNDUP(Scen!F62/th,0)</f>
        <v>26</v>
      </c>
      <c r="AB72">
        <f>ROUNDUP(Scen!G62/th,0)</f>
        <v>29</v>
      </c>
      <c r="AC72">
        <f>ROUNDUP(Scen!H62/th,0)</f>
        <v>31</v>
      </c>
      <c r="AD72">
        <f>ROUNDUP(Scen!I62/th,0)</f>
        <v>33</v>
      </c>
      <c r="AE72">
        <f>ROUNDUP(Scen!J62/th,0)</f>
        <v>33</v>
      </c>
      <c r="AF72">
        <f>ROUNDUP(Scen!K62/th,0)</f>
        <v>33</v>
      </c>
      <c r="AG72">
        <f>ROUNDUP(Scen!L62/th,0)</f>
        <v>36</v>
      </c>
      <c r="AH72">
        <f>ROUNDUP(Scen!M62/th,0)</f>
        <v>34</v>
      </c>
      <c r="AI72">
        <f>ROUNDUP(Scen!N62/th,0)</f>
        <v>36</v>
      </c>
      <c r="AJ72">
        <f>ROUNDUP(Scen!O62/th,0)</f>
        <v>34</v>
      </c>
      <c r="AK72">
        <f>ROUNDUP(Scen!P62/th,0)</f>
        <v>37</v>
      </c>
      <c r="AL72">
        <f>ROUNDUP(Scen!Q62/th,0)</f>
        <v>38</v>
      </c>
      <c r="AM72">
        <f>ROUNDUP(Scen!R62/th,0)</f>
        <v>39</v>
      </c>
      <c r="AN72">
        <f>ROUNDUP(Scen!S62/th,0)</f>
        <v>40</v>
      </c>
      <c r="AO72">
        <f>ROUNDUP(Scen!T62/th,0)</f>
        <v>40</v>
      </c>
      <c r="AP72">
        <f>ROUNDUP(Scen!U62/th,0)</f>
        <v>44</v>
      </c>
      <c r="AQ72">
        <f>ROUNDUP(Scen!V62/th,0)</f>
        <v>46</v>
      </c>
      <c r="AS72" s="2">
        <f t="shared" si="22"/>
        <v>25000000</v>
      </c>
      <c r="AT72" s="2">
        <f t="shared" si="23"/>
        <v>22000000</v>
      </c>
      <c r="AU72" s="2">
        <f t="shared" si="24"/>
        <v>20000000</v>
      </c>
      <c r="AV72" s="2">
        <f t="shared" si="25"/>
        <v>22000000</v>
      </c>
      <c r="AW72" s="2">
        <f t="shared" si="26"/>
        <v>28000000</v>
      </c>
      <c r="AX72" s="2">
        <f t="shared" si="27"/>
        <v>27000000</v>
      </c>
      <c r="AY72" s="2">
        <f t="shared" si="28"/>
        <v>31000000</v>
      </c>
      <c r="AZ72" s="2">
        <f t="shared" si="29"/>
        <v>31000000</v>
      </c>
      <c r="BA72" s="2">
        <f t="shared" si="30"/>
        <v>31000000</v>
      </c>
      <c r="BB72" s="2">
        <f t="shared" si="31"/>
        <v>32000000</v>
      </c>
      <c r="BC72" s="2">
        <f t="shared" si="32"/>
        <v>28000000</v>
      </c>
      <c r="BD72" s="2">
        <f t="shared" si="33"/>
        <v>32000000</v>
      </c>
      <c r="BE72" s="2">
        <f t="shared" si="34"/>
        <v>28000000</v>
      </c>
      <c r="BF72" s="2">
        <f t="shared" si="35"/>
        <v>34000000</v>
      </c>
      <c r="BG72" s="2">
        <f t="shared" si="36"/>
        <v>36000000</v>
      </c>
      <c r="BH72" s="2">
        <f t="shared" si="37"/>
        <v>38000000</v>
      </c>
      <c r="BI72" s="2">
        <f t="shared" si="38"/>
        <v>40000000</v>
      </c>
      <c r="BJ72" s="2">
        <f t="shared" si="39"/>
        <v>40000000</v>
      </c>
      <c r="BK72" s="2">
        <f t="shared" si="40"/>
        <v>43000000</v>
      </c>
      <c r="BL72" s="2">
        <f t="shared" si="41"/>
        <v>42000000</v>
      </c>
      <c r="BN72" s="2">
        <f t="shared" si="21"/>
        <v>630000000</v>
      </c>
    </row>
    <row r="73" spans="1:66" x14ac:dyDescent="0.8">
      <c r="A73" t="s">
        <v>59</v>
      </c>
      <c r="B73">
        <f t="shared" si="20"/>
        <v>25</v>
      </c>
      <c r="C73">
        <f>IF(Scen!C63-(FlexFR!B73*th)&gt;theta_1,FlexFR!B73+theta_2,FlexFR!B73)</f>
        <v>25</v>
      </c>
      <c r="D73">
        <f>IF(Scen!D63-(FlexFR!C73*th)&gt;theta_1,FlexFR!C73+theta_2,FlexFR!C73)</f>
        <v>25</v>
      </c>
      <c r="E73">
        <f>IF(Scen!E63-(FlexFR!D73*th)&gt;theta_1,FlexFR!D73+theta_2,FlexFR!D73)</f>
        <v>25</v>
      </c>
      <c r="F73">
        <f>IF(Scen!F63-(FlexFR!E73*th)&gt;theta_1,FlexFR!E73+theta_2,FlexFR!E73)</f>
        <v>25</v>
      </c>
      <c r="G73">
        <f>IF(Scen!G63-(FlexFR!F73*th)&gt;theta_1,FlexFR!F73+theta_2,FlexFR!F73)</f>
        <v>25</v>
      </c>
      <c r="H73">
        <f>IF(Scen!H63-(FlexFR!G73*th)&gt;theta_1,FlexFR!G73+theta_2,FlexFR!G73)</f>
        <v>30</v>
      </c>
      <c r="I73">
        <f>IF(Scen!I63-(FlexFR!H73*th)&gt;theta_1,FlexFR!H73+theta_2,FlexFR!H73)</f>
        <v>30</v>
      </c>
      <c r="J73">
        <f>IF(Scen!J63-(FlexFR!I73*th)&gt;theta_1,FlexFR!I73+theta_2,FlexFR!I73)</f>
        <v>30</v>
      </c>
      <c r="K73">
        <f>IF(Scen!K63-(FlexFR!J73*th)&gt;theta_1,FlexFR!J73+theta_2,FlexFR!J73)</f>
        <v>35</v>
      </c>
      <c r="L73">
        <f>IF(Scen!L63-(FlexFR!K73*th)&gt;theta_1,FlexFR!K73+theta_2,FlexFR!K73)</f>
        <v>35</v>
      </c>
      <c r="M73">
        <f>IF(Scen!M63-(FlexFR!L73*th)&gt;theta_1,FlexFR!L73+theta_2,FlexFR!L73)</f>
        <v>35</v>
      </c>
      <c r="N73">
        <f>IF(Scen!N63-(FlexFR!M73*th)&gt;theta_1,FlexFR!M73+theta_2,FlexFR!M73)</f>
        <v>35</v>
      </c>
      <c r="O73">
        <f>IF(Scen!O63-(FlexFR!N73*th)&gt;theta_1,FlexFR!N73+theta_2,FlexFR!N73)</f>
        <v>35</v>
      </c>
      <c r="P73">
        <f>IF(Scen!P63-(FlexFR!O73*th)&gt;theta_1,FlexFR!O73+theta_2,FlexFR!O73)</f>
        <v>40</v>
      </c>
      <c r="Q73">
        <f>IF(Scen!Q63-(FlexFR!P73*th)&gt;theta_1,FlexFR!P73+theta_2,FlexFR!P73)</f>
        <v>40</v>
      </c>
      <c r="R73">
        <f>IF(Scen!R63-(FlexFR!Q73*th)&gt;theta_1,FlexFR!Q73+theta_2,FlexFR!Q73)</f>
        <v>40</v>
      </c>
      <c r="S73">
        <f>IF(Scen!S63-(FlexFR!R73*th)&gt;theta_1,FlexFR!R73+theta_2,FlexFR!R73)</f>
        <v>45</v>
      </c>
      <c r="T73">
        <f>IF(Scen!T63-(FlexFR!S73*th)&gt;theta_1,FlexFR!S73+theta_2,FlexFR!S73)</f>
        <v>45</v>
      </c>
      <c r="U73">
        <f>IF(Scen!U63-(FlexFR!T73*th)&gt;theta_1,FlexFR!T73+theta_2,FlexFR!T73)</f>
        <v>50</v>
      </c>
      <c r="V73">
        <f>IF(Scen!V63-(FlexFR!U73*th)&gt;theta_1,FlexFR!U73+theta_2,FlexFR!U73)</f>
        <v>55</v>
      </c>
      <c r="X73">
        <f>ROUNDUP(Scen!C63/th,0)</f>
        <v>24</v>
      </c>
      <c r="Y73">
        <f>ROUNDUP(Scen!D63/th,0)</f>
        <v>24</v>
      </c>
      <c r="Z73">
        <f>ROUNDUP(Scen!E63/th,0)</f>
        <v>23</v>
      </c>
      <c r="AA73">
        <f>ROUNDUP(Scen!F63/th,0)</f>
        <v>24</v>
      </c>
      <c r="AB73">
        <f>ROUNDUP(Scen!G63/th,0)</f>
        <v>24</v>
      </c>
      <c r="AC73">
        <f>ROUNDUP(Scen!H63/th,0)</f>
        <v>26</v>
      </c>
      <c r="AD73">
        <f>ROUNDUP(Scen!I63/th,0)</f>
        <v>28</v>
      </c>
      <c r="AE73">
        <f>ROUNDUP(Scen!J63/th,0)</f>
        <v>30</v>
      </c>
      <c r="AF73">
        <f>ROUNDUP(Scen!K63/th,0)</f>
        <v>33</v>
      </c>
      <c r="AG73">
        <f>ROUNDUP(Scen!L63/th,0)</f>
        <v>32</v>
      </c>
      <c r="AH73">
        <f>ROUNDUP(Scen!M63/th,0)</f>
        <v>31</v>
      </c>
      <c r="AI73">
        <f>ROUNDUP(Scen!N63/th,0)</f>
        <v>34</v>
      </c>
      <c r="AJ73">
        <f>ROUNDUP(Scen!O63/th,0)</f>
        <v>33</v>
      </c>
      <c r="AK73">
        <f>ROUNDUP(Scen!P63/th,0)</f>
        <v>36</v>
      </c>
      <c r="AL73">
        <f>ROUNDUP(Scen!Q63/th,0)</f>
        <v>38</v>
      </c>
      <c r="AM73">
        <f>ROUNDUP(Scen!R63/th,0)</f>
        <v>40</v>
      </c>
      <c r="AN73">
        <f>ROUNDUP(Scen!S63/th,0)</f>
        <v>42</v>
      </c>
      <c r="AO73">
        <f>ROUNDUP(Scen!T63/th,0)</f>
        <v>45</v>
      </c>
      <c r="AP73">
        <f>ROUNDUP(Scen!U63/th,0)</f>
        <v>48</v>
      </c>
      <c r="AQ73">
        <f>ROUNDUP(Scen!V63/th,0)</f>
        <v>51</v>
      </c>
      <c r="AS73" s="2">
        <f t="shared" si="22"/>
        <v>23000000</v>
      </c>
      <c r="AT73" s="2">
        <f t="shared" si="23"/>
        <v>23000000</v>
      </c>
      <c r="AU73" s="2">
        <f t="shared" si="24"/>
        <v>21000000</v>
      </c>
      <c r="AV73" s="2">
        <f t="shared" si="25"/>
        <v>23000000</v>
      </c>
      <c r="AW73" s="2">
        <f t="shared" si="26"/>
        <v>23000000</v>
      </c>
      <c r="AX73" s="2">
        <f t="shared" si="27"/>
        <v>22000000</v>
      </c>
      <c r="AY73" s="2">
        <f t="shared" si="28"/>
        <v>26000000</v>
      </c>
      <c r="AZ73" s="2">
        <f t="shared" si="29"/>
        <v>30000000</v>
      </c>
      <c r="BA73" s="2">
        <f t="shared" si="30"/>
        <v>31000000</v>
      </c>
      <c r="BB73" s="2">
        <f t="shared" si="31"/>
        <v>29000000</v>
      </c>
      <c r="BC73" s="2">
        <f t="shared" si="32"/>
        <v>27000000</v>
      </c>
      <c r="BD73" s="2">
        <f t="shared" si="33"/>
        <v>33000000</v>
      </c>
      <c r="BE73" s="2">
        <f t="shared" si="34"/>
        <v>31000000</v>
      </c>
      <c r="BF73" s="2">
        <f t="shared" si="35"/>
        <v>32000000</v>
      </c>
      <c r="BG73" s="2">
        <f t="shared" si="36"/>
        <v>36000000</v>
      </c>
      <c r="BH73" s="2">
        <f t="shared" si="37"/>
        <v>40000000</v>
      </c>
      <c r="BI73" s="2">
        <f t="shared" si="38"/>
        <v>39000000</v>
      </c>
      <c r="BJ73" s="2">
        <f t="shared" si="39"/>
        <v>45000000</v>
      </c>
      <c r="BK73" s="2">
        <f t="shared" si="40"/>
        <v>46000000</v>
      </c>
      <c r="BL73" s="2">
        <f t="shared" si="41"/>
        <v>47000000</v>
      </c>
      <c r="BN73" s="2">
        <f t="shared" si="21"/>
        <v>627000000</v>
      </c>
    </row>
    <row r="74" spans="1:66" x14ac:dyDescent="0.8">
      <c r="A74" t="s">
        <v>60</v>
      </c>
      <c r="B74">
        <f t="shared" si="20"/>
        <v>25</v>
      </c>
      <c r="C74">
        <f>IF(Scen!C64-(FlexFR!B74*th)&gt;theta_1,FlexFR!B74+theta_2,FlexFR!B74)</f>
        <v>25</v>
      </c>
      <c r="D74">
        <f>IF(Scen!D64-(FlexFR!C74*th)&gt;theta_1,FlexFR!C74+theta_2,FlexFR!C74)</f>
        <v>25</v>
      </c>
      <c r="E74">
        <f>IF(Scen!E64-(FlexFR!D74*th)&gt;theta_1,FlexFR!D74+theta_2,FlexFR!D74)</f>
        <v>25</v>
      </c>
      <c r="F74">
        <f>IF(Scen!F64-(FlexFR!E74*th)&gt;theta_1,FlexFR!E74+theta_2,FlexFR!E74)</f>
        <v>30</v>
      </c>
      <c r="G74">
        <f>IF(Scen!G64-(FlexFR!F74*th)&gt;theta_1,FlexFR!F74+theta_2,FlexFR!F74)</f>
        <v>30</v>
      </c>
      <c r="H74">
        <f>IF(Scen!H64-(FlexFR!G74*th)&gt;theta_1,FlexFR!G74+theta_2,FlexFR!G74)</f>
        <v>30</v>
      </c>
      <c r="I74">
        <f>IF(Scen!I64-(FlexFR!H74*th)&gt;theta_1,FlexFR!H74+theta_2,FlexFR!H74)</f>
        <v>35</v>
      </c>
      <c r="J74">
        <f>IF(Scen!J64-(FlexFR!I74*th)&gt;theta_1,FlexFR!I74+theta_2,FlexFR!I74)</f>
        <v>35</v>
      </c>
      <c r="K74">
        <f>IF(Scen!K64-(FlexFR!J74*th)&gt;theta_1,FlexFR!J74+theta_2,FlexFR!J74)</f>
        <v>35</v>
      </c>
      <c r="L74">
        <f>IF(Scen!L64-(FlexFR!K74*th)&gt;theta_1,FlexFR!K74+theta_2,FlexFR!K74)</f>
        <v>40</v>
      </c>
      <c r="M74">
        <f>IF(Scen!M64-(FlexFR!L74*th)&gt;theta_1,FlexFR!L74+theta_2,FlexFR!L74)</f>
        <v>45</v>
      </c>
      <c r="N74">
        <f>IF(Scen!N64-(FlexFR!M74*th)&gt;theta_1,FlexFR!M74+theta_2,FlexFR!M74)</f>
        <v>45</v>
      </c>
      <c r="O74">
        <f>IF(Scen!O64-(FlexFR!N74*th)&gt;theta_1,FlexFR!N74+theta_2,FlexFR!N74)</f>
        <v>50</v>
      </c>
      <c r="P74">
        <f>IF(Scen!P64-(FlexFR!O74*th)&gt;theta_1,FlexFR!O74+theta_2,FlexFR!O74)</f>
        <v>50</v>
      </c>
      <c r="Q74">
        <f>IF(Scen!Q64-(FlexFR!P74*th)&gt;theta_1,FlexFR!P74+theta_2,FlexFR!P74)</f>
        <v>50</v>
      </c>
      <c r="R74">
        <f>IF(Scen!R64-(FlexFR!Q74*th)&gt;theta_1,FlexFR!Q74+theta_2,FlexFR!Q74)</f>
        <v>50</v>
      </c>
      <c r="S74">
        <f>IF(Scen!S64-(FlexFR!R74*th)&gt;theta_1,FlexFR!R74+theta_2,FlexFR!R74)</f>
        <v>55</v>
      </c>
      <c r="T74">
        <f>IF(Scen!T64-(FlexFR!S74*th)&gt;theta_1,FlexFR!S74+theta_2,FlexFR!S74)</f>
        <v>55</v>
      </c>
      <c r="U74">
        <f>IF(Scen!U64-(FlexFR!T74*th)&gt;theta_1,FlexFR!T74+theta_2,FlexFR!T74)</f>
        <v>55</v>
      </c>
      <c r="V74">
        <f>IF(Scen!V64-(FlexFR!U74*th)&gt;theta_1,FlexFR!U74+theta_2,FlexFR!U74)</f>
        <v>55</v>
      </c>
      <c r="X74">
        <f>ROUNDUP(Scen!C64/th,0)</f>
        <v>23</v>
      </c>
      <c r="Y74">
        <f>ROUNDUP(Scen!D64/th,0)</f>
        <v>23</v>
      </c>
      <c r="Z74">
        <f>ROUNDUP(Scen!E64/th,0)</f>
        <v>24</v>
      </c>
      <c r="AA74">
        <f>ROUNDUP(Scen!F64/th,0)</f>
        <v>26</v>
      </c>
      <c r="AB74">
        <f>ROUNDUP(Scen!G64/th,0)</f>
        <v>27</v>
      </c>
      <c r="AC74">
        <f>ROUNDUP(Scen!H64/th,0)</f>
        <v>28</v>
      </c>
      <c r="AD74">
        <f>ROUNDUP(Scen!I64/th,0)</f>
        <v>31</v>
      </c>
      <c r="AE74">
        <f>ROUNDUP(Scen!J64/th,0)</f>
        <v>33</v>
      </c>
      <c r="AF74">
        <f>ROUNDUP(Scen!K64/th,0)</f>
        <v>34</v>
      </c>
      <c r="AG74">
        <f>ROUNDUP(Scen!L64/th,0)</f>
        <v>39</v>
      </c>
      <c r="AH74">
        <f>ROUNDUP(Scen!M64/th,0)</f>
        <v>47</v>
      </c>
      <c r="AI74">
        <f>ROUNDUP(Scen!N64/th,0)</f>
        <v>43</v>
      </c>
      <c r="AJ74">
        <f>ROUNDUP(Scen!O64/th,0)</f>
        <v>47</v>
      </c>
      <c r="AK74">
        <f>ROUNDUP(Scen!P64/th,0)</f>
        <v>49</v>
      </c>
      <c r="AL74">
        <f>ROUNDUP(Scen!Q64/th,0)</f>
        <v>47</v>
      </c>
      <c r="AM74">
        <f>ROUNDUP(Scen!R64/th,0)</f>
        <v>49</v>
      </c>
      <c r="AN74">
        <f>ROUNDUP(Scen!S64/th,0)</f>
        <v>51</v>
      </c>
      <c r="AO74">
        <f>ROUNDUP(Scen!T64/th,0)</f>
        <v>52</v>
      </c>
      <c r="AP74">
        <f>ROUNDUP(Scen!U64/th,0)</f>
        <v>51</v>
      </c>
      <c r="AQ74">
        <f>ROUNDUP(Scen!V64/th,0)</f>
        <v>52</v>
      </c>
      <c r="AS74" s="2">
        <f t="shared" si="22"/>
        <v>21000000</v>
      </c>
      <c r="AT74" s="2">
        <f t="shared" si="23"/>
        <v>21000000</v>
      </c>
      <c r="AU74" s="2">
        <f t="shared" si="24"/>
        <v>23000000</v>
      </c>
      <c r="AV74" s="2">
        <f t="shared" si="25"/>
        <v>22000000</v>
      </c>
      <c r="AW74" s="2">
        <f t="shared" si="26"/>
        <v>24000000</v>
      </c>
      <c r="AX74" s="2">
        <f t="shared" si="27"/>
        <v>26000000</v>
      </c>
      <c r="AY74" s="2">
        <f t="shared" si="28"/>
        <v>27000000</v>
      </c>
      <c r="AZ74" s="2">
        <f t="shared" si="29"/>
        <v>31000000</v>
      </c>
      <c r="BA74" s="2">
        <f t="shared" si="30"/>
        <v>33000000</v>
      </c>
      <c r="BB74" s="2">
        <f t="shared" si="31"/>
        <v>38000000</v>
      </c>
      <c r="BC74" s="2">
        <f t="shared" si="32"/>
        <v>47000000</v>
      </c>
      <c r="BD74" s="2">
        <f t="shared" si="33"/>
        <v>41000000</v>
      </c>
      <c r="BE74" s="2">
        <f t="shared" si="34"/>
        <v>44000000</v>
      </c>
      <c r="BF74" s="2">
        <f t="shared" si="35"/>
        <v>48000000</v>
      </c>
      <c r="BG74" s="2">
        <f t="shared" si="36"/>
        <v>44000000</v>
      </c>
      <c r="BH74" s="2">
        <f t="shared" si="37"/>
        <v>48000000</v>
      </c>
      <c r="BI74" s="2">
        <f t="shared" si="38"/>
        <v>47000000</v>
      </c>
      <c r="BJ74" s="2">
        <f t="shared" si="39"/>
        <v>49000000</v>
      </c>
      <c r="BK74" s="2">
        <f t="shared" si="40"/>
        <v>47000000</v>
      </c>
      <c r="BL74" s="2">
        <f t="shared" si="41"/>
        <v>49000000</v>
      </c>
      <c r="BN74" s="2">
        <f t="shared" si="21"/>
        <v>730000000</v>
      </c>
    </row>
    <row r="75" spans="1:66" x14ac:dyDescent="0.8">
      <c r="A75" t="s">
        <v>61</v>
      </c>
      <c r="B75">
        <f t="shared" si="20"/>
        <v>25</v>
      </c>
      <c r="C75">
        <f>IF(Scen!C65-(FlexFR!B75*th)&gt;theta_1,FlexFR!B75+theta_2,FlexFR!B75)</f>
        <v>30</v>
      </c>
      <c r="D75">
        <f>IF(Scen!D65-(FlexFR!C75*th)&gt;theta_1,FlexFR!C75+theta_2,FlexFR!C75)</f>
        <v>30</v>
      </c>
      <c r="E75">
        <f>IF(Scen!E65-(FlexFR!D75*th)&gt;theta_1,FlexFR!D75+theta_2,FlexFR!D75)</f>
        <v>30</v>
      </c>
      <c r="F75">
        <f>IF(Scen!F65-(FlexFR!E75*th)&gt;theta_1,FlexFR!E75+theta_2,FlexFR!E75)</f>
        <v>35</v>
      </c>
      <c r="G75">
        <f>IF(Scen!G65-(FlexFR!F75*th)&gt;theta_1,FlexFR!F75+theta_2,FlexFR!F75)</f>
        <v>35</v>
      </c>
      <c r="H75">
        <f>IF(Scen!H65-(FlexFR!G75*th)&gt;theta_1,FlexFR!G75+theta_2,FlexFR!G75)</f>
        <v>35</v>
      </c>
      <c r="I75">
        <f>IF(Scen!I65-(FlexFR!H75*th)&gt;theta_1,FlexFR!H75+theta_2,FlexFR!H75)</f>
        <v>40</v>
      </c>
      <c r="J75">
        <f>IF(Scen!J65-(FlexFR!I75*th)&gt;theta_1,FlexFR!I75+theta_2,FlexFR!I75)</f>
        <v>40</v>
      </c>
      <c r="K75">
        <f>IF(Scen!K65-(FlexFR!J75*th)&gt;theta_1,FlexFR!J75+theta_2,FlexFR!J75)</f>
        <v>45</v>
      </c>
      <c r="L75">
        <f>IF(Scen!L65-(FlexFR!K75*th)&gt;theta_1,FlexFR!K75+theta_2,FlexFR!K75)</f>
        <v>50</v>
      </c>
      <c r="M75">
        <f>IF(Scen!M65-(FlexFR!L75*th)&gt;theta_1,FlexFR!L75+theta_2,FlexFR!L75)</f>
        <v>50</v>
      </c>
      <c r="N75">
        <f>IF(Scen!N65-(FlexFR!M75*th)&gt;theta_1,FlexFR!M75+theta_2,FlexFR!M75)</f>
        <v>50</v>
      </c>
      <c r="O75">
        <f>IF(Scen!O65-(FlexFR!N75*th)&gt;theta_1,FlexFR!N75+theta_2,FlexFR!N75)</f>
        <v>50</v>
      </c>
      <c r="P75">
        <f>IF(Scen!P65-(FlexFR!O75*th)&gt;theta_1,FlexFR!O75+theta_2,FlexFR!O75)</f>
        <v>55</v>
      </c>
      <c r="Q75">
        <f>IF(Scen!Q65-(FlexFR!P75*th)&gt;theta_1,FlexFR!P75+theta_2,FlexFR!P75)</f>
        <v>60</v>
      </c>
      <c r="R75">
        <f>IF(Scen!R65-(FlexFR!Q75*th)&gt;theta_1,FlexFR!Q75+theta_2,FlexFR!Q75)</f>
        <v>65</v>
      </c>
      <c r="S75">
        <f>IF(Scen!S65-(FlexFR!R75*th)&gt;theta_1,FlexFR!R75+theta_2,FlexFR!R75)</f>
        <v>65</v>
      </c>
      <c r="T75">
        <f>IF(Scen!T65-(FlexFR!S75*th)&gt;theta_1,FlexFR!S75+theta_2,FlexFR!S75)</f>
        <v>70</v>
      </c>
      <c r="U75">
        <f>IF(Scen!U65-(FlexFR!T75*th)&gt;theta_1,FlexFR!T75+theta_2,FlexFR!T75)</f>
        <v>70</v>
      </c>
      <c r="V75">
        <f>IF(Scen!V65-(FlexFR!U75*th)&gt;theta_1,FlexFR!U75+theta_2,FlexFR!U75)</f>
        <v>75</v>
      </c>
      <c r="X75">
        <f>ROUNDUP(Scen!C65/th,0)</f>
        <v>26</v>
      </c>
      <c r="Y75">
        <f>ROUNDUP(Scen!D65/th,0)</f>
        <v>29</v>
      </c>
      <c r="Z75">
        <f>ROUNDUP(Scen!E65/th,0)</f>
        <v>30</v>
      </c>
      <c r="AA75">
        <f>ROUNDUP(Scen!F65/th,0)</f>
        <v>33</v>
      </c>
      <c r="AB75">
        <f>ROUNDUP(Scen!G65/th,0)</f>
        <v>34</v>
      </c>
      <c r="AC75">
        <f>ROUNDUP(Scen!H65/th,0)</f>
        <v>35</v>
      </c>
      <c r="AD75">
        <f>ROUNDUP(Scen!I65/th,0)</f>
        <v>38</v>
      </c>
      <c r="AE75">
        <f>ROUNDUP(Scen!J65/th,0)</f>
        <v>40</v>
      </c>
      <c r="AF75">
        <f>ROUNDUP(Scen!K65/th,0)</f>
        <v>43</v>
      </c>
      <c r="AG75">
        <f>ROUNDUP(Scen!L65/th,0)</f>
        <v>46</v>
      </c>
      <c r="AH75">
        <f>ROUNDUP(Scen!M65/th,0)</f>
        <v>46</v>
      </c>
      <c r="AI75">
        <f>ROUNDUP(Scen!N65/th,0)</f>
        <v>46</v>
      </c>
      <c r="AJ75">
        <f>ROUNDUP(Scen!O65/th,0)</f>
        <v>48</v>
      </c>
      <c r="AK75">
        <f>ROUNDUP(Scen!P65/th,0)</f>
        <v>56</v>
      </c>
      <c r="AL75">
        <f>ROUNDUP(Scen!Q65/th,0)</f>
        <v>64</v>
      </c>
      <c r="AM75">
        <f>ROUNDUP(Scen!R65/th,0)</f>
        <v>63</v>
      </c>
      <c r="AN75">
        <f>ROUNDUP(Scen!S65/th,0)</f>
        <v>64</v>
      </c>
      <c r="AO75">
        <f>ROUNDUP(Scen!T65/th,0)</f>
        <v>66</v>
      </c>
      <c r="AP75">
        <f>ROUNDUP(Scen!U65/th,0)</f>
        <v>67</v>
      </c>
      <c r="AQ75">
        <f>ROUNDUP(Scen!V65/th,0)</f>
        <v>80</v>
      </c>
      <c r="AS75" s="2">
        <f t="shared" si="22"/>
        <v>22000000</v>
      </c>
      <c r="AT75" s="2">
        <f t="shared" si="23"/>
        <v>28000000</v>
      </c>
      <c r="AU75" s="2">
        <f t="shared" si="24"/>
        <v>30000000</v>
      </c>
      <c r="AV75" s="2">
        <f t="shared" si="25"/>
        <v>31000000</v>
      </c>
      <c r="AW75" s="2">
        <f t="shared" si="26"/>
        <v>33000000</v>
      </c>
      <c r="AX75" s="2">
        <f t="shared" si="27"/>
        <v>35000000</v>
      </c>
      <c r="AY75" s="2">
        <f t="shared" si="28"/>
        <v>36000000</v>
      </c>
      <c r="AZ75" s="2">
        <f t="shared" si="29"/>
        <v>40000000</v>
      </c>
      <c r="BA75" s="2">
        <f t="shared" si="30"/>
        <v>41000000</v>
      </c>
      <c r="BB75" s="2">
        <f t="shared" si="31"/>
        <v>42000000</v>
      </c>
      <c r="BC75" s="2">
        <f t="shared" si="32"/>
        <v>42000000</v>
      </c>
      <c r="BD75" s="2">
        <f t="shared" si="33"/>
        <v>42000000</v>
      </c>
      <c r="BE75" s="2">
        <f t="shared" si="34"/>
        <v>46000000</v>
      </c>
      <c r="BF75" s="2">
        <f t="shared" si="35"/>
        <v>56000000</v>
      </c>
      <c r="BG75" s="2">
        <f t="shared" si="36"/>
        <v>64000000</v>
      </c>
      <c r="BH75" s="2">
        <f t="shared" si="37"/>
        <v>61000000</v>
      </c>
      <c r="BI75" s="2">
        <f t="shared" si="38"/>
        <v>63000000</v>
      </c>
      <c r="BJ75" s="2">
        <f t="shared" si="39"/>
        <v>62000000</v>
      </c>
      <c r="BK75" s="2">
        <f t="shared" si="40"/>
        <v>64000000</v>
      </c>
      <c r="BL75" s="2">
        <f t="shared" si="41"/>
        <v>80000000</v>
      </c>
      <c r="BN75" s="2">
        <f t="shared" si="21"/>
        <v>918000000</v>
      </c>
    </row>
    <row r="76" spans="1:66" x14ac:dyDescent="0.8">
      <c r="A76" t="s">
        <v>62</v>
      </c>
      <c r="B76">
        <f t="shared" si="20"/>
        <v>25</v>
      </c>
      <c r="C76">
        <f>IF(Scen!C66-(FlexFR!B76*th)&gt;theta_1,FlexFR!B76+theta_2,FlexFR!B76)</f>
        <v>25</v>
      </c>
      <c r="D76">
        <f>IF(Scen!D66-(FlexFR!C76*th)&gt;theta_1,FlexFR!C76+theta_2,FlexFR!C76)</f>
        <v>25</v>
      </c>
      <c r="E76">
        <f>IF(Scen!E66-(FlexFR!D76*th)&gt;theta_1,FlexFR!D76+theta_2,FlexFR!D76)</f>
        <v>25</v>
      </c>
      <c r="F76">
        <f>IF(Scen!F66-(FlexFR!E76*th)&gt;theta_1,FlexFR!E76+theta_2,FlexFR!E76)</f>
        <v>25</v>
      </c>
      <c r="G76">
        <f>IF(Scen!G66-(FlexFR!F76*th)&gt;theta_1,FlexFR!F76+theta_2,FlexFR!F76)</f>
        <v>25</v>
      </c>
      <c r="H76">
        <f>IF(Scen!H66-(FlexFR!G76*th)&gt;theta_1,FlexFR!G76+theta_2,FlexFR!G76)</f>
        <v>25</v>
      </c>
      <c r="I76">
        <f>IF(Scen!I66-(FlexFR!H76*th)&gt;theta_1,FlexFR!H76+theta_2,FlexFR!H76)</f>
        <v>30</v>
      </c>
      <c r="J76">
        <f>IF(Scen!J66-(FlexFR!I76*th)&gt;theta_1,FlexFR!I76+theta_2,FlexFR!I76)</f>
        <v>30</v>
      </c>
      <c r="K76">
        <f>IF(Scen!K66-(FlexFR!J76*th)&gt;theta_1,FlexFR!J76+theta_2,FlexFR!J76)</f>
        <v>35</v>
      </c>
      <c r="L76">
        <f>IF(Scen!L66-(FlexFR!K76*th)&gt;theta_1,FlexFR!K76+theta_2,FlexFR!K76)</f>
        <v>35</v>
      </c>
      <c r="M76">
        <f>IF(Scen!M66-(FlexFR!L76*th)&gt;theta_1,FlexFR!L76+theta_2,FlexFR!L76)</f>
        <v>35</v>
      </c>
      <c r="N76">
        <f>IF(Scen!N66-(FlexFR!M76*th)&gt;theta_1,FlexFR!M76+theta_2,FlexFR!M76)</f>
        <v>40</v>
      </c>
      <c r="O76">
        <f>IF(Scen!O66-(FlexFR!N76*th)&gt;theta_1,FlexFR!N76+theta_2,FlexFR!N76)</f>
        <v>40</v>
      </c>
      <c r="P76">
        <f>IF(Scen!P66-(FlexFR!O76*th)&gt;theta_1,FlexFR!O76+theta_2,FlexFR!O76)</f>
        <v>40</v>
      </c>
      <c r="Q76">
        <f>IF(Scen!Q66-(FlexFR!P76*th)&gt;theta_1,FlexFR!P76+theta_2,FlexFR!P76)</f>
        <v>40</v>
      </c>
      <c r="R76">
        <f>IF(Scen!R66-(FlexFR!Q76*th)&gt;theta_1,FlexFR!Q76+theta_2,FlexFR!Q76)</f>
        <v>40</v>
      </c>
      <c r="S76">
        <f>IF(Scen!S66-(FlexFR!R76*th)&gt;theta_1,FlexFR!R76+theta_2,FlexFR!R76)</f>
        <v>40</v>
      </c>
      <c r="T76">
        <f>IF(Scen!T66-(FlexFR!S76*th)&gt;theta_1,FlexFR!S76+theta_2,FlexFR!S76)</f>
        <v>40</v>
      </c>
      <c r="U76">
        <f>IF(Scen!U66-(FlexFR!T76*th)&gt;theta_1,FlexFR!T76+theta_2,FlexFR!T76)</f>
        <v>40</v>
      </c>
      <c r="V76">
        <f>IF(Scen!V66-(FlexFR!U76*th)&gt;theta_1,FlexFR!U76+theta_2,FlexFR!U76)</f>
        <v>45</v>
      </c>
      <c r="X76">
        <f>ROUNDUP(Scen!C66/th,0)</f>
        <v>22</v>
      </c>
      <c r="Y76">
        <f>ROUNDUP(Scen!D66/th,0)</f>
        <v>23</v>
      </c>
      <c r="Z76">
        <f>ROUNDUP(Scen!E66/th,0)</f>
        <v>22</v>
      </c>
      <c r="AA76">
        <f>ROUNDUP(Scen!F66/th,0)</f>
        <v>24</v>
      </c>
      <c r="AB76">
        <f>ROUNDUP(Scen!G66/th,0)</f>
        <v>24</v>
      </c>
      <c r="AC76">
        <f>ROUNDUP(Scen!H66/th,0)</f>
        <v>24</v>
      </c>
      <c r="AD76">
        <f>ROUNDUP(Scen!I66/th,0)</f>
        <v>26</v>
      </c>
      <c r="AE76">
        <f>ROUNDUP(Scen!J66/th,0)</f>
        <v>28</v>
      </c>
      <c r="AF76">
        <f>ROUNDUP(Scen!K66/th,0)</f>
        <v>31</v>
      </c>
      <c r="AG76">
        <f>ROUNDUP(Scen!L66/th,0)</f>
        <v>31</v>
      </c>
      <c r="AH76">
        <f>ROUNDUP(Scen!M66/th,0)</f>
        <v>35</v>
      </c>
      <c r="AI76">
        <f>ROUNDUP(Scen!N66/th,0)</f>
        <v>37</v>
      </c>
      <c r="AJ76">
        <f>ROUNDUP(Scen!O66/th,0)</f>
        <v>38</v>
      </c>
      <c r="AK76">
        <f>ROUNDUP(Scen!P66/th,0)</f>
        <v>37</v>
      </c>
      <c r="AL76">
        <f>ROUNDUP(Scen!Q66/th,0)</f>
        <v>38</v>
      </c>
      <c r="AM76">
        <f>ROUNDUP(Scen!R66/th,0)</f>
        <v>37</v>
      </c>
      <c r="AN76">
        <f>ROUNDUP(Scen!S66/th,0)</f>
        <v>37</v>
      </c>
      <c r="AO76">
        <f>ROUNDUP(Scen!T66/th,0)</f>
        <v>39</v>
      </c>
      <c r="AP76">
        <f>ROUNDUP(Scen!U66/th,0)</f>
        <v>38</v>
      </c>
      <c r="AQ76">
        <f>ROUNDUP(Scen!V66/th,0)</f>
        <v>41</v>
      </c>
      <c r="AS76" s="2">
        <f t="shared" si="22"/>
        <v>19000000</v>
      </c>
      <c r="AT76" s="2">
        <f t="shared" si="23"/>
        <v>21000000</v>
      </c>
      <c r="AU76" s="2">
        <f t="shared" si="24"/>
        <v>19000000</v>
      </c>
      <c r="AV76" s="2">
        <f t="shared" si="25"/>
        <v>23000000</v>
      </c>
      <c r="AW76" s="2">
        <f t="shared" si="26"/>
        <v>23000000</v>
      </c>
      <c r="AX76" s="2">
        <f t="shared" si="27"/>
        <v>23000000</v>
      </c>
      <c r="AY76" s="2">
        <f t="shared" si="28"/>
        <v>22000000</v>
      </c>
      <c r="AZ76" s="2">
        <f t="shared" si="29"/>
        <v>26000000</v>
      </c>
      <c r="BA76" s="2">
        <f t="shared" si="30"/>
        <v>27000000</v>
      </c>
      <c r="BB76" s="2">
        <f t="shared" si="31"/>
        <v>27000000</v>
      </c>
      <c r="BC76" s="2">
        <f t="shared" si="32"/>
        <v>35000000</v>
      </c>
      <c r="BD76" s="2">
        <f t="shared" si="33"/>
        <v>34000000</v>
      </c>
      <c r="BE76" s="2">
        <f t="shared" si="34"/>
        <v>36000000</v>
      </c>
      <c r="BF76" s="2">
        <f t="shared" si="35"/>
        <v>34000000</v>
      </c>
      <c r="BG76" s="2">
        <f t="shared" si="36"/>
        <v>36000000</v>
      </c>
      <c r="BH76" s="2">
        <f t="shared" si="37"/>
        <v>34000000</v>
      </c>
      <c r="BI76" s="2">
        <f t="shared" si="38"/>
        <v>34000000</v>
      </c>
      <c r="BJ76" s="2">
        <f t="shared" si="39"/>
        <v>38000000</v>
      </c>
      <c r="BK76" s="2">
        <f t="shared" si="40"/>
        <v>36000000</v>
      </c>
      <c r="BL76" s="2">
        <f t="shared" si="41"/>
        <v>37000000</v>
      </c>
      <c r="BN76" s="2">
        <f t="shared" si="21"/>
        <v>584000000</v>
      </c>
    </row>
    <row r="77" spans="1:66" x14ac:dyDescent="0.8">
      <c r="A77" t="s">
        <v>63</v>
      </c>
      <c r="B77">
        <f t="shared" si="20"/>
        <v>25</v>
      </c>
      <c r="C77">
        <f>IF(Scen!C67-(FlexFR!B77*th)&gt;theta_1,FlexFR!B77+theta_2,FlexFR!B77)</f>
        <v>25</v>
      </c>
      <c r="D77">
        <f>IF(Scen!D67-(FlexFR!C77*th)&gt;theta_1,FlexFR!C77+theta_2,FlexFR!C77)</f>
        <v>25</v>
      </c>
      <c r="E77">
        <f>IF(Scen!E67-(FlexFR!D77*th)&gt;theta_1,FlexFR!D77+theta_2,FlexFR!D77)</f>
        <v>30</v>
      </c>
      <c r="F77">
        <f>IF(Scen!F67-(FlexFR!E77*th)&gt;theta_1,FlexFR!E77+theta_2,FlexFR!E77)</f>
        <v>30</v>
      </c>
      <c r="G77">
        <f>IF(Scen!G67-(FlexFR!F77*th)&gt;theta_1,FlexFR!F77+theta_2,FlexFR!F77)</f>
        <v>30</v>
      </c>
      <c r="H77">
        <f>IF(Scen!H67-(FlexFR!G77*th)&gt;theta_1,FlexFR!G77+theta_2,FlexFR!G77)</f>
        <v>35</v>
      </c>
      <c r="I77">
        <f>IF(Scen!I67-(FlexFR!H77*th)&gt;theta_1,FlexFR!H77+theta_2,FlexFR!H77)</f>
        <v>35</v>
      </c>
      <c r="J77">
        <f>IF(Scen!J67-(FlexFR!I77*th)&gt;theta_1,FlexFR!I77+theta_2,FlexFR!I77)</f>
        <v>35</v>
      </c>
      <c r="K77">
        <f>IF(Scen!K67-(FlexFR!J77*th)&gt;theta_1,FlexFR!J77+theta_2,FlexFR!J77)</f>
        <v>40</v>
      </c>
      <c r="L77">
        <f>IF(Scen!L67-(FlexFR!K77*th)&gt;theta_1,FlexFR!K77+theta_2,FlexFR!K77)</f>
        <v>45</v>
      </c>
      <c r="M77">
        <f>IF(Scen!M67-(FlexFR!L77*th)&gt;theta_1,FlexFR!L77+theta_2,FlexFR!L77)</f>
        <v>45</v>
      </c>
      <c r="N77">
        <f>IF(Scen!N67-(FlexFR!M77*th)&gt;theta_1,FlexFR!M77+theta_2,FlexFR!M77)</f>
        <v>45</v>
      </c>
      <c r="O77">
        <f>IF(Scen!O67-(FlexFR!N77*th)&gt;theta_1,FlexFR!N77+theta_2,FlexFR!N77)</f>
        <v>50</v>
      </c>
      <c r="P77">
        <f>IF(Scen!P67-(FlexFR!O77*th)&gt;theta_1,FlexFR!O77+theta_2,FlexFR!O77)</f>
        <v>50</v>
      </c>
      <c r="Q77">
        <f>IF(Scen!Q67-(FlexFR!P77*th)&gt;theta_1,FlexFR!P77+theta_2,FlexFR!P77)</f>
        <v>50</v>
      </c>
      <c r="R77">
        <f>IF(Scen!R67-(FlexFR!Q77*th)&gt;theta_1,FlexFR!Q77+theta_2,FlexFR!Q77)</f>
        <v>55</v>
      </c>
      <c r="S77">
        <f>IF(Scen!S67-(FlexFR!R77*th)&gt;theta_1,FlexFR!R77+theta_2,FlexFR!R77)</f>
        <v>55</v>
      </c>
      <c r="T77">
        <f>IF(Scen!T67-(FlexFR!S77*th)&gt;theta_1,FlexFR!S77+theta_2,FlexFR!S77)</f>
        <v>60</v>
      </c>
      <c r="U77">
        <f>IF(Scen!U67-(FlexFR!T77*th)&gt;theta_1,FlexFR!T77+theta_2,FlexFR!T77)</f>
        <v>60</v>
      </c>
      <c r="V77">
        <f>IF(Scen!V67-(FlexFR!U77*th)&gt;theta_1,FlexFR!U77+theta_2,FlexFR!U77)</f>
        <v>65</v>
      </c>
      <c r="X77">
        <f>ROUNDUP(Scen!C67/th,0)</f>
        <v>25</v>
      </c>
      <c r="Y77">
        <f>ROUNDUP(Scen!D67/th,0)</f>
        <v>25</v>
      </c>
      <c r="Z77">
        <f>ROUNDUP(Scen!E67/th,0)</f>
        <v>26</v>
      </c>
      <c r="AA77">
        <f>ROUNDUP(Scen!F67/th,0)</f>
        <v>28</v>
      </c>
      <c r="AB77">
        <f>ROUNDUP(Scen!G67/th,0)</f>
        <v>29</v>
      </c>
      <c r="AC77">
        <f>ROUNDUP(Scen!H67/th,0)</f>
        <v>32</v>
      </c>
      <c r="AD77">
        <f>ROUNDUP(Scen!I67/th,0)</f>
        <v>31</v>
      </c>
      <c r="AE77">
        <f>ROUNDUP(Scen!J67/th,0)</f>
        <v>35</v>
      </c>
      <c r="AF77">
        <f>ROUNDUP(Scen!K67/th,0)</f>
        <v>36</v>
      </c>
      <c r="AG77">
        <f>ROUNDUP(Scen!L67/th,0)</f>
        <v>41</v>
      </c>
      <c r="AH77">
        <f>ROUNDUP(Scen!M67/th,0)</f>
        <v>41</v>
      </c>
      <c r="AI77">
        <f>ROUNDUP(Scen!N67/th,0)</f>
        <v>41</v>
      </c>
      <c r="AJ77">
        <f>ROUNDUP(Scen!O67/th,0)</f>
        <v>46</v>
      </c>
      <c r="AK77">
        <f>ROUNDUP(Scen!P67/th,0)</f>
        <v>49</v>
      </c>
      <c r="AL77">
        <f>ROUNDUP(Scen!Q67/th,0)</f>
        <v>50</v>
      </c>
      <c r="AM77">
        <f>ROUNDUP(Scen!R67/th,0)</f>
        <v>53</v>
      </c>
      <c r="AN77">
        <f>ROUNDUP(Scen!S67/th,0)</f>
        <v>52</v>
      </c>
      <c r="AO77">
        <f>ROUNDUP(Scen!T67/th,0)</f>
        <v>56</v>
      </c>
      <c r="AP77">
        <f>ROUNDUP(Scen!U67/th,0)</f>
        <v>60</v>
      </c>
      <c r="AQ77">
        <f>ROUNDUP(Scen!V67/th,0)</f>
        <v>66</v>
      </c>
      <c r="AS77" s="2">
        <f t="shared" si="22"/>
        <v>25000000</v>
      </c>
      <c r="AT77" s="2">
        <f t="shared" si="23"/>
        <v>25000000</v>
      </c>
      <c r="AU77" s="2">
        <f t="shared" si="24"/>
        <v>22000000</v>
      </c>
      <c r="AV77" s="2">
        <f t="shared" si="25"/>
        <v>26000000</v>
      </c>
      <c r="AW77" s="2">
        <f t="shared" si="26"/>
        <v>28000000</v>
      </c>
      <c r="AX77" s="2">
        <f t="shared" si="27"/>
        <v>29000000</v>
      </c>
      <c r="AY77" s="2">
        <f t="shared" si="28"/>
        <v>27000000</v>
      </c>
      <c r="AZ77" s="2">
        <f t="shared" si="29"/>
        <v>35000000</v>
      </c>
      <c r="BA77" s="2">
        <f t="shared" si="30"/>
        <v>32000000</v>
      </c>
      <c r="BB77" s="2">
        <f t="shared" si="31"/>
        <v>37000000</v>
      </c>
      <c r="BC77" s="2">
        <f t="shared" si="32"/>
        <v>37000000</v>
      </c>
      <c r="BD77" s="2">
        <f t="shared" si="33"/>
        <v>37000000</v>
      </c>
      <c r="BE77" s="2">
        <f t="shared" si="34"/>
        <v>42000000</v>
      </c>
      <c r="BF77" s="2">
        <f t="shared" si="35"/>
        <v>48000000</v>
      </c>
      <c r="BG77" s="2">
        <f t="shared" si="36"/>
        <v>50000000</v>
      </c>
      <c r="BH77" s="2">
        <f t="shared" si="37"/>
        <v>51000000</v>
      </c>
      <c r="BI77" s="2">
        <f t="shared" si="38"/>
        <v>49000000</v>
      </c>
      <c r="BJ77" s="2">
        <f t="shared" si="39"/>
        <v>52000000</v>
      </c>
      <c r="BK77" s="2">
        <f t="shared" si="40"/>
        <v>60000000</v>
      </c>
      <c r="BL77" s="2">
        <f t="shared" si="41"/>
        <v>66000000</v>
      </c>
      <c r="BN77" s="2">
        <f t="shared" si="21"/>
        <v>778000000</v>
      </c>
    </row>
    <row r="78" spans="1:66" x14ac:dyDescent="0.8">
      <c r="A78" t="s">
        <v>64</v>
      </c>
      <c r="B78">
        <f t="shared" si="20"/>
        <v>25</v>
      </c>
      <c r="C78">
        <f>IF(Scen!C68-(FlexFR!B78*th)&gt;theta_1,FlexFR!B78+theta_2,FlexFR!B78)</f>
        <v>25</v>
      </c>
      <c r="D78">
        <f>IF(Scen!D68-(FlexFR!C78*th)&gt;theta_1,FlexFR!C78+theta_2,FlexFR!C78)</f>
        <v>25</v>
      </c>
      <c r="E78">
        <f>IF(Scen!E68-(FlexFR!D78*th)&gt;theta_1,FlexFR!D78+theta_2,FlexFR!D78)</f>
        <v>30</v>
      </c>
      <c r="F78">
        <f>IF(Scen!F68-(FlexFR!E78*th)&gt;theta_1,FlexFR!E78+theta_2,FlexFR!E78)</f>
        <v>30</v>
      </c>
      <c r="G78">
        <f>IF(Scen!G68-(FlexFR!F78*th)&gt;theta_1,FlexFR!F78+theta_2,FlexFR!F78)</f>
        <v>30</v>
      </c>
      <c r="H78">
        <f>IF(Scen!H68-(FlexFR!G78*th)&gt;theta_1,FlexFR!G78+theta_2,FlexFR!G78)</f>
        <v>30</v>
      </c>
      <c r="I78">
        <f>IF(Scen!I68-(FlexFR!H78*th)&gt;theta_1,FlexFR!H78+theta_2,FlexFR!H78)</f>
        <v>30</v>
      </c>
      <c r="J78">
        <f>IF(Scen!J68-(FlexFR!I78*th)&gt;theta_1,FlexFR!I78+theta_2,FlexFR!I78)</f>
        <v>30</v>
      </c>
      <c r="K78">
        <f>IF(Scen!K68-(FlexFR!J78*th)&gt;theta_1,FlexFR!J78+theta_2,FlexFR!J78)</f>
        <v>30</v>
      </c>
      <c r="L78">
        <f>IF(Scen!L68-(FlexFR!K78*th)&gt;theta_1,FlexFR!K78+theta_2,FlexFR!K78)</f>
        <v>35</v>
      </c>
      <c r="M78">
        <f>IF(Scen!M68-(FlexFR!L78*th)&gt;theta_1,FlexFR!L78+theta_2,FlexFR!L78)</f>
        <v>35</v>
      </c>
      <c r="N78">
        <f>IF(Scen!N68-(FlexFR!M78*th)&gt;theta_1,FlexFR!M78+theta_2,FlexFR!M78)</f>
        <v>35</v>
      </c>
      <c r="O78">
        <f>IF(Scen!O68-(FlexFR!N78*th)&gt;theta_1,FlexFR!N78+theta_2,FlexFR!N78)</f>
        <v>35</v>
      </c>
      <c r="P78">
        <f>IF(Scen!P68-(FlexFR!O78*th)&gt;theta_1,FlexFR!O78+theta_2,FlexFR!O78)</f>
        <v>35</v>
      </c>
      <c r="Q78">
        <f>IF(Scen!Q68-(FlexFR!P78*th)&gt;theta_1,FlexFR!P78+theta_2,FlexFR!P78)</f>
        <v>40</v>
      </c>
      <c r="R78">
        <f>IF(Scen!R68-(FlexFR!Q78*th)&gt;theta_1,FlexFR!Q78+theta_2,FlexFR!Q78)</f>
        <v>40</v>
      </c>
      <c r="S78">
        <f>IF(Scen!S68-(FlexFR!R78*th)&gt;theta_1,FlexFR!R78+theta_2,FlexFR!R78)</f>
        <v>45</v>
      </c>
      <c r="T78">
        <f>IF(Scen!T68-(FlexFR!S78*th)&gt;theta_1,FlexFR!S78+theta_2,FlexFR!S78)</f>
        <v>45</v>
      </c>
      <c r="U78">
        <f>IF(Scen!U68-(FlexFR!T78*th)&gt;theta_1,FlexFR!T78+theta_2,FlexFR!T78)</f>
        <v>50</v>
      </c>
      <c r="V78">
        <f>IF(Scen!V68-(FlexFR!U78*th)&gt;theta_1,FlexFR!U78+theta_2,FlexFR!U78)</f>
        <v>50</v>
      </c>
      <c r="X78">
        <f>ROUNDUP(Scen!C68/th,0)</f>
        <v>25</v>
      </c>
      <c r="Y78">
        <f>ROUNDUP(Scen!D68/th,0)</f>
        <v>24</v>
      </c>
      <c r="Z78">
        <f>ROUNDUP(Scen!E68/th,0)</f>
        <v>27</v>
      </c>
      <c r="AA78">
        <f>ROUNDUP(Scen!F68/th,0)</f>
        <v>25</v>
      </c>
      <c r="AB78">
        <f>ROUNDUP(Scen!G68/th,0)</f>
        <v>26</v>
      </c>
      <c r="AC78">
        <f>ROUNDUP(Scen!H68/th,0)</f>
        <v>28</v>
      </c>
      <c r="AD78">
        <f>ROUNDUP(Scen!I68/th,0)</f>
        <v>29</v>
      </c>
      <c r="AE78">
        <f>ROUNDUP(Scen!J68/th,0)</f>
        <v>30</v>
      </c>
      <c r="AF78">
        <f>ROUNDUP(Scen!K68/th,0)</f>
        <v>30</v>
      </c>
      <c r="AG78">
        <f>ROUNDUP(Scen!L68/th,0)</f>
        <v>33</v>
      </c>
      <c r="AH78">
        <f>ROUNDUP(Scen!M68/th,0)</f>
        <v>32</v>
      </c>
      <c r="AI78">
        <f>ROUNDUP(Scen!N68/th,0)</f>
        <v>31</v>
      </c>
      <c r="AJ78">
        <f>ROUNDUP(Scen!O68/th,0)</f>
        <v>30</v>
      </c>
      <c r="AK78">
        <f>ROUNDUP(Scen!P68/th,0)</f>
        <v>32</v>
      </c>
      <c r="AL78">
        <f>ROUNDUP(Scen!Q68/th,0)</f>
        <v>36</v>
      </c>
      <c r="AM78">
        <f>ROUNDUP(Scen!R68/th,0)</f>
        <v>38</v>
      </c>
      <c r="AN78">
        <f>ROUNDUP(Scen!S68/th,0)</f>
        <v>43</v>
      </c>
      <c r="AO78">
        <f>ROUNDUP(Scen!T68/th,0)</f>
        <v>44</v>
      </c>
      <c r="AP78">
        <f>ROUNDUP(Scen!U68/th,0)</f>
        <v>48</v>
      </c>
      <c r="AQ78">
        <f>ROUNDUP(Scen!V68/th,0)</f>
        <v>43</v>
      </c>
      <c r="AS78" s="2">
        <f t="shared" si="22"/>
        <v>25000000</v>
      </c>
      <c r="AT78" s="2">
        <f t="shared" si="23"/>
        <v>23000000</v>
      </c>
      <c r="AU78" s="2">
        <f t="shared" si="24"/>
        <v>24000000</v>
      </c>
      <c r="AV78" s="2">
        <f t="shared" si="25"/>
        <v>20000000</v>
      </c>
      <c r="AW78" s="2">
        <f t="shared" si="26"/>
        <v>22000000</v>
      </c>
      <c r="AX78" s="2">
        <f t="shared" si="27"/>
        <v>26000000</v>
      </c>
      <c r="AY78" s="2">
        <f t="shared" si="28"/>
        <v>28000000</v>
      </c>
      <c r="AZ78" s="2">
        <f t="shared" si="29"/>
        <v>30000000</v>
      </c>
      <c r="BA78" s="2">
        <f t="shared" si="30"/>
        <v>30000000</v>
      </c>
      <c r="BB78" s="2">
        <f t="shared" si="31"/>
        <v>31000000</v>
      </c>
      <c r="BC78" s="2">
        <f t="shared" si="32"/>
        <v>29000000</v>
      </c>
      <c r="BD78" s="2">
        <f t="shared" si="33"/>
        <v>27000000</v>
      </c>
      <c r="BE78" s="2">
        <f t="shared" si="34"/>
        <v>25000000</v>
      </c>
      <c r="BF78" s="2">
        <f t="shared" si="35"/>
        <v>29000000</v>
      </c>
      <c r="BG78" s="2">
        <f t="shared" si="36"/>
        <v>32000000</v>
      </c>
      <c r="BH78" s="2">
        <f t="shared" si="37"/>
        <v>36000000</v>
      </c>
      <c r="BI78" s="2">
        <f t="shared" si="38"/>
        <v>41000000</v>
      </c>
      <c r="BJ78" s="2">
        <f t="shared" si="39"/>
        <v>43000000</v>
      </c>
      <c r="BK78" s="2">
        <f t="shared" si="40"/>
        <v>46000000</v>
      </c>
      <c r="BL78" s="2">
        <f t="shared" si="41"/>
        <v>36000000</v>
      </c>
      <c r="BN78" s="2">
        <f t="shared" si="21"/>
        <v>603000000</v>
      </c>
    </row>
    <row r="79" spans="1:66" x14ac:dyDescent="0.8">
      <c r="A79" t="s">
        <v>65</v>
      </c>
      <c r="B79">
        <f t="shared" si="20"/>
        <v>25</v>
      </c>
      <c r="C79">
        <f>IF(Scen!C69-(FlexFR!B79*th)&gt;theta_1,FlexFR!B79+theta_2,FlexFR!B79)</f>
        <v>25</v>
      </c>
      <c r="D79">
        <f>IF(Scen!D69-(FlexFR!C79*th)&gt;theta_1,FlexFR!C79+theta_2,FlexFR!C79)</f>
        <v>30</v>
      </c>
      <c r="E79">
        <f>IF(Scen!E69-(FlexFR!D79*th)&gt;theta_1,FlexFR!D79+theta_2,FlexFR!D79)</f>
        <v>35</v>
      </c>
      <c r="F79">
        <f>IF(Scen!F69-(FlexFR!E79*th)&gt;theta_1,FlexFR!E79+theta_2,FlexFR!E79)</f>
        <v>35</v>
      </c>
      <c r="G79">
        <f>IF(Scen!G69-(FlexFR!F79*th)&gt;theta_1,FlexFR!F79+theta_2,FlexFR!F79)</f>
        <v>35</v>
      </c>
      <c r="H79">
        <f>IF(Scen!H69-(FlexFR!G79*th)&gt;theta_1,FlexFR!G79+theta_2,FlexFR!G79)</f>
        <v>35</v>
      </c>
      <c r="I79">
        <f>IF(Scen!I69-(FlexFR!H79*th)&gt;theta_1,FlexFR!H79+theta_2,FlexFR!H79)</f>
        <v>35</v>
      </c>
      <c r="J79">
        <f>IF(Scen!J69-(FlexFR!I79*th)&gt;theta_1,FlexFR!I79+theta_2,FlexFR!I79)</f>
        <v>40</v>
      </c>
      <c r="K79">
        <f>IF(Scen!K69-(FlexFR!J79*th)&gt;theta_1,FlexFR!J79+theta_2,FlexFR!J79)</f>
        <v>40</v>
      </c>
      <c r="L79">
        <f>IF(Scen!L69-(FlexFR!K79*th)&gt;theta_1,FlexFR!K79+theta_2,FlexFR!K79)</f>
        <v>40</v>
      </c>
      <c r="M79">
        <f>IF(Scen!M69-(FlexFR!L79*th)&gt;theta_1,FlexFR!L79+theta_2,FlexFR!L79)</f>
        <v>40</v>
      </c>
      <c r="N79">
        <f>IF(Scen!N69-(FlexFR!M79*th)&gt;theta_1,FlexFR!M79+theta_2,FlexFR!M79)</f>
        <v>45</v>
      </c>
      <c r="O79">
        <f>IF(Scen!O69-(FlexFR!N79*th)&gt;theta_1,FlexFR!N79+theta_2,FlexFR!N79)</f>
        <v>45</v>
      </c>
      <c r="P79">
        <f>IF(Scen!P69-(FlexFR!O79*th)&gt;theta_1,FlexFR!O79+theta_2,FlexFR!O79)</f>
        <v>50</v>
      </c>
      <c r="Q79">
        <f>IF(Scen!Q69-(FlexFR!P79*th)&gt;theta_1,FlexFR!P79+theta_2,FlexFR!P79)</f>
        <v>50</v>
      </c>
      <c r="R79">
        <f>IF(Scen!R69-(FlexFR!Q79*th)&gt;theta_1,FlexFR!Q79+theta_2,FlexFR!Q79)</f>
        <v>55</v>
      </c>
      <c r="S79">
        <f>IF(Scen!S69-(FlexFR!R79*th)&gt;theta_1,FlexFR!R79+theta_2,FlexFR!R79)</f>
        <v>60</v>
      </c>
      <c r="T79">
        <f>IF(Scen!T69-(FlexFR!S79*th)&gt;theta_1,FlexFR!S79+theta_2,FlexFR!S79)</f>
        <v>65</v>
      </c>
      <c r="U79">
        <f>IF(Scen!U69-(FlexFR!T79*th)&gt;theta_1,FlexFR!T79+theta_2,FlexFR!T79)</f>
        <v>65</v>
      </c>
      <c r="V79">
        <f>IF(Scen!V69-(FlexFR!U79*th)&gt;theta_1,FlexFR!U79+theta_2,FlexFR!U79)</f>
        <v>65</v>
      </c>
      <c r="X79">
        <f>ROUNDUP(Scen!C69/th,0)</f>
        <v>25</v>
      </c>
      <c r="Y79">
        <f>ROUNDUP(Scen!D69/th,0)</f>
        <v>29</v>
      </c>
      <c r="Z79">
        <f>ROUNDUP(Scen!E69/th,0)</f>
        <v>32</v>
      </c>
      <c r="AA79">
        <f>ROUNDUP(Scen!F69/th,0)</f>
        <v>31</v>
      </c>
      <c r="AB79">
        <f>ROUNDUP(Scen!G69/th,0)</f>
        <v>34</v>
      </c>
      <c r="AC79">
        <f>ROUNDUP(Scen!H69/th,0)</f>
        <v>32</v>
      </c>
      <c r="AD79">
        <f>ROUNDUP(Scen!I69/th,0)</f>
        <v>33</v>
      </c>
      <c r="AE79">
        <f>ROUNDUP(Scen!J69/th,0)</f>
        <v>36</v>
      </c>
      <c r="AF79">
        <f>ROUNDUP(Scen!K69/th,0)</f>
        <v>35</v>
      </c>
      <c r="AG79">
        <f>ROUNDUP(Scen!L69/th,0)</f>
        <v>38</v>
      </c>
      <c r="AH79">
        <f>ROUNDUP(Scen!M69/th,0)</f>
        <v>38</v>
      </c>
      <c r="AI79">
        <f>ROUNDUP(Scen!N69/th,0)</f>
        <v>41</v>
      </c>
      <c r="AJ79">
        <f>ROUNDUP(Scen!O69/th,0)</f>
        <v>44</v>
      </c>
      <c r="AK79">
        <f>ROUNDUP(Scen!P69/th,0)</f>
        <v>46</v>
      </c>
      <c r="AL79">
        <f>ROUNDUP(Scen!Q69/th,0)</f>
        <v>48</v>
      </c>
      <c r="AM79">
        <f>ROUNDUP(Scen!R69/th,0)</f>
        <v>53</v>
      </c>
      <c r="AN79">
        <f>ROUNDUP(Scen!S69/th,0)</f>
        <v>64</v>
      </c>
      <c r="AO79">
        <f>ROUNDUP(Scen!T69/th,0)</f>
        <v>66</v>
      </c>
      <c r="AP79">
        <f>ROUNDUP(Scen!U69/th,0)</f>
        <v>63</v>
      </c>
      <c r="AQ79">
        <f>ROUNDUP(Scen!V69/th,0)</f>
        <v>65</v>
      </c>
      <c r="AS79" s="2">
        <f t="shared" ref="AS79:AS114" si="42">1/(1+discount)^AS$14*((IF(C79&gt;X79,X79*r_rent_K,C79*r_rent_K)+C79*r_Sales_K+th*X79*r_Sales_TH)-((((C79-B79)^alpha)*c_inst_K)+(C79*c_ops_K+th*X79*c_ops_TH)+IF(C79&gt;X79,(C79-X79)*r_rent_K+(C79-X79)*th*r_Sales_TH,0)))</f>
        <v>25000000</v>
      </c>
      <c r="AT79" s="2">
        <f t="shared" ref="AT79:AT114" si="43">1/(1+discount)^AT$14*((IF(D79&gt;Y79,Y79*r_rent_K,D79*r_rent_K)+D79*r_Sales_K+th*Y79*r_Sales_TH)-((((D79-C79)^alpha)*c_inst_K)+(D79*c_ops_K+th*Y79*c_ops_TH)+IF(D79&gt;Y79,(D79-Y79)*r_rent_K+(D79-Y79)*th*r_Sales_TH,0)))</f>
        <v>28000000</v>
      </c>
      <c r="AU79" s="2">
        <f t="shared" ref="AU79:AU114" si="44">1/(1+discount)^AU$14*((IF(E79&gt;Z79,Z79*r_rent_K,E79*r_rent_K)+E79*r_Sales_K+th*Z79*r_Sales_TH)-((((E79-D79)^alpha)*c_inst_K)+(E79*c_ops_K+th*Z79*c_ops_TH)+IF(E79&gt;Z79,(E79-Z79)*r_rent_K+(E79-Z79)*th*r_Sales_TH,0)))</f>
        <v>29000000</v>
      </c>
      <c r="AV79" s="2">
        <f t="shared" ref="AV79:AV114" si="45">1/(1+discount)^AV$14*((IF(F79&gt;AA79,AA79*r_rent_K,F79*r_rent_K)+F79*r_Sales_K+th*AA79*r_Sales_TH)-((((F79-E79)^alpha)*c_inst_K)+(F79*c_ops_K+th*AA79*c_ops_TH)+IF(F79&gt;AA79,(F79-AA79)*r_rent_K+(F79-AA79)*th*r_Sales_TH,0)))</f>
        <v>27000000</v>
      </c>
      <c r="AW79" s="2">
        <f t="shared" ref="AW79:AW114" si="46">1/(1+discount)^AW$14*((IF(G79&gt;AB79,AB79*r_rent_K,G79*r_rent_K)+G79*r_Sales_K+th*AB79*r_Sales_TH)-((((G79-F79)^alpha)*c_inst_K)+(G79*c_ops_K+th*AB79*c_ops_TH)+IF(G79&gt;AB79,(G79-AB79)*r_rent_K+(G79-AB79)*th*r_Sales_TH,0)))</f>
        <v>33000000</v>
      </c>
      <c r="AX79" s="2">
        <f t="shared" ref="AX79:AX114" si="47">1/(1+discount)^AX$14*((IF(H79&gt;AC79,AC79*r_rent_K,H79*r_rent_K)+H79*r_Sales_K+th*AC79*r_Sales_TH)-((((H79-G79)^alpha)*c_inst_K)+(H79*c_ops_K+th*AC79*c_ops_TH)+IF(H79&gt;AC79,(H79-AC79)*r_rent_K+(H79-AC79)*th*r_Sales_TH,0)))</f>
        <v>29000000</v>
      </c>
      <c r="AY79" s="2">
        <f t="shared" ref="AY79:AY114" si="48">1/(1+discount)^AY$14*((IF(I79&gt;AD79,AD79*r_rent_K,I79*r_rent_K)+I79*r_Sales_K+th*AD79*r_Sales_TH)-((((I79-H79)^alpha)*c_inst_K)+(I79*c_ops_K+th*AD79*c_ops_TH)+IF(I79&gt;AD79,(I79-AD79)*r_rent_K+(I79-AD79)*th*r_Sales_TH,0)))</f>
        <v>31000000</v>
      </c>
      <c r="AZ79" s="2">
        <f t="shared" ref="AZ79:AZ114" si="49">1/(1+discount)^AZ$14*((IF(J79&gt;AE79,AE79*r_rent_K,J79*r_rent_K)+J79*r_Sales_K+th*AE79*r_Sales_TH)-((((J79-I79)^alpha)*c_inst_K)+(J79*c_ops_K+th*AE79*c_ops_TH)+IF(J79&gt;AE79,(J79-AE79)*r_rent_K+(J79-AE79)*th*r_Sales_TH,0)))</f>
        <v>32000000</v>
      </c>
      <c r="BA79" s="2">
        <f t="shared" ref="BA79:BA114" si="50">1/(1+discount)^BA$14*((IF(K79&gt;AF79,AF79*r_rent_K,K79*r_rent_K)+K79*r_Sales_K+th*AF79*r_Sales_TH)-((((K79-J79)^alpha)*c_inst_K)+(K79*c_ops_K+th*AF79*c_ops_TH)+IF(K79&gt;AF79,(K79-AF79)*r_rent_K+(K79-AF79)*th*r_Sales_TH,0)))</f>
        <v>30000000</v>
      </c>
      <c r="BB79" s="2">
        <f t="shared" ref="BB79:BB114" si="51">1/(1+discount)^BB$14*((IF(L79&gt;AG79,AG79*r_rent_K,L79*r_rent_K)+L79*r_Sales_K+th*AG79*r_Sales_TH)-((((L79-K79)^alpha)*c_inst_K)+(L79*c_ops_K+th*AG79*c_ops_TH)+IF(L79&gt;AG79,(L79-AG79)*r_rent_K+(L79-AG79)*th*r_Sales_TH,0)))</f>
        <v>36000000</v>
      </c>
      <c r="BC79" s="2">
        <f t="shared" ref="BC79:BC114" si="52">1/(1+discount)^BC$14*((IF(M79&gt;AH79,AH79*r_rent_K,M79*r_rent_K)+M79*r_Sales_K+th*AH79*r_Sales_TH)-((((M79-L79)^alpha)*c_inst_K)+(M79*c_ops_K+th*AH79*c_ops_TH)+IF(M79&gt;AH79,(M79-AH79)*r_rent_K+(M79-AH79)*th*r_Sales_TH,0)))</f>
        <v>36000000</v>
      </c>
      <c r="BD79" s="2">
        <f t="shared" ref="BD79:BD114" si="53">1/(1+discount)^BD$14*((IF(N79&gt;AI79,AI79*r_rent_K,N79*r_rent_K)+N79*r_Sales_K+th*AI79*r_Sales_TH)-((((N79-M79)^alpha)*c_inst_K)+(N79*c_ops_K+th*AI79*c_ops_TH)+IF(N79&gt;AI79,(N79-AI79)*r_rent_K+(N79-AI79)*th*r_Sales_TH,0)))</f>
        <v>37000000</v>
      </c>
      <c r="BE79" s="2">
        <f t="shared" ref="BE79:BE114" si="54">1/(1+discount)^BE$14*((IF(O79&gt;AJ79,AJ79*r_rent_K,O79*r_rent_K)+O79*r_Sales_K+th*AJ79*r_Sales_TH)-((((O79-N79)^alpha)*c_inst_K)+(O79*c_ops_K+th*AJ79*c_ops_TH)+IF(O79&gt;AJ79,(O79-AJ79)*r_rent_K+(O79-AJ79)*th*r_Sales_TH,0)))</f>
        <v>43000000</v>
      </c>
      <c r="BF79" s="2">
        <f t="shared" ref="BF79:BF114" si="55">1/(1+discount)^BF$14*((IF(P79&gt;AK79,AK79*r_rent_K,P79*r_rent_K)+P79*r_Sales_K+th*AK79*r_Sales_TH)-((((P79-O79)^alpha)*c_inst_K)+(P79*c_ops_K+th*AK79*c_ops_TH)+IF(P79&gt;AK79,(P79-AK79)*r_rent_K+(P79-AK79)*th*r_Sales_TH,0)))</f>
        <v>42000000</v>
      </c>
      <c r="BG79" s="2">
        <f t="shared" ref="BG79:BG114" si="56">1/(1+discount)^BG$14*((IF(Q79&gt;AL79,AL79*r_rent_K,Q79*r_rent_K)+Q79*r_Sales_K+th*AL79*r_Sales_TH)-((((Q79-P79)^alpha)*c_inst_K)+(Q79*c_ops_K+th*AL79*c_ops_TH)+IF(Q79&gt;AL79,(Q79-AL79)*r_rent_K+(Q79-AL79)*th*r_Sales_TH,0)))</f>
        <v>46000000</v>
      </c>
      <c r="BH79" s="2">
        <f t="shared" ref="BH79:BH114" si="57">1/(1+discount)^BH$14*((IF(R79&gt;AM79,AM79*r_rent_K,R79*r_rent_K)+R79*r_Sales_K+th*AM79*r_Sales_TH)-((((R79-Q79)^alpha)*c_inst_K)+(R79*c_ops_K+th*AM79*c_ops_TH)+IF(R79&gt;AM79,(R79-AM79)*r_rent_K+(R79-AM79)*th*r_Sales_TH,0)))</f>
        <v>51000000</v>
      </c>
      <c r="BI79" s="2">
        <f t="shared" ref="BI79:BI114" si="58">1/(1+discount)^BI$14*((IF(S79&gt;AN79,AN79*r_rent_K,S79*r_rent_K)+S79*r_Sales_K+th*AN79*r_Sales_TH)-((((S79-R79)^alpha)*c_inst_K)+(S79*c_ops_K+th*AN79*c_ops_TH)+IF(S79&gt;AN79,(S79-AN79)*r_rent_K+(S79-AN79)*th*r_Sales_TH,0)))</f>
        <v>64000000</v>
      </c>
      <c r="BJ79" s="2">
        <f t="shared" ref="BJ79:BJ114" si="59">1/(1+discount)^BJ$14*((IF(T79&gt;AO79,AO79*r_rent_K,T79*r_rent_K)+T79*r_Sales_K+th*AO79*r_Sales_TH)-((((T79-S79)^alpha)*c_inst_K)+(T79*c_ops_K+th*AO79*c_ops_TH)+IF(T79&gt;AO79,(T79-AO79)*r_rent_K+(T79-AO79)*th*r_Sales_TH,0)))</f>
        <v>66000000</v>
      </c>
      <c r="BK79" s="2">
        <f t="shared" ref="BK79:BK114" si="60">1/(1+discount)^BK$14*((IF(U79&gt;AP79,AP79*r_rent_K,U79*r_rent_K)+U79*r_Sales_K+th*AP79*r_Sales_TH)-((((U79-T79)^alpha)*c_inst_K)+(U79*c_ops_K+th*AP79*c_ops_TH)+IF(U79&gt;AP79,(U79-AP79)*r_rent_K+(U79-AP79)*th*r_Sales_TH,0)))</f>
        <v>61000000</v>
      </c>
      <c r="BL79" s="2">
        <f t="shared" ref="BL79:BL114" si="61">1/(1+discount)^BL$14*((IF(V79&gt;AQ79,AQ79*r_rent_K,V79*r_rent_K)+V79*r_Sales_K+th*AQ79*r_Sales_TH)-((((V79-U79)^alpha)*c_inst_K)+(V79*c_ops_K+th*AQ79*c_ops_TH)+IF(V79&gt;AQ79,(V79-AQ79)*r_rent_K+(V79-AQ79)*th*r_Sales_TH,0)))</f>
        <v>65000000</v>
      </c>
      <c r="BN79" s="2">
        <f t="shared" si="21"/>
        <v>811000000</v>
      </c>
    </row>
    <row r="80" spans="1:66" x14ac:dyDescent="0.8">
      <c r="A80" t="s">
        <v>66</v>
      </c>
      <c r="B80">
        <f t="shared" ref="B80:B114" si="62">$D$4</f>
        <v>25</v>
      </c>
      <c r="C80">
        <f>IF(Scen!C70-(FlexFR!B80*th)&gt;theta_1,FlexFR!B80+theta_2,FlexFR!B80)</f>
        <v>25</v>
      </c>
      <c r="D80">
        <f>IF(Scen!D70-(FlexFR!C80*th)&gt;theta_1,FlexFR!C80+theta_2,FlexFR!C80)</f>
        <v>25</v>
      </c>
      <c r="E80">
        <f>IF(Scen!E70-(FlexFR!D80*th)&gt;theta_1,FlexFR!D80+theta_2,FlexFR!D80)</f>
        <v>25</v>
      </c>
      <c r="F80">
        <f>IF(Scen!F70-(FlexFR!E80*th)&gt;theta_1,FlexFR!E80+theta_2,FlexFR!E80)</f>
        <v>25</v>
      </c>
      <c r="G80">
        <f>IF(Scen!G70-(FlexFR!F80*th)&gt;theta_1,FlexFR!F80+theta_2,FlexFR!F80)</f>
        <v>30</v>
      </c>
      <c r="H80">
        <f>IF(Scen!H70-(FlexFR!G80*th)&gt;theta_1,FlexFR!G80+theta_2,FlexFR!G80)</f>
        <v>30</v>
      </c>
      <c r="I80">
        <f>IF(Scen!I70-(FlexFR!H80*th)&gt;theta_1,FlexFR!H80+theta_2,FlexFR!H80)</f>
        <v>30</v>
      </c>
      <c r="J80">
        <f>IF(Scen!J70-(FlexFR!I80*th)&gt;theta_1,FlexFR!I80+theta_2,FlexFR!I80)</f>
        <v>30</v>
      </c>
      <c r="K80">
        <f>IF(Scen!K70-(FlexFR!J80*th)&gt;theta_1,FlexFR!J80+theta_2,FlexFR!J80)</f>
        <v>30</v>
      </c>
      <c r="L80">
        <f>IF(Scen!L70-(FlexFR!K80*th)&gt;theta_1,FlexFR!K80+theta_2,FlexFR!K80)</f>
        <v>30</v>
      </c>
      <c r="M80">
        <f>IF(Scen!M70-(FlexFR!L80*th)&gt;theta_1,FlexFR!L80+theta_2,FlexFR!L80)</f>
        <v>35</v>
      </c>
      <c r="N80">
        <f>IF(Scen!N70-(FlexFR!M80*th)&gt;theta_1,FlexFR!M80+theta_2,FlexFR!M80)</f>
        <v>35</v>
      </c>
      <c r="O80">
        <f>IF(Scen!O70-(FlexFR!N80*th)&gt;theta_1,FlexFR!N80+theta_2,FlexFR!N80)</f>
        <v>35</v>
      </c>
      <c r="P80">
        <f>IF(Scen!P70-(FlexFR!O80*th)&gt;theta_1,FlexFR!O80+theta_2,FlexFR!O80)</f>
        <v>35</v>
      </c>
      <c r="Q80">
        <f>IF(Scen!Q70-(FlexFR!P80*th)&gt;theta_1,FlexFR!P80+theta_2,FlexFR!P80)</f>
        <v>35</v>
      </c>
      <c r="R80">
        <f>IF(Scen!R70-(FlexFR!Q80*th)&gt;theta_1,FlexFR!Q80+theta_2,FlexFR!Q80)</f>
        <v>35</v>
      </c>
      <c r="S80">
        <f>IF(Scen!S70-(FlexFR!R80*th)&gt;theta_1,FlexFR!R80+theta_2,FlexFR!R80)</f>
        <v>35</v>
      </c>
      <c r="T80">
        <f>IF(Scen!T70-(FlexFR!S80*th)&gt;theta_1,FlexFR!S80+theta_2,FlexFR!S80)</f>
        <v>35</v>
      </c>
      <c r="U80">
        <f>IF(Scen!U70-(FlexFR!T80*th)&gt;theta_1,FlexFR!T80+theta_2,FlexFR!T80)</f>
        <v>35</v>
      </c>
      <c r="V80">
        <f>IF(Scen!V70-(FlexFR!U80*th)&gt;theta_1,FlexFR!U80+theta_2,FlexFR!U80)</f>
        <v>40</v>
      </c>
      <c r="X80">
        <f>ROUNDUP(Scen!C70/th,0)</f>
        <v>24</v>
      </c>
      <c r="Y80">
        <f>ROUNDUP(Scen!D70/th,0)</f>
        <v>24</v>
      </c>
      <c r="Z80">
        <f>ROUNDUP(Scen!E70/th,0)</f>
        <v>23</v>
      </c>
      <c r="AA80">
        <f>ROUNDUP(Scen!F70/th,0)</f>
        <v>25</v>
      </c>
      <c r="AB80">
        <f>ROUNDUP(Scen!G70/th,0)</f>
        <v>26</v>
      </c>
      <c r="AC80">
        <f>ROUNDUP(Scen!H70/th,0)</f>
        <v>27</v>
      </c>
      <c r="AD80">
        <f>ROUNDUP(Scen!I70/th,0)</f>
        <v>27</v>
      </c>
      <c r="AE80">
        <f>ROUNDUP(Scen!J70/th,0)</f>
        <v>27</v>
      </c>
      <c r="AF80">
        <f>ROUNDUP(Scen!K70/th,0)</f>
        <v>28</v>
      </c>
      <c r="AG80">
        <f>ROUNDUP(Scen!L70/th,0)</f>
        <v>29</v>
      </c>
      <c r="AH80">
        <f>ROUNDUP(Scen!M70/th,0)</f>
        <v>31</v>
      </c>
      <c r="AI80">
        <f>ROUNDUP(Scen!N70/th,0)</f>
        <v>30</v>
      </c>
      <c r="AJ80">
        <f>ROUNDUP(Scen!O70/th,0)</f>
        <v>31</v>
      </c>
      <c r="AK80">
        <f>ROUNDUP(Scen!P70/th,0)</f>
        <v>33</v>
      </c>
      <c r="AL80">
        <f>ROUNDUP(Scen!Q70/th,0)</f>
        <v>31</v>
      </c>
      <c r="AM80">
        <f>ROUNDUP(Scen!R70/th,0)</f>
        <v>32</v>
      </c>
      <c r="AN80">
        <f>ROUNDUP(Scen!S70/th,0)</f>
        <v>32</v>
      </c>
      <c r="AO80">
        <f>ROUNDUP(Scen!T70/th,0)</f>
        <v>33</v>
      </c>
      <c r="AP80">
        <f>ROUNDUP(Scen!U70/th,0)</f>
        <v>34</v>
      </c>
      <c r="AQ80">
        <f>ROUNDUP(Scen!V70/th,0)</f>
        <v>37</v>
      </c>
      <c r="AS80" s="2">
        <f t="shared" si="42"/>
        <v>23000000</v>
      </c>
      <c r="AT80" s="2">
        <f t="shared" si="43"/>
        <v>23000000</v>
      </c>
      <c r="AU80" s="2">
        <f t="shared" si="44"/>
        <v>21000000</v>
      </c>
      <c r="AV80" s="2">
        <f t="shared" si="45"/>
        <v>25000000</v>
      </c>
      <c r="AW80" s="2">
        <f t="shared" si="46"/>
        <v>22000000</v>
      </c>
      <c r="AX80" s="2">
        <f t="shared" si="47"/>
        <v>24000000</v>
      </c>
      <c r="AY80" s="2">
        <f t="shared" si="48"/>
        <v>24000000</v>
      </c>
      <c r="AZ80" s="2">
        <f t="shared" si="49"/>
        <v>24000000</v>
      </c>
      <c r="BA80" s="2">
        <f t="shared" si="50"/>
        <v>26000000</v>
      </c>
      <c r="BB80" s="2">
        <f t="shared" si="51"/>
        <v>28000000</v>
      </c>
      <c r="BC80" s="2">
        <f t="shared" si="52"/>
        <v>27000000</v>
      </c>
      <c r="BD80" s="2">
        <f t="shared" si="53"/>
        <v>25000000</v>
      </c>
      <c r="BE80" s="2">
        <f t="shared" si="54"/>
        <v>27000000</v>
      </c>
      <c r="BF80" s="2">
        <f t="shared" si="55"/>
        <v>31000000</v>
      </c>
      <c r="BG80" s="2">
        <f t="shared" si="56"/>
        <v>27000000</v>
      </c>
      <c r="BH80" s="2">
        <f t="shared" si="57"/>
        <v>29000000</v>
      </c>
      <c r="BI80" s="2">
        <f t="shared" si="58"/>
        <v>29000000</v>
      </c>
      <c r="BJ80" s="2">
        <f t="shared" si="59"/>
        <v>31000000</v>
      </c>
      <c r="BK80" s="2">
        <f t="shared" si="60"/>
        <v>33000000</v>
      </c>
      <c r="BL80" s="2">
        <f t="shared" si="61"/>
        <v>34000000</v>
      </c>
      <c r="BN80" s="2">
        <f t="shared" ref="BN80:BN114" si="63">SUM(AS80:BL80)</f>
        <v>533000000</v>
      </c>
    </row>
    <row r="81" spans="1:66" x14ac:dyDescent="0.8">
      <c r="A81" t="s">
        <v>67</v>
      </c>
      <c r="B81">
        <f t="shared" si="62"/>
        <v>25</v>
      </c>
      <c r="C81">
        <f>IF(Scen!C71-(FlexFR!B81*th)&gt;theta_1,FlexFR!B81+theta_2,FlexFR!B81)</f>
        <v>25</v>
      </c>
      <c r="D81">
        <f>IF(Scen!D71-(FlexFR!C81*th)&gt;theta_1,FlexFR!C81+theta_2,FlexFR!C81)</f>
        <v>25</v>
      </c>
      <c r="E81">
        <f>IF(Scen!E71-(FlexFR!D81*th)&gt;theta_1,FlexFR!D81+theta_2,FlexFR!D81)</f>
        <v>25</v>
      </c>
      <c r="F81">
        <f>IF(Scen!F71-(FlexFR!E81*th)&gt;theta_1,FlexFR!E81+theta_2,FlexFR!E81)</f>
        <v>30</v>
      </c>
      <c r="G81">
        <f>IF(Scen!G71-(FlexFR!F81*th)&gt;theta_1,FlexFR!F81+theta_2,FlexFR!F81)</f>
        <v>30</v>
      </c>
      <c r="H81">
        <f>IF(Scen!H71-(FlexFR!G81*th)&gt;theta_1,FlexFR!G81+theta_2,FlexFR!G81)</f>
        <v>30</v>
      </c>
      <c r="I81">
        <f>IF(Scen!I71-(FlexFR!H81*th)&gt;theta_1,FlexFR!H81+theta_2,FlexFR!H81)</f>
        <v>30</v>
      </c>
      <c r="J81">
        <f>IF(Scen!J71-(FlexFR!I81*th)&gt;theta_1,FlexFR!I81+theta_2,FlexFR!I81)</f>
        <v>35</v>
      </c>
      <c r="K81">
        <f>IF(Scen!K71-(FlexFR!J81*th)&gt;theta_1,FlexFR!J81+theta_2,FlexFR!J81)</f>
        <v>35</v>
      </c>
      <c r="L81">
        <f>IF(Scen!L71-(FlexFR!K81*th)&gt;theta_1,FlexFR!K81+theta_2,FlexFR!K81)</f>
        <v>40</v>
      </c>
      <c r="M81">
        <f>IF(Scen!M71-(FlexFR!L81*th)&gt;theta_1,FlexFR!L81+theta_2,FlexFR!L81)</f>
        <v>45</v>
      </c>
      <c r="N81">
        <f>IF(Scen!N71-(FlexFR!M81*th)&gt;theta_1,FlexFR!M81+theta_2,FlexFR!M81)</f>
        <v>45</v>
      </c>
      <c r="O81">
        <f>IF(Scen!O71-(FlexFR!N81*th)&gt;theta_1,FlexFR!N81+theta_2,FlexFR!N81)</f>
        <v>50</v>
      </c>
      <c r="P81">
        <f>IF(Scen!P71-(FlexFR!O81*th)&gt;theta_1,FlexFR!O81+theta_2,FlexFR!O81)</f>
        <v>50</v>
      </c>
      <c r="Q81">
        <f>IF(Scen!Q71-(FlexFR!P81*th)&gt;theta_1,FlexFR!P81+theta_2,FlexFR!P81)</f>
        <v>50</v>
      </c>
      <c r="R81">
        <f>IF(Scen!R71-(FlexFR!Q81*th)&gt;theta_1,FlexFR!Q81+theta_2,FlexFR!Q81)</f>
        <v>50</v>
      </c>
      <c r="S81">
        <f>IF(Scen!S71-(FlexFR!R81*th)&gt;theta_1,FlexFR!R81+theta_2,FlexFR!R81)</f>
        <v>50</v>
      </c>
      <c r="T81">
        <f>IF(Scen!T71-(FlexFR!S81*th)&gt;theta_1,FlexFR!S81+theta_2,FlexFR!S81)</f>
        <v>55</v>
      </c>
      <c r="U81">
        <f>IF(Scen!U71-(FlexFR!T81*th)&gt;theta_1,FlexFR!T81+theta_2,FlexFR!T81)</f>
        <v>55</v>
      </c>
      <c r="V81">
        <f>IF(Scen!V71-(FlexFR!U81*th)&gt;theta_1,FlexFR!U81+theta_2,FlexFR!U81)</f>
        <v>60</v>
      </c>
      <c r="X81">
        <f>ROUNDUP(Scen!C71/th,0)</f>
        <v>23</v>
      </c>
      <c r="Y81">
        <f>ROUNDUP(Scen!D71/th,0)</f>
        <v>24</v>
      </c>
      <c r="Z81">
        <f>ROUNDUP(Scen!E71/th,0)</f>
        <v>25</v>
      </c>
      <c r="AA81">
        <f>ROUNDUP(Scen!F71/th,0)</f>
        <v>27</v>
      </c>
      <c r="AB81">
        <f>ROUNDUP(Scen!G71/th,0)</f>
        <v>29</v>
      </c>
      <c r="AC81">
        <f>ROUNDUP(Scen!H71/th,0)</f>
        <v>29</v>
      </c>
      <c r="AD81">
        <f>ROUNDUP(Scen!I71/th,0)</f>
        <v>29</v>
      </c>
      <c r="AE81">
        <f>ROUNDUP(Scen!J71/th,0)</f>
        <v>31</v>
      </c>
      <c r="AF81">
        <f>ROUNDUP(Scen!K71/th,0)</f>
        <v>32</v>
      </c>
      <c r="AG81">
        <f>ROUNDUP(Scen!L71/th,0)</f>
        <v>36</v>
      </c>
      <c r="AH81">
        <f>ROUNDUP(Scen!M71/th,0)</f>
        <v>42</v>
      </c>
      <c r="AI81">
        <f>ROUNDUP(Scen!N71/th,0)</f>
        <v>43</v>
      </c>
      <c r="AJ81">
        <f>ROUNDUP(Scen!O71/th,0)</f>
        <v>47</v>
      </c>
      <c r="AK81">
        <f>ROUNDUP(Scen!P71/th,0)</f>
        <v>43</v>
      </c>
      <c r="AL81">
        <f>ROUNDUP(Scen!Q71/th,0)</f>
        <v>46</v>
      </c>
      <c r="AM81">
        <f>ROUNDUP(Scen!R71/th,0)</f>
        <v>45</v>
      </c>
      <c r="AN81">
        <f>ROUNDUP(Scen!S71/th,0)</f>
        <v>49</v>
      </c>
      <c r="AO81">
        <f>ROUNDUP(Scen!T71/th,0)</f>
        <v>52</v>
      </c>
      <c r="AP81">
        <f>ROUNDUP(Scen!U71/th,0)</f>
        <v>55</v>
      </c>
      <c r="AQ81">
        <f>ROUNDUP(Scen!V71/th,0)</f>
        <v>59</v>
      </c>
      <c r="AS81" s="2">
        <f t="shared" si="42"/>
        <v>21000000</v>
      </c>
      <c r="AT81" s="2">
        <f t="shared" si="43"/>
        <v>23000000</v>
      </c>
      <c r="AU81" s="2">
        <f t="shared" si="44"/>
        <v>25000000</v>
      </c>
      <c r="AV81" s="2">
        <f t="shared" si="45"/>
        <v>24000000</v>
      </c>
      <c r="AW81" s="2">
        <f t="shared" si="46"/>
        <v>28000000</v>
      </c>
      <c r="AX81" s="2">
        <f t="shared" si="47"/>
        <v>28000000</v>
      </c>
      <c r="AY81" s="2">
        <f t="shared" si="48"/>
        <v>28000000</v>
      </c>
      <c r="AZ81" s="2">
        <f t="shared" si="49"/>
        <v>27000000</v>
      </c>
      <c r="BA81" s="2">
        <f t="shared" si="50"/>
        <v>29000000</v>
      </c>
      <c r="BB81" s="2">
        <f t="shared" si="51"/>
        <v>32000000</v>
      </c>
      <c r="BC81" s="2">
        <f t="shared" si="52"/>
        <v>39000000</v>
      </c>
      <c r="BD81" s="2">
        <f t="shared" si="53"/>
        <v>41000000</v>
      </c>
      <c r="BE81" s="2">
        <f t="shared" si="54"/>
        <v>44000000</v>
      </c>
      <c r="BF81" s="2">
        <f t="shared" si="55"/>
        <v>36000000</v>
      </c>
      <c r="BG81" s="2">
        <f t="shared" si="56"/>
        <v>42000000</v>
      </c>
      <c r="BH81" s="2">
        <f t="shared" si="57"/>
        <v>40000000</v>
      </c>
      <c r="BI81" s="2">
        <f t="shared" si="58"/>
        <v>48000000</v>
      </c>
      <c r="BJ81" s="2">
        <f t="shared" si="59"/>
        <v>49000000</v>
      </c>
      <c r="BK81" s="2">
        <f t="shared" si="60"/>
        <v>55000000</v>
      </c>
      <c r="BL81" s="2">
        <f t="shared" si="61"/>
        <v>58000000</v>
      </c>
      <c r="BN81" s="2">
        <f t="shared" si="63"/>
        <v>717000000</v>
      </c>
    </row>
    <row r="82" spans="1:66" x14ac:dyDescent="0.8">
      <c r="A82" t="s">
        <v>68</v>
      </c>
      <c r="B82">
        <f t="shared" si="62"/>
        <v>25</v>
      </c>
      <c r="C82">
        <f>IF(Scen!C72-(FlexFR!B82*th)&gt;theta_1,FlexFR!B82+theta_2,FlexFR!B82)</f>
        <v>25</v>
      </c>
      <c r="D82">
        <f>IF(Scen!D72-(FlexFR!C82*th)&gt;theta_1,FlexFR!C82+theta_2,FlexFR!C82)</f>
        <v>25</v>
      </c>
      <c r="E82">
        <f>IF(Scen!E72-(FlexFR!D82*th)&gt;theta_1,FlexFR!D82+theta_2,FlexFR!D82)</f>
        <v>25</v>
      </c>
      <c r="F82">
        <f>IF(Scen!F72-(FlexFR!E82*th)&gt;theta_1,FlexFR!E82+theta_2,FlexFR!E82)</f>
        <v>25</v>
      </c>
      <c r="G82">
        <f>IF(Scen!G72-(FlexFR!F82*th)&gt;theta_1,FlexFR!F82+theta_2,FlexFR!F82)</f>
        <v>30</v>
      </c>
      <c r="H82">
        <f>IF(Scen!H72-(FlexFR!G82*th)&gt;theta_1,FlexFR!G82+theta_2,FlexFR!G82)</f>
        <v>30</v>
      </c>
      <c r="I82">
        <f>IF(Scen!I72-(FlexFR!H82*th)&gt;theta_1,FlexFR!H82+theta_2,FlexFR!H82)</f>
        <v>35</v>
      </c>
      <c r="J82">
        <f>IF(Scen!J72-(FlexFR!I82*th)&gt;theta_1,FlexFR!I82+theta_2,FlexFR!I82)</f>
        <v>40</v>
      </c>
      <c r="K82">
        <f>IF(Scen!K72-(FlexFR!J82*th)&gt;theta_1,FlexFR!J82+theta_2,FlexFR!J82)</f>
        <v>40</v>
      </c>
      <c r="L82">
        <f>IF(Scen!L72-(FlexFR!K82*th)&gt;theta_1,FlexFR!K82+theta_2,FlexFR!K82)</f>
        <v>40</v>
      </c>
      <c r="M82">
        <f>IF(Scen!M72-(FlexFR!L82*th)&gt;theta_1,FlexFR!L82+theta_2,FlexFR!L82)</f>
        <v>40</v>
      </c>
      <c r="N82">
        <f>IF(Scen!N72-(FlexFR!M82*th)&gt;theta_1,FlexFR!M82+theta_2,FlexFR!M82)</f>
        <v>40</v>
      </c>
      <c r="O82">
        <f>IF(Scen!O72-(FlexFR!N82*th)&gt;theta_1,FlexFR!N82+theta_2,FlexFR!N82)</f>
        <v>40</v>
      </c>
      <c r="P82">
        <f>IF(Scen!P72-(FlexFR!O82*th)&gt;theta_1,FlexFR!O82+theta_2,FlexFR!O82)</f>
        <v>45</v>
      </c>
      <c r="Q82">
        <f>IF(Scen!Q72-(FlexFR!P82*th)&gt;theta_1,FlexFR!P82+theta_2,FlexFR!P82)</f>
        <v>50</v>
      </c>
      <c r="R82">
        <f>IF(Scen!R72-(FlexFR!Q82*th)&gt;theta_1,FlexFR!Q82+theta_2,FlexFR!Q82)</f>
        <v>50</v>
      </c>
      <c r="S82">
        <f>IF(Scen!S72-(FlexFR!R82*th)&gt;theta_1,FlexFR!R82+theta_2,FlexFR!R82)</f>
        <v>50</v>
      </c>
      <c r="T82">
        <f>IF(Scen!T72-(FlexFR!S82*th)&gt;theta_1,FlexFR!S82+theta_2,FlexFR!S82)</f>
        <v>50</v>
      </c>
      <c r="U82">
        <f>IF(Scen!U72-(FlexFR!T82*th)&gt;theta_1,FlexFR!T82+theta_2,FlexFR!T82)</f>
        <v>50</v>
      </c>
      <c r="V82">
        <f>IF(Scen!V72-(FlexFR!U82*th)&gt;theta_1,FlexFR!U82+theta_2,FlexFR!U82)</f>
        <v>50</v>
      </c>
      <c r="X82">
        <f>ROUNDUP(Scen!C72/th,0)</f>
        <v>21</v>
      </c>
      <c r="Y82">
        <f>ROUNDUP(Scen!D72/th,0)</f>
        <v>22</v>
      </c>
      <c r="Z82">
        <f>ROUNDUP(Scen!E72/th,0)</f>
        <v>25</v>
      </c>
      <c r="AA82">
        <f>ROUNDUP(Scen!F72/th,0)</f>
        <v>25</v>
      </c>
      <c r="AB82">
        <f>ROUNDUP(Scen!G72/th,0)</f>
        <v>28</v>
      </c>
      <c r="AC82">
        <f>ROUNDUP(Scen!H72/th,0)</f>
        <v>30</v>
      </c>
      <c r="AD82">
        <f>ROUNDUP(Scen!I72/th,0)</f>
        <v>34</v>
      </c>
      <c r="AE82">
        <f>ROUNDUP(Scen!J72/th,0)</f>
        <v>36</v>
      </c>
      <c r="AF82">
        <f>ROUNDUP(Scen!K72/th,0)</f>
        <v>33</v>
      </c>
      <c r="AG82">
        <f>ROUNDUP(Scen!L72/th,0)</f>
        <v>35</v>
      </c>
      <c r="AH82">
        <f>ROUNDUP(Scen!M72/th,0)</f>
        <v>34</v>
      </c>
      <c r="AI82">
        <f>ROUNDUP(Scen!N72/th,0)</f>
        <v>36</v>
      </c>
      <c r="AJ82">
        <f>ROUNDUP(Scen!O72/th,0)</f>
        <v>39</v>
      </c>
      <c r="AK82">
        <f>ROUNDUP(Scen!P72/th,0)</f>
        <v>46</v>
      </c>
      <c r="AL82">
        <f>ROUNDUP(Scen!Q72/th,0)</f>
        <v>46</v>
      </c>
      <c r="AM82">
        <f>ROUNDUP(Scen!R72/th,0)</f>
        <v>47</v>
      </c>
      <c r="AN82">
        <f>ROUNDUP(Scen!S72/th,0)</f>
        <v>46</v>
      </c>
      <c r="AO82">
        <f>ROUNDUP(Scen!T72/th,0)</f>
        <v>45</v>
      </c>
      <c r="AP82">
        <f>ROUNDUP(Scen!U72/th,0)</f>
        <v>45</v>
      </c>
      <c r="AQ82">
        <f>ROUNDUP(Scen!V72/th,0)</f>
        <v>50</v>
      </c>
      <c r="AS82" s="2">
        <f t="shared" si="42"/>
        <v>17000000</v>
      </c>
      <c r="AT82" s="2">
        <f t="shared" si="43"/>
        <v>19000000</v>
      </c>
      <c r="AU82" s="2">
        <f t="shared" si="44"/>
        <v>25000000</v>
      </c>
      <c r="AV82" s="2">
        <f t="shared" si="45"/>
        <v>25000000</v>
      </c>
      <c r="AW82" s="2">
        <f t="shared" si="46"/>
        <v>26000000</v>
      </c>
      <c r="AX82" s="2">
        <f t="shared" si="47"/>
        <v>30000000</v>
      </c>
      <c r="AY82" s="2">
        <f t="shared" si="48"/>
        <v>33000000</v>
      </c>
      <c r="AZ82" s="2">
        <f t="shared" si="49"/>
        <v>32000000</v>
      </c>
      <c r="BA82" s="2">
        <f t="shared" si="50"/>
        <v>26000000</v>
      </c>
      <c r="BB82" s="2">
        <f t="shared" si="51"/>
        <v>30000000</v>
      </c>
      <c r="BC82" s="2">
        <f t="shared" si="52"/>
        <v>28000000</v>
      </c>
      <c r="BD82" s="2">
        <f t="shared" si="53"/>
        <v>32000000</v>
      </c>
      <c r="BE82" s="2">
        <f t="shared" si="54"/>
        <v>38000000</v>
      </c>
      <c r="BF82" s="2">
        <f t="shared" si="55"/>
        <v>46000000</v>
      </c>
      <c r="BG82" s="2">
        <f t="shared" si="56"/>
        <v>42000000</v>
      </c>
      <c r="BH82" s="2">
        <f t="shared" si="57"/>
        <v>44000000</v>
      </c>
      <c r="BI82" s="2">
        <f t="shared" si="58"/>
        <v>42000000</v>
      </c>
      <c r="BJ82" s="2">
        <f t="shared" si="59"/>
        <v>40000000</v>
      </c>
      <c r="BK82" s="2">
        <f t="shared" si="60"/>
        <v>40000000</v>
      </c>
      <c r="BL82" s="2">
        <f t="shared" si="61"/>
        <v>50000000</v>
      </c>
      <c r="BN82" s="2">
        <f t="shared" si="63"/>
        <v>665000000</v>
      </c>
    </row>
    <row r="83" spans="1:66" x14ac:dyDescent="0.8">
      <c r="A83" t="s">
        <v>69</v>
      </c>
      <c r="B83">
        <f t="shared" si="62"/>
        <v>25</v>
      </c>
      <c r="C83">
        <f>IF(Scen!C73-(FlexFR!B83*th)&gt;theta_1,FlexFR!B83+theta_2,FlexFR!B83)</f>
        <v>25</v>
      </c>
      <c r="D83">
        <f>IF(Scen!D73-(FlexFR!C83*th)&gt;theta_1,FlexFR!C83+theta_2,FlexFR!C83)</f>
        <v>25</v>
      </c>
      <c r="E83">
        <f>IF(Scen!E73-(FlexFR!D83*th)&gt;theta_1,FlexFR!D83+theta_2,FlexFR!D83)</f>
        <v>25</v>
      </c>
      <c r="F83">
        <f>IF(Scen!F73-(FlexFR!E83*th)&gt;theta_1,FlexFR!E83+theta_2,FlexFR!E83)</f>
        <v>25</v>
      </c>
      <c r="G83">
        <f>IF(Scen!G73-(FlexFR!F83*th)&gt;theta_1,FlexFR!F83+theta_2,FlexFR!F83)</f>
        <v>25</v>
      </c>
      <c r="H83">
        <f>IF(Scen!H73-(FlexFR!G83*th)&gt;theta_1,FlexFR!G83+theta_2,FlexFR!G83)</f>
        <v>30</v>
      </c>
      <c r="I83">
        <f>IF(Scen!I73-(FlexFR!H83*th)&gt;theta_1,FlexFR!H83+theta_2,FlexFR!H83)</f>
        <v>30</v>
      </c>
      <c r="J83">
        <f>IF(Scen!J73-(FlexFR!I83*th)&gt;theta_1,FlexFR!I83+theta_2,FlexFR!I83)</f>
        <v>35</v>
      </c>
      <c r="K83">
        <f>IF(Scen!K73-(FlexFR!J83*th)&gt;theta_1,FlexFR!J83+theta_2,FlexFR!J83)</f>
        <v>35</v>
      </c>
      <c r="L83">
        <f>IF(Scen!L73-(FlexFR!K83*th)&gt;theta_1,FlexFR!K83+theta_2,FlexFR!K83)</f>
        <v>35</v>
      </c>
      <c r="M83">
        <f>IF(Scen!M73-(FlexFR!L83*th)&gt;theta_1,FlexFR!L83+theta_2,FlexFR!L83)</f>
        <v>35</v>
      </c>
      <c r="N83">
        <f>IF(Scen!N73-(FlexFR!M83*th)&gt;theta_1,FlexFR!M83+theta_2,FlexFR!M83)</f>
        <v>40</v>
      </c>
      <c r="O83">
        <f>IF(Scen!O73-(FlexFR!N83*th)&gt;theta_1,FlexFR!N83+theta_2,FlexFR!N83)</f>
        <v>45</v>
      </c>
      <c r="P83">
        <f>IF(Scen!P73-(FlexFR!O83*th)&gt;theta_1,FlexFR!O83+theta_2,FlexFR!O83)</f>
        <v>45</v>
      </c>
      <c r="Q83">
        <f>IF(Scen!Q73-(FlexFR!P83*th)&gt;theta_1,FlexFR!P83+theta_2,FlexFR!P83)</f>
        <v>50</v>
      </c>
      <c r="R83">
        <f>IF(Scen!R73-(FlexFR!Q83*th)&gt;theta_1,FlexFR!Q83+theta_2,FlexFR!Q83)</f>
        <v>50</v>
      </c>
      <c r="S83">
        <f>IF(Scen!S73-(FlexFR!R83*th)&gt;theta_1,FlexFR!R83+theta_2,FlexFR!R83)</f>
        <v>55</v>
      </c>
      <c r="T83">
        <f>IF(Scen!T73-(FlexFR!S83*th)&gt;theta_1,FlexFR!S83+theta_2,FlexFR!S83)</f>
        <v>55</v>
      </c>
      <c r="U83">
        <f>IF(Scen!U73-(FlexFR!T83*th)&gt;theta_1,FlexFR!T83+theta_2,FlexFR!T83)</f>
        <v>55</v>
      </c>
      <c r="V83">
        <f>IF(Scen!V73-(FlexFR!U83*th)&gt;theta_1,FlexFR!U83+theta_2,FlexFR!U83)</f>
        <v>60</v>
      </c>
      <c r="X83">
        <f>ROUNDUP(Scen!C73/th,0)</f>
        <v>22</v>
      </c>
      <c r="Y83">
        <f>ROUNDUP(Scen!D73/th,0)</f>
        <v>22</v>
      </c>
      <c r="Z83">
        <f>ROUNDUP(Scen!E73/th,0)</f>
        <v>22</v>
      </c>
      <c r="AA83">
        <f>ROUNDUP(Scen!F73/th,0)</f>
        <v>23</v>
      </c>
      <c r="AB83">
        <f>ROUNDUP(Scen!G73/th,0)</f>
        <v>25</v>
      </c>
      <c r="AC83">
        <f>ROUNDUP(Scen!H73/th,0)</f>
        <v>27</v>
      </c>
      <c r="AD83">
        <f>ROUNDUP(Scen!I73/th,0)</f>
        <v>28</v>
      </c>
      <c r="AE83">
        <f>ROUNDUP(Scen!J73/th,0)</f>
        <v>32</v>
      </c>
      <c r="AF83">
        <f>ROUNDUP(Scen!K73/th,0)</f>
        <v>32</v>
      </c>
      <c r="AG83">
        <f>ROUNDUP(Scen!L73/th,0)</f>
        <v>33</v>
      </c>
      <c r="AH83">
        <f>ROUNDUP(Scen!M73/th,0)</f>
        <v>34</v>
      </c>
      <c r="AI83">
        <f>ROUNDUP(Scen!N73/th,0)</f>
        <v>37</v>
      </c>
      <c r="AJ83">
        <f>ROUNDUP(Scen!O73/th,0)</f>
        <v>41</v>
      </c>
      <c r="AK83">
        <f>ROUNDUP(Scen!P73/th,0)</f>
        <v>42</v>
      </c>
      <c r="AL83">
        <f>ROUNDUP(Scen!Q73/th,0)</f>
        <v>47</v>
      </c>
      <c r="AM83">
        <f>ROUNDUP(Scen!R73/th,0)</f>
        <v>46</v>
      </c>
      <c r="AN83">
        <f>ROUNDUP(Scen!S73/th,0)</f>
        <v>51</v>
      </c>
      <c r="AO83">
        <f>ROUNDUP(Scen!T73/th,0)</f>
        <v>54</v>
      </c>
      <c r="AP83">
        <f>ROUNDUP(Scen!U73/th,0)</f>
        <v>55</v>
      </c>
      <c r="AQ83">
        <f>ROUNDUP(Scen!V73/th,0)</f>
        <v>57</v>
      </c>
      <c r="AS83" s="2">
        <f t="shared" si="42"/>
        <v>19000000</v>
      </c>
      <c r="AT83" s="2">
        <f t="shared" si="43"/>
        <v>19000000</v>
      </c>
      <c r="AU83" s="2">
        <f t="shared" si="44"/>
        <v>19000000</v>
      </c>
      <c r="AV83" s="2">
        <f t="shared" si="45"/>
        <v>21000000</v>
      </c>
      <c r="AW83" s="2">
        <f t="shared" si="46"/>
        <v>25000000</v>
      </c>
      <c r="AX83" s="2">
        <f t="shared" si="47"/>
        <v>24000000</v>
      </c>
      <c r="AY83" s="2">
        <f t="shared" si="48"/>
        <v>26000000</v>
      </c>
      <c r="AZ83" s="2">
        <f t="shared" si="49"/>
        <v>29000000</v>
      </c>
      <c r="BA83" s="2">
        <f t="shared" si="50"/>
        <v>29000000</v>
      </c>
      <c r="BB83" s="2">
        <f t="shared" si="51"/>
        <v>31000000</v>
      </c>
      <c r="BC83" s="2">
        <f t="shared" si="52"/>
        <v>33000000</v>
      </c>
      <c r="BD83" s="2">
        <f t="shared" si="53"/>
        <v>34000000</v>
      </c>
      <c r="BE83" s="2">
        <f t="shared" si="54"/>
        <v>37000000</v>
      </c>
      <c r="BF83" s="2">
        <f t="shared" si="55"/>
        <v>39000000</v>
      </c>
      <c r="BG83" s="2">
        <f t="shared" si="56"/>
        <v>44000000</v>
      </c>
      <c r="BH83" s="2">
        <f t="shared" si="57"/>
        <v>42000000</v>
      </c>
      <c r="BI83" s="2">
        <f t="shared" si="58"/>
        <v>47000000</v>
      </c>
      <c r="BJ83" s="2">
        <f t="shared" si="59"/>
        <v>53000000</v>
      </c>
      <c r="BK83" s="2">
        <f t="shared" si="60"/>
        <v>55000000</v>
      </c>
      <c r="BL83" s="2">
        <f t="shared" si="61"/>
        <v>54000000</v>
      </c>
      <c r="BN83" s="2">
        <f t="shared" si="63"/>
        <v>680000000</v>
      </c>
    </row>
    <row r="84" spans="1:66" x14ac:dyDescent="0.8">
      <c r="A84" t="s">
        <v>70</v>
      </c>
      <c r="B84">
        <f t="shared" si="62"/>
        <v>25</v>
      </c>
      <c r="C84">
        <f>IF(Scen!C74-(FlexFR!B84*th)&gt;theta_1,FlexFR!B84+theta_2,FlexFR!B84)</f>
        <v>25</v>
      </c>
      <c r="D84">
        <f>IF(Scen!D74-(FlexFR!C84*th)&gt;theta_1,FlexFR!C84+theta_2,FlexFR!C84)</f>
        <v>30</v>
      </c>
      <c r="E84">
        <f>IF(Scen!E74-(FlexFR!D84*th)&gt;theta_1,FlexFR!D84+theta_2,FlexFR!D84)</f>
        <v>30</v>
      </c>
      <c r="F84">
        <f>IF(Scen!F74-(FlexFR!E84*th)&gt;theta_1,FlexFR!E84+theta_2,FlexFR!E84)</f>
        <v>35</v>
      </c>
      <c r="G84">
        <f>IF(Scen!G74-(FlexFR!F84*th)&gt;theta_1,FlexFR!F84+theta_2,FlexFR!F84)</f>
        <v>35</v>
      </c>
      <c r="H84">
        <f>IF(Scen!H74-(FlexFR!G84*th)&gt;theta_1,FlexFR!G84+theta_2,FlexFR!G84)</f>
        <v>40</v>
      </c>
      <c r="I84">
        <f>IF(Scen!I74-(FlexFR!H84*th)&gt;theta_1,FlexFR!H84+theta_2,FlexFR!H84)</f>
        <v>40</v>
      </c>
      <c r="J84">
        <f>IF(Scen!J74-(FlexFR!I84*th)&gt;theta_1,FlexFR!I84+theta_2,FlexFR!I84)</f>
        <v>40</v>
      </c>
      <c r="K84">
        <f>IF(Scen!K74-(FlexFR!J84*th)&gt;theta_1,FlexFR!J84+theta_2,FlexFR!J84)</f>
        <v>45</v>
      </c>
      <c r="L84">
        <f>IF(Scen!L74-(FlexFR!K84*th)&gt;theta_1,FlexFR!K84+theta_2,FlexFR!K84)</f>
        <v>45</v>
      </c>
      <c r="M84">
        <f>IF(Scen!M74-(FlexFR!L84*th)&gt;theta_1,FlexFR!L84+theta_2,FlexFR!L84)</f>
        <v>50</v>
      </c>
      <c r="N84">
        <f>IF(Scen!N74-(FlexFR!M84*th)&gt;theta_1,FlexFR!M84+theta_2,FlexFR!M84)</f>
        <v>55</v>
      </c>
      <c r="O84">
        <f>IF(Scen!O74-(FlexFR!N84*th)&gt;theta_1,FlexFR!N84+theta_2,FlexFR!N84)</f>
        <v>60</v>
      </c>
      <c r="P84">
        <f>IF(Scen!P74-(FlexFR!O84*th)&gt;theta_1,FlexFR!O84+theta_2,FlexFR!O84)</f>
        <v>60</v>
      </c>
      <c r="Q84">
        <f>IF(Scen!Q74-(FlexFR!P84*th)&gt;theta_1,FlexFR!P84+theta_2,FlexFR!P84)</f>
        <v>65</v>
      </c>
      <c r="R84">
        <f>IF(Scen!R74-(FlexFR!Q84*th)&gt;theta_1,FlexFR!Q84+theta_2,FlexFR!Q84)</f>
        <v>65</v>
      </c>
      <c r="S84">
        <f>IF(Scen!S74-(FlexFR!R84*th)&gt;theta_1,FlexFR!R84+theta_2,FlexFR!R84)</f>
        <v>65</v>
      </c>
      <c r="T84">
        <f>IF(Scen!T74-(FlexFR!S84*th)&gt;theta_1,FlexFR!S84+theta_2,FlexFR!S84)</f>
        <v>70</v>
      </c>
      <c r="U84">
        <f>IF(Scen!U74-(FlexFR!T84*th)&gt;theta_1,FlexFR!T84+theta_2,FlexFR!T84)</f>
        <v>70</v>
      </c>
      <c r="V84">
        <f>IF(Scen!V74-(FlexFR!U84*th)&gt;theta_1,FlexFR!U84+theta_2,FlexFR!U84)</f>
        <v>75</v>
      </c>
      <c r="X84">
        <f>ROUNDUP(Scen!C74/th,0)</f>
        <v>25</v>
      </c>
      <c r="Y84">
        <f>ROUNDUP(Scen!D74/th,0)</f>
        <v>27</v>
      </c>
      <c r="Z84">
        <f>ROUNDUP(Scen!E74/th,0)</f>
        <v>29</v>
      </c>
      <c r="AA84">
        <f>ROUNDUP(Scen!F74/th,0)</f>
        <v>31</v>
      </c>
      <c r="AB84">
        <f>ROUNDUP(Scen!G74/th,0)</f>
        <v>34</v>
      </c>
      <c r="AC84">
        <f>ROUNDUP(Scen!H74/th,0)</f>
        <v>38</v>
      </c>
      <c r="AD84">
        <f>ROUNDUP(Scen!I74/th,0)</f>
        <v>38</v>
      </c>
      <c r="AE84">
        <f>ROUNDUP(Scen!J74/th,0)</f>
        <v>40</v>
      </c>
      <c r="AF84">
        <f>ROUNDUP(Scen!K74/th,0)</f>
        <v>41</v>
      </c>
      <c r="AG84">
        <f>ROUNDUP(Scen!L74/th,0)</f>
        <v>45</v>
      </c>
      <c r="AH84">
        <f>ROUNDUP(Scen!M74/th,0)</f>
        <v>52</v>
      </c>
      <c r="AI84">
        <f>ROUNDUP(Scen!N74/th,0)</f>
        <v>53</v>
      </c>
      <c r="AJ84">
        <f>ROUNDUP(Scen!O74/th,0)</f>
        <v>56</v>
      </c>
      <c r="AK84">
        <f>ROUNDUP(Scen!P74/th,0)</f>
        <v>60</v>
      </c>
      <c r="AL84">
        <f>ROUNDUP(Scen!Q74/th,0)</f>
        <v>62</v>
      </c>
      <c r="AM84">
        <f>ROUNDUP(Scen!R74/th,0)</f>
        <v>65</v>
      </c>
      <c r="AN84">
        <f>ROUNDUP(Scen!S74/th,0)</f>
        <v>62</v>
      </c>
      <c r="AO84">
        <f>ROUNDUP(Scen!T74/th,0)</f>
        <v>66</v>
      </c>
      <c r="AP84">
        <f>ROUNDUP(Scen!U74/th,0)</f>
        <v>70</v>
      </c>
      <c r="AQ84">
        <f>ROUNDUP(Scen!V74/th,0)</f>
        <v>74</v>
      </c>
      <c r="AS84" s="2">
        <f t="shared" si="42"/>
        <v>25000000</v>
      </c>
      <c r="AT84" s="2">
        <f t="shared" si="43"/>
        <v>24000000</v>
      </c>
      <c r="AU84" s="2">
        <f t="shared" si="44"/>
        <v>28000000</v>
      </c>
      <c r="AV84" s="2">
        <f t="shared" si="45"/>
        <v>27000000</v>
      </c>
      <c r="AW84" s="2">
        <f t="shared" si="46"/>
        <v>33000000</v>
      </c>
      <c r="AX84" s="2">
        <f t="shared" si="47"/>
        <v>36000000</v>
      </c>
      <c r="AY84" s="2">
        <f t="shared" si="48"/>
        <v>36000000</v>
      </c>
      <c r="AZ84" s="2">
        <f t="shared" si="49"/>
        <v>40000000</v>
      </c>
      <c r="BA84" s="2">
        <f t="shared" si="50"/>
        <v>37000000</v>
      </c>
      <c r="BB84" s="2">
        <f t="shared" si="51"/>
        <v>45000000</v>
      </c>
      <c r="BC84" s="2">
        <f t="shared" si="52"/>
        <v>52000000</v>
      </c>
      <c r="BD84" s="2">
        <f t="shared" si="53"/>
        <v>51000000</v>
      </c>
      <c r="BE84" s="2">
        <f t="shared" si="54"/>
        <v>52000000</v>
      </c>
      <c r="BF84" s="2">
        <f t="shared" si="55"/>
        <v>60000000</v>
      </c>
      <c r="BG84" s="2">
        <f t="shared" si="56"/>
        <v>59000000</v>
      </c>
      <c r="BH84" s="2">
        <f t="shared" si="57"/>
        <v>65000000</v>
      </c>
      <c r="BI84" s="2">
        <f t="shared" si="58"/>
        <v>59000000</v>
      </c>
      <c r="BJ84" s="2">
        <f t="shared" si="59"/>
        <v>62000000</v>
      </c>
      <c r="BK84" s="2">
        <f t="shared" si="60"/>
        <v>70000000</v>
      </c>
      <c r="BL84" s="2">
        <f t="shared" si="61"/>
        <v>73000000</v>
      </c>
      <c r="BN84" s="2">
        <f t="shared" si="63"/>
        <v>934000000</v>
      </c>
    </row>
    <row r="85" spans="1:66" x14ac:dyDescent="0.8">
      <c r="A85" t="s">
        <v>71</v>
      </c>
      <c r="B85">
        <f t="shared" si="62"/>
        <v>25</v>
      </c>
      <c r="C85">
        <f>IF(Scen!C75-(FlexFR!B85*th)&gt;theta_1,FlexFR!B85+theta_2,FlexFR!B85)</f>
        <v>25</v>
      </c>
      <c r="D85">
        <f>IF(Scen!D75-(FlexFR!C85*th)&gt;theta_1,FlexFR!C85+theta_2,FlexFR!C85)</f>
        <v>30</v>
      </c>
      <c r="E85">
        <f>IF(Scen!E75-(FlexFR!D85*th)&gt;theta_1,FlexFR!D85+theta_2,FlexFR!D85)</f>
        <v>30</v>
      </c>
      <c r="F85">
        <f>IF(Scen!F75-(FlexFR!E85*th)&gt;theta_1,FlexFR!E85+theta_2,FlexFR!E85)</f>
        <v>30</v>
      </c>
      <c r="G85">
        <f>IF(Scen!G75-(FlexFR!F85*th)&gt;theta_1,FlexFR!F85+theta_2,FlexFR!F85)</f>
        <v>30</v>
      </c>
      <c r="H85">
        <f>IF(Scen!H75-(FlexFR!G85*th)&gt;theta_1,FlexFR!G85+theta_2,FlexFR!G85)</f>
        <v>35</v>
      </c>
      <c r="I85">
        <f>IF(Scen!I75-(FlexFR!H85*th)&gt;theta_1,FlexFR!H85+theta_2,FlexFR!H85)</f>
        <v>35</v>
      </c>
      <c r="J85">
        <f>IF(Scen!J75-(FlexFR!I85*th)&gt;theta_1,FlexFR!I85+theta_2,FlexFR!I85)</f>
        <v>35</v>
      </c>
      <c r="K85">
        <f>IF(Scen!K75-(FlexFR!J85*th)&gt;theta_1,FlexFR!J85+theta_2,FlexFR!J85)</f>
        <v>35</v>
      </c>
      <c r="L85">
        <f>IF(Scen!L75-(FlexFR!K85*th)&gt;theta_1,FlexFR!K85+theta_2,FlexFR!K85)</f>
        <v>35</v>
      </c>
      <c r="M85">
        <f>IF(Scen!M75-(FlexFR!L85*th)&gt;theta_1,FlexFR!L85+theta_2,FlexFR!L85)</f>
        <v>35</v>
      </c>
      <c r="N85">
        <f>IF(Scen!N75-(FlexFR!M85*th)&gt;theta_1,FlexFR!M85+theta_2,FlexFR!M85)</f>
        <v>35</v>
      </c>
      <c r="O85">
        <f>IF(Scen!O75-(FlexFR!N85*th)&gt;theta_1,FlexFR!N85+theta_2,FlexFR!N85)</f>
        <v>40</v>
      </c>
      <c r="P85">
        <f>IF(Scen!P75-(FlexFR!O85*th)&gt;theta_1,FlexFR!O85+theta_2,FlexFR!O85)</f>
        <v>40</v>
      </c>
      <c r="Q85">
        <f>IF(Scen!Q75-(FlexFR!P85*th)&gt;theta_1,FlexFR!P85+theta_2,FlexFR!P85)</f>
        <v>40</v>
      </c>
      <c r="R85">
        <f>IF(Scen!R75-(FlexFR!Q85*th)&gt;theta_1,FlexFR!Q85+theta_2,FlexFR!Q85)</f>
        <v>40</v>
      </c>
      <c r="S85">
        <f>IF(Scen!S75-(FlexFR!R85*th)&gt;theta_1,FlexFR!R85+theta_2,FlexFR!R85)</f>
        <v>45</v>
      </c>
      <c r="T85">
        <f>IF(Scen!T75-(FlexFR!S85*th)&gt;theta_1,FlexFR!S85+theta_2,FlexFR!S85)</f>
        <v>50</v>
      </c>
      <c r="U85">
        <f>IF(Scen!U75-(FlexFR!T85*th)&gt;theta_1,FlexFR!T85+theta_2,FlexFR!T85)</f>
        <v>50</v>
      </c>
      <c r="V85">
        <f>IF(Scen!V75-(FlexFR!U85*th)&gt;theta_1,FlexFR!U85+theta_2,FlexFR!U85)</f>
        <v>55</v>
      </c>
      <c r="X85">
        <f>ROUNDUP(Scen!C75/th,0)</f>
        <v>24</v>
      </c>
      <c r="Y85">
        <f>ROUNDUP(Scen!D75/th,0)</f>
        <v>28</v>
      </c>
      <c r="Z85">
        <f>ROUNDUP(Scen!E75/th,0)</f>
        <v>29</v>
      </c>
      <c r="AA85">
        <f>ROUNDUP(Scen!F75/th,0)</f>
        <v>30</v>
      </c>
      <c r="AB85">
        <f>ROUNDUP(Scen!G75/th,0)</f>
        <v>30</v>
      </c>
      <c r="AC85">
        <f>ROUNDUP(Scen!H75/th,0)</f>
        <v>32</v>
      </c>
      <c r="AD85">
        <f>ROUNDUP(Scen!I75/th,0)</f>
        <v>33</v>
      </c>
      <c r="AE85">
        <f>ROUNDUP(Scen!J75/th,0)</f>
        <v>34</v>
      </c>
      <c r="AF85">
        <f>ROUNDUP(Scen!K75/th,0)</f>
        <v>34</v>
      </c>
      <c r="AG85">
        <f>ROUNDUP(Scen!L75/th,0)</f>
        <v>33</v>
      </c>
      <c r="AH85">
        <f>ROUNDUP(Scen!M75/th,0)</f>
        <v>32</v>
      </c>
      <c r="AI85">
        <f>ROUNDUP(Scen!N75/th,0)</f>
        <v>35</v>
      </c>
      <c r="AJ85">
        <f>ROUNDUP(Scen!O75/th,0)</f>
        <v>37</v>
      </c>
      <c r="AK85">
        <f>ROUNDUP(Scen!P75/th,0)</f>
        <v>40</v>
      </c>
      <c r="AL85">
        <f>ROUNDUP(Scen!Q75/th,0)</f>
        <v>38</v>
      </c>
      <c r="AM85">
        <f>ROUNDUP(Scen!R75/th,0)</f>
        <v>40</v>
      </c>
      <c r="AN85">
        <f>ROUNDUP(Scen!S75/th,0)</f>
        <v>44</v>
      </c>
      <c r="AO85">
        <f>ROUNDUP(Scen!T75/th,0)</f>
        <v>48</v>
      </c>
      <c r="AP85">
        <f>ROUNDUP(Scen!U75/th,0)</f>
        <v>50</v>
      </c>
      <c r="AQ85">
        <f>ROUNDUP(Scen!V75/th,0)</f>
        <v>52</v>
      </c>
      <c r="AS85" s="2">
        <f t="shared" si="42"/>
        <v>23000000</v>
      </c>
      <c r="AT85" s="2">
        <f t="shared" si="43"/>
        <v>26000000</v>
      </c>
      <c r="AU85" s="2">
        <f t="shared" si="44"/>
        <v>28000000</v>
      </c>
      <c r="AV85" s="2">
        <f t="shared" si="45"/>
        <v>30000000</v>
      </c>
      <c r="AW85" s="2">
        <f t="shared" si="46"/>
        <v>30000000</v>
      </c>
      <c r="AX85" s="2">
        <f t="shared" si="47"/>
        <v>29000000</v>
      </c>
      <c r="AY85" s="2">
        <f t="shared" si="48"/>
        <v>31000000</v>
      </c>
      <c r="AZ85" s="2">
        <f t="shared" si="49"/>
        <v>33000000</v>
      </c>
      <c r="BA85" s="2">
        <f t="shared" si="50"/>
        <v>33000000</v>
      </c>
      <c r="BB85" s="2">
        <f t="shared" si="51"/>
        <v>31000000</v>
      </c>
      <c r="BC85" s="2">
        <f t="shared" si="52"/>
        <v>29000000</v>
      </c>
      <c r="BD85" s="2">
        <f t="shared" si="53"/>
        <v>35000000</v>
      </c>
      <c r="BE85" s="2">
        <f t="shared" si="54"/>
        <v>34000000</v>
      </c>
      <c r="BF85" s="2">
        <f t="shared" si="55"/>
        <v>40000000</v>
      </c>
      <c r="BG85" s="2">
        <f t="shared" si="56"/>
        <v>36000000</v>
      </c>
      <c r="BH85" s="2">
        <f t="shared" si="57"/>
        <v>40000000</v>
      </c>
      <c r="BI85" s="2">
        <f t="shared" si="58"/>
        <v>43000000</v>
      </c>
      <c r="BJ85" s="2">
        <f t="shared" si="59"/>
        <v>46000000</v>
      </c>
      <c r="BK85" s="2">
        <f t="shared" si="60"/>
        <v>50000000</v>
      </c>
      <c r="BL85" s="2">
        <f t="shared" si="61"/>
        <v>49000000</v>
      </c>
      <c r="BN85" s="2">
        <f t="shared" si="63"/>
        <v>696000000</v>
      </c>
    </row>
    <row r="86" spans="1:66" x14ac:dyDescent="0.8">
      <c r="A86" t="s">
        <v>72</v>
      </c>
      <c r="B86">
        <f t="shared" si="62"/>
        <v>25</v>
      </c>
      <c r="C86">
        <f>IF(Scen!C76-(FlexFR!B86*th)&gt;theta_1,FlexFR!B86+theta_2,FlexFR!B86)</f>
        <v>25</v>
      </c>
      <c r="D86">
        <f>IF(Scen!D76-(FlexFR!C86*th)&gt;theta_1,FlexFR!C86+theta_2,FlexFR!C86)</f>
        <v>30</v>
      </c>
      <c r="E86">
        <f>IF(Scen!E76-(FlexFR!D86*th)&gt;theta_1,FlexFR!D86+theta_2,FlexFR!D86)</f>
        <v>30</v>
      </c>
      <c r="F86">
        <f>IF(Scen!F76-(FlexFR!E86*th)&gt;theta_1,FlexFR!E86+theta_2,FlexFR!E86)</f>
        <v>30</v>
      </c>
      <c r="G86">
        <f>IF(Scen!G76-(FlexFR!F86*th)&gt;theta_1,FlexFR!F86+theta_2,FlexFR!F86)</f>
        <v>35</v>
      </c>
      <c r="H86">
        <f>IF(Scen!H76-(FlexFR!G86*th)&gt;theta_1,FlexFR!G86+theta_2,FlexFR!G86)</f>
        <v>35</v>
      </c>
      <c r="I86">
        <f>IF(Scen!I76-(FlexFR!H86*th)&gt;theta_1,FlexFR!H86+theta_2,FlexFR!H86)</f>
        <v>35</v>
      </c>
      <c r="J86">
        <f>IF(Scen!J76-(FlexFR!I86*th)&gt;theta_1,FlexFR!I86+theta_2,FlexFR!I86)</f>
        <v>40</v>
      </c>
      <c r="K86">
        <f>IF(Scen!K76-(FlexFR!J86*th)&gt;theta_1,FlexFR!J86+theta_2,FlexFR!J86)</f>
        <v>45</v>
      </c>
      <c r="L86">
        <f>IF(Scen!L76-(FlexFR!K86*th)&gt;theta_1,FlexFR!K86+theta_2,FlexFR!K86)</f>
        <v>50</v>
      </c>
      <c r="M86">
        <f>IF(Scen!M76-(FlexFR!L86*th)&gt;theta_1,FlexFR!L86+theta_2,FlexFR!L86)</f>
        <v>50</v>
      </c>
      <c r="N86">
        <f>IF(Scen!N76-(FlexFR!M86*th)&gt;theta_1,FlexFR!M86+theta_2,FlexFR!M86)</f>
        <v>55</v>
      </c>
      <c r="O86">
        <f>IF(Scen!O76-(FlexFR!N86*th)&gt;theta_1,FlexFR!N86+theta_2,FlexFR!N86)</f>
        <v>55</v>
      </c>
      <c r="P86">
        <f>IF(Scen!P76-(FlexFR!O86*th)&gt;theta_1,FlexFR!O86+theta_2,FlexFR!O86)</f>
        <v>55</v>
      </c>
      <c r="Q86">
        <f>IF(Scen!Q76-(FlexFR!P86*th)&gt;theta_1,FlexFR!P86+theta_2,FlexFR!P86)</f>
        <v>55</v>
      </c>
      <c r="R86">
        <f>IF(Scen!R76-(FlexFR!Q86*th)&gt;theta_1,FlexFR!Q86+theta_2,FlexFR!Q86)</f>
        <v>55</v>
      </c>
      <c r="S86">
        <f>IF(Scen!S76-(FlexFR!R86*th)&gt;theta_1,FlexFR!R86+theta_2,FlexFR!R86)</f>
        <v>55</v>
      </c>
      <c r="T86">
        <f>IF(Scen!T76-(FlexFR!S86*th)&gt;theta_1,FlexFR!S86+theta_2,FlexFR!S86)</f>
        <v>55</v>
      </c>
      <c r="U86">
        <f>IF(Scen!U76-(FlexFR!T86*th)&gt;theta_1,FlexFR!T86+theta_2,FlexFR!T86)</f>
        <v>55</v>
      </c>
      <c r="V86">
        <f>IF(Scen!V76-(FlexFR!U86*th)&gt;theta_1,FlexFR!U86+theta_2,FlexFR!U86)</f>
        <v>55</v>
      </c>
      <c r="X86">
        <f>ROUNDUP(Scen!C76/th,0)</f>
        <v>24</v>
      </c>
      <c r="Y86">
        <f>ROUNDUP(Scen!D76/th,0)</f>
        <v>28</v>
      </c>
      <c r="Z86">
        <f>ROUNDUP(Scen!E76/th,0)</f>
        <v>28</v>
      </c>
      <c r="AA86">
        <f>ROUNDUP(Scen!F76/th,0)</f>
        <v>29</v>
      </c>
      <c r="AB86">
        <f>ROUNDUP(Scen!G76/th,0)</f>
        <v>33</v>
      </c>
      <c r="AC86">
        <f>ROUNDUP(Scen!H76/th,0)</f>
        <v>35</v>
      </c>
      <c r="AD86">
        <f>ROUNDUP(Scen!I76/th,0)</f>
        <v>35</v>
      </c>
      <c r="AE86">
        <f>ROUNDUP(Scen!J76/th,0)</f>
        <v>40</v>
      </c>
      <c r="AF86">
        <f>ROUNDUP(Scen!K76/th,0)</f>
        <v>44</v>
      </c>
      <c r="AG86">
        <f>ROUNDUP(Scen!L76/th,0)</f>
        <v>47</v>
      </c>
      <c r="AH86">
        <f>ROUNDUP(Scen!M76/th,0)</f>
        <v>49</v>
      </c>
      <c r="AI86">
        <f>ROUNDUP(Scen!N76/th,0)</f>
        <v>51</v>
      </c>
      <c r="AJ86">
        <f>ROUNDUP(Scen!O76/th,0)</f>
        <v>51</v>
      </c>
      <c r="AK86">
        <f>ROUNDUP(Scen!P76/th,0)</f>
        <v>52</v>
      </c>
      <c r="AL86">
        <f>ROUNDUP(Scen!Q76/th,0)</f>
        <v>48</v>
      </c>
      <c r="AM86">
        <f>ROUNDUP(Scen!R76/th,0)</f>
        <v>50</v>
      </c>
      <c r="AN86">
        <f>ROUNDUP(Scen!S76/th,0)</f>
        <v>53</v>
      </c>
      <c r="AO86">
        <f>ROUNDUP(Scen!T76/th,0)</f>
        <v>51</v>
      </c>
      <c r="AP86">
        <f>ROUNDUP(Scen!U76/th,0)</f>
        <v>47</v>
      </c>
      <c r="AQ86">
        <f>ROUNDUP(Scen!V76/th,0)</f>
        <v>52</v>
      </c>
      <c r="AS86" s="2">
        <f t="shared" si="42"/>
        <v>23000000</v>
      </c>
      <c r="AT86" s="2">
        <f t="shared" si="43"/>
        <v>26000000</v>
      </c>
      <c r="AU86" s="2">
        <f t="shared" si="44"/>
        <v>26000000</v>
      </c>
      <c r="AV86" s="2">
        <f t="shared" si="45"/>
        <v>28000000</v>
      </c>
      <c r="AW86" s="2">
        <f t="shared" si="46"/>
        <v>31000000</v>
      </c>
      <c r="AX86" s="2">
        <f t="shared" si="47"/>
        <v>35000000</v>
      </c>
      <c r="AY86" s="2">
        <f t="shared" si="48"/>
        <v>35000000</v>
      </c>
      <c r="AZ86" s="2">
        <f t="shared" si="49"/>
        <v>40000000</v>
      </c>
      <c r="BA86" s="2">
        <f t="shared" si="50"/>
        <v>43000000</v>
      </c>
      <c r="BB86" s="2">
        <f t="shared" si="51"/>
        <v>44000000</v>
      </c>
      <c r="BC86" s="2">
        <f t="shared" si="52"/>
        <v>48000000</v>
      </c>
      <c r="BD86" s="2">
        <f t="shared" si="53"/>
        <v>47000000</v>
      </c>
      <c r="BE86" s="2">
        <f t="shared" si="54"/>
        <v>47000000</v>
      </c>
      <c r="BF86" s="2">
        <f t="shared" si="55"/>
        <v>49000000</v>
      </c>
      <c r="BG86" s="2">
        <f t="shared" si="56"/>
        <v>41000000</v>
      </c>
      <c r="BH86" s="2">
        <f t="shared" si="57"/>
        <v>45000000</v>
      </c>
      <c r="BI86" s="2">
        <f t="shared" si="58"/>
        <v>51000000</v>
      </c>
      <c r="BJ86" s="2">
        <f t="shared" si="59"/>
        <v>47000000</v>
      </c>
      <c r="BK86" s="2">
        <f t="shared" si="60"/>
        <v>39000000</v>
      </c>
      <c r="BL86" s="2">
        <f t="shared" si="61"/>
        <v>49000000</v>
      </c>
      <c r="BN86" s="2">
        <f t="shared" si="63"/>
        <v>794000000</v>
      </c>
    </row>
    <row r="87" spans="1:66" x14ac:dyDescent="0.8">
      <c r="A87" t="s">
        <v>73</v>
      </c>
      <c r="B87">
        <f t="shared" si="62"/>
        <v>25</v>
      </c>
      <c r="C87">
        <f>IF(Scen!C77-(FlexFR!B87*th)&gt;theta_1,FlexFR!B87+theta_2,FlexFR!B87)</f>
        <v>25</v>
      </c>
      <c r="D87">
        <f>IF(Scen!D77-(FlexFR!C87*th)&gt;theta_1,FlexFR!C87+theta_2,FlexFR!C87)</f>
        <v>30</v>
      </c>
      <c r="E87">
        <f>IF(Scen!E77-(FlexFR!D87*th)&gt;theta_1,FlexFR!D87+theta_2,FlexFR!D87)</f>
        <v>30</v>
      </c>
      <c r="F87">
        <f>IF(Scen!F77-(FlexFR!E87*th)&gt;theta_1,FlexFR!E87+theta_2,FlexFR!E87)</f>
        <v>30</v>
      </c>
      <c r="G87">
        <f>IF(Scen!G77-(FlexFR!F87*th)&gt;theta_1,FlexFR!F87+theta_2,FlexFR!F87)</f>
        <v>35</v>
      </c>
      <c r="H87">
        <f>IF(Scen!H77-(FlexFR!G87*th)&gt;theta_1,FlexFR!G87+theta_2,FlexFR!G87)</f>
        <v>35</v>
      </c>
      <c r="I87">
        <f>IF(Scen!I77-(FlexFR!H87*th)&gt;theta_1,FlexFR!H87+theta_2,FlexFR!H87)</f>
        <v>40</v>
      </c>
      <c r="J87">
        <f>IF(Scen!J77-(FlexFR!I87*th)&gt;theta_1,FlexFR!I87+theta_2,FlexFR!I87)</f>
        <v>40</v>
      </c>
      <c r="K87">
        <f>IF(Scen!K77-(FlexFR!J87*th)&gt;theta_1,FlexFR!J87+theta_2,FlexFR!J87)</f>
        <v>45</v>
      </c>
      <c r="L87">
        <f>IF(Scen!L77-(FlexFR!K87*th)&gt;theta_1,FlexFR!K87+theta_2,FlexFR!K87)</f>
        <v>50</v>
      </c>
      <c r="M87">
        <f>IF(Scen!M77-(FlexFR!L87*th)&gt;theta_1,FlexFR!L87+theta_2,FlexFR!L87)</f>
        <v>50</v>
      </c>
      <c r="N87">
        <f>IF(Scen!N77-(FlexFR!M87*th)&gt;theta_1,FlexFR!M87+theta_2,FlexFR!M87)</f>
        <v>50</v>
      </c>
      <c r="O87">
        <f>IF(Scen!O77-(FlexFR!N87*th)&gt;theta_1,FlexFR!N87+theta_2,FlexFR!N87)</f>
        <v>50</v>
      </c>
      <c r="P87">
        <f>IF(Scen!P77-(FlexFR!O87*th)&gt;theta_1,FlexFR!O87+theta_2,FlexFR!O87)</f>
        <v>55</v>
      </c>
      <c r="Q87">
        <f>IF(Scen!Q77-(FlexFR!P87*th)&gt;theta_1,FlexFR!P87+theta_2,FlexFR!P87)</f>
        <v>60</v>
      </c>
      <c r="R87">
        <f>IF(Scen!R77-(FlexFR!Q87*th)&gt;theta_1,FlexFR!Q87+theta_2,FlexFR!Q87)</f>
        <v>65</v>
      </c>
      <c r="S87">
        <f>IF(Scen!S77-(FlexFR!R87*th)&gt;theta_1,FlexFR!R87+theta_2,FlexFR!R87)</f>
        <v>70</v>
      </c>
      <c r="T87">
        <f>IF(Scen!T77-(FlexFR!S87*th)&gt;theta_1,FlexFR!S87+theta_2,FlexFR!S87)</f>
        <v>75</v>
      </c>
      <c r="U87">
        <f>IF(Scen!U77-(FlexFR!T87*th)&gt;theta_1,FlexFR!T87+theta_2,FlexFR!T87)</f>
        <v>80</v>
      </c>
      <c r="V87">
        <f>IF(Scen!V77-(FlexFR!U87*th)&gt;theta_1,FlexFR!U87+theta_2,FlexFR!U87)</f>
        <v>80</v>
      </c>
      <c r="X87">
        <f>ROUNDUP(Scen!C77/th,0)</f>
        <v>25</v>
      </c>
      <c r="Y87">
        <f>ROUNDUP(Scen!D77/th,0)</f>
        <v>26</v>
      </c>
      <c r="Z87">
        <f>ROUNDUP(Scen!E77/th,0)</f>
        <v>29</v>
      </c>
      <c r="AA87">
        <f>ROUNDUP(Scen!F77/th,0)</f>
        <v>29</v>
      </c>
      <c r="AB87">
        <f>ROUNDUP(Scen!G77/th,0)</f>
        <v>32</v>
      </c>
      <c r="AC87">
        <f>ROUNDUP(Scen!H77/th,0)</f>
        <v>35</v>
      </c>
      <c r="AD87">
        <f>ROUNDUP(Scen!I77/th,0)</f>
        <v>37</v>
      </c>
      <c r="AE87">
        <f>ROUNDUP(Scen!J77/th,0)</f>
        <v>38</v>
      </c>
      <c r="AF87">
        <f>ROUNDUP(Scen!K77/th,0)</f>
        <v>43</v>
      </c>
      <c r="AG87">
        <f>ROUNDUP(Scen!L77/th,0)</f>
        <v>46</v>
      </c>
      <c r="AH87">
        <f>ROUNDUP(Scen!M77/th,0)</f>
        <v>46</v>
      </c>
      <c r="AI87">
        <f>ROUNDUP(Scen!N77/th,0)</f>
        <v>48</v>
      </c>
      <c r="AJ87">
        <f>ROUNDUP(Scen!O77/th,0)</f>
        <v>49</v>
      </c>
      <c r="AK87">
        <f>ROUNDUP(Scen!P77/th,0)</f>
        <v>55</v>
      </c>
      <c r="AL87">
        <f>ROUNDUP(Scen!Q77/th,0)</f>
        <v>56</v>
      </c>
      <c r="AM87">
        <f>ROUNDUP(Scen!R77/th,0)</f>
        <v>63</v>
      </c>
      <c r="AN87">
        <f>ROUNDUP(Scen!S77/th,0)</f>
        <v>68</v>
      </c>
      <c r="AO87">
        <f>ROUNDUP(Scen!T77/th,0)</f>
        <v>71</v>
      </c>
      <c r="AP87">
        <f>ROUNDUP(Scen!U77/th,0)</f>
        <v>76</v>
      </c>
      <c r="AQ87">
        <f>ROUNDUP(Scen!V77/th,0)</f>
        <v>76</v>
      </c>
      <c r="AS87" s="2">
        <f t="shared" si="42"/>
        <v>25000000</v>
      </c>
      <c r="AT87" s="2">
        <f t="shared" si="43"/>
        <v>22000000</v>
      </c>
      <c r="AU87" s="2">
        <f t="shared" si="44"/>
        <v>28000000</v>
      </c>
      <c r="AV87" s="2">
        <f t="shared" si="45"/>
        <v>28000000</v>
      </c>
      <c r="AW87" s="2">
        <f t="shared" si="46"/>
        <v>29000000</v>
      </c>
      <c r="AX87" s="2">
        <f t="shared" si="47"/>
        <v>35000000</v>
      </c>
      <c r="AY87" s="2">
        <f t="shared" si="48"/>
        <v>34000000</v>
      </c>
      <c r="AZ87" s="2">
        <f t="shared" si="49"/>
        <v>36000000</v>
      </c>
      <c r="BA87" s="2">
        <f t="shared" si="50"/>
        <v>41000000</v>
      </c>
      <c r="BB87" s="2">
        <f t="shared" si="51"/>
        <v>42000000</v>
      </c>
      <c r="BC87" s="2">
        <f t="shared" si="52"/>
        <v>42000000</v>
      </c>
      <c r="BD87" s="2">
        <f t="shared" si="53"/>
        <v>46000000</v>
      </c>
      <c r="BE87" s="2">
        <f t="shared" si="54"/>
        <v>48000000</v>
      </c>
      <c r="BF87" s="2">
        <f t="shared" si="55"/>
        <v>55000000</v>
      </c>
      <c r="BG87" s="2">
        <f t="shared" si="56"/>
        <v>52000000</v>
      </c>
      <c r="BH87" s="2">
        <f t="shared" si="57"/>
        <v>61000000</v>
      </c>
      <c r="BI87" s="2">
        <f t="shared" si="58"/>
        <v>66000000</v>
      </c>
      <c r="BJ87" s="2">
        <f t="shared" si="59"/>
        <v>67000000</v>
      </c>
      <c r="BK87" s="2">
        <f t="shared" si="60"/>
        <v>72000000</v>
      </c>
      <c r="BL87" s="2">
        <f t="shared" si="61"/>
        <v>72000000</v>
      </c>
      <c r="BN87" s="2">
        <f t="shared" si="63"/>
        <v>901000000</v>
      </c>
    </row>
    <row r="88" spans="1:66" x14ac:dyDescent="0.8">
      <c r="A88" t="s">
        <v>74</v>
      </c>
      <c r="B88">
        <f t="shared" si="62"/>
        <v>25</v>
      </c>
      <c r="C88">
        <f>IF(Scen!C78-(FlexFR!B88*th)&gt;theta_1,FlexFR!B88+theta_2,FlexFR!B88)</f>
        <v>25</v>
      </c>
      <c r="D88">
        <f>IF(Scen!D78-(FlexFR!C88*th)&gt;theta_1,FlexFR!C88+theta_2,FlexFR!C88)</f>
        <v>30</v>
      </c>
      <c r="E88">
        <f>IF(Scen!E78-(FlexFR!D88*th)&gt;theta_1,FlexFR!D88+theta_2,FlexFR!D88)</f>
        <v>30</v>
      </c>
      <c r="F88">
        <f>IF(Scen!F78-(FlexFR!E88*th)&gt;theta_1,FlexFR!E88+theta_2,FlexFR!E88)</f>
        <v>30</v>
      </c>
      <c r="G88">
        <f>IF(Scen!G78-(FlexFR!F88*th)&gt;theta_1,FlexFR!F88+theta_2,FlexFR!F88)</f>
        <v>30</v>
      </c>
      <c r="H88">
        <f>IF(Scen!H78-(FlexFR!G88*th)&gt;theta_1,FlexFR!G88+theta_2,FlexFR!G88)</f>
        <v>30</v>
      </c>
      <c r="I88">
        <f>IF(Scen!I78-(FlexFR!H88*th)&gt;theta_1,FlexFR!H88+theta_2,FlexFR!H88)</f>
        <v>30</v>
      </c>
      <c r="J88">
        <f>IF(Scen!J78-(FlexFR!I88*th)&gt;theta_1,FlexFR!I88+theta_2,FlexFR!I88)</f>
        <v>30</v>
      </c>
      <c r="K88">
        <f>IF(Scen!K78-(FlexFR!J88*th)&gt;theta_1,FlexFR!J88+theta_2,FlexFR!J88)</f>
        <v>30</v>
      </c>
      <c r="L88">
        <f>IF(Scen!L78-(FlexFR!K88*th)&gt;theta_1,FlexFR!K88+theta_2,FlexFR!K88)</f>
        <v>30</v>
      </c>
      <c r="M88">
        <f>IF(Scen!M78-(FlexFR!L88*th)&gt;theta_1,FlexFR!L88+theta_2,FlexFR!L88)</f>
        <v>30</v>
      </c>
      <c r="N88">
        <f>IF(Scen!N78-(FlexFR!M88*th)&gt;theta_1,FlexFR!M88+theta_2,FlexFR!M88)</f>
        <v>30</v>
      </c>
      <c r="O88">
        <f>IF(Scen!O78-(FlexFR!N88*th)&gt;theta_1,FlexFR!N88+theta_2,FlexFR!N88)</f>
        <v>35</v>
      </c>
      <c r="P88">
        <f>IF(Scen!P78-(FlexFR!O88*th)&gt;theta_1,FlexFR!O88+theta_2,FlexFR!O88)</f>
        <v>35</v>
      </c>
      <c r="Q88">
        <f>IF(Scen!Q78-(FlexFR!P88*th)&gt;theta_1,FlexFR!P88+theta_2,FlexFR!P88)</f>
        <v>35</v>
      </c>
      <c r="R88">
        <f>IF(Scen!R78-(FlexFR!Q88*th)&gt;theta_1,FlexFR!Q88+theta_2,FlexFR!Q88)</f>
        <v>35</v>
      </c>
      <c r="S88">
        <f>IF(Scen!S78-(FlexFR!R88*th)&gt;theta_1,FlexFR!R88+theta_2,FlexFR!R88)</f>
        <v>40</v>
      </c>
      <c r="T88">
        <f>IF(Scen!T78-(FlexFR!S88*th)&gt;theta_1,FlexFR!S88+theta_2,FlexFR!S88)</f>
        <v>40</v>
      </c>
      <c r="U88">
        <f>IF(Scen!U78-(FlexFR!T88*th)&gt;theta_1,FlexFR!T88+theta_2,FlexFR!T88)</f>
        <v>45</v>
      </c>
      <c r="V88">
        <f>IF(Scen!V78-(FlexFR!U88*th)&gt;theta_1,FlexFR!U88+theta_2,FlexFR!U88)</f>
        <v>45</v>
      </c>
      <c r="X88">
        <f>ROUNDUP(Scen!C78/th,0)</f>
        <v>24</v>
      </c>
      <c r="Y88">
        <f>ROUNDUP(Scen!D78/th,0)</f>
        <v>26</v>
      </c>
      <c r="Z88">
        <f>ROUNDUP(Scen!E78/th,0)</f>
        <v>25</v>
      </c>
      <c r="AA88">
        <f>ROUNDUP(Scen!F78/th,0)</f>
        <v>25</v>
      </c>
      <c r="AB88">
        <f>ROUNDUP(Scen!G78/th,0)</f>
        <v>24</v>
      </c>
      <c r="AC88">
        <f>ROUNDUP(Scen!H78/th,0)</f>
        <v>24</v>
      </c>
      <c r="AD88">
        <f>ROUNDUP(Scen!I78/th,0)</f>
        <v>25</v>
      </c>
      <c r="AE88">
        <f>ROUNDUP(Scen!J78/th,0)</f>
        <v>25</v>
      </c>
      <c r="AF88">
        <f>ROUNDUP(Scen!K78/th,0)</f>
        <v>26</v>
      </c>
      <c r="AG88">
        <f>ROUNDUP(Scen!L78/th,0)</f>
        <v>27</v>
      </c>
      <c r="AH88">
        <f>ROUNDUP(Scen!M78/th,0)</f>
        <v>29</v>
      </c>
      <c r="AI88">
        <f>ROUNDUP(Scen!N78/th,0)</f>
        <v>30</v>
      </c>
      <c r="AJ88">
        <f>ROUNDUP(Scen!O78/th,0)</f>
        <v>31</v>
      </c>
      <c r="AK88">
        <f>ROUNDUP(Scen!P78/th,0)</f>
        <v>32</v>
      </c>
      <c r="AL88">
        <f>ROUNDUP(Scen!Q78/th,0)</f>
        <v>34</v>
      </c>
      <c r="AM88">
        <f>ROUNDUP(Scen!R78/th,0)</f>
        <v>34</v>
      </c>
      <c r="AN88">
        <f>ROUNDUP(Scen!S78/th,0)</f>
        <v>36</v>
      </c>
      <c r="AO88">
        <f>ROUNDUP(Scen!T78/th,0)</f>
        <v>39</v>
      </c>
      <c r="AP88">
        <f>ROUNDUP(Scen!U78/th,0)</f>
        <v>41</v>
      </c>
      <c r="AQ88">
        <f>ROUNDUP(Scen!V78/th,0)</f>
        <v>42</v>
      </c>
      <c r="AS88" s="2">
        <f t="shared" si="42"/>
        <v>23000000</v>
      </c>
      <c r="AT88" s="2">
        <f t="shared" si="43"/>
        <v>22000000</v>
      </c>
      <c r="AU88" s="2">
        <f t="shared" si="44"/>
        <v>20000000</v>
      </c>
      <c r="AV88" s="2">
        <f t="shared" si="45"/>
        <v>20000000</v>
      </c>
      <c r="AW88" s="2">
        <f t="shared" si="46"/>
        <v>18000000</v>
      </c>
      <c r="AX88" s="2">
        <f t="shared" si="47"/>
        <v>18000000</v>
      </c>
      <c r="AY88" s="2">
        <f t="shared" si="48"/>
        <v>20000000</v>
      </c>
      <c r="AZ88" s="2">
        <f t="shared" si="49"/>
        <v>20000000</v>
      </c>
      <c r="BA88" s="2">
        <f t="shared" si="50"/>
        <v>22000000</v>
      </c>
      <c r="BB88" s="2">
        <f t="shared" si="51"/>
        <v>24000000</v>
      </c>
      <c r="BC88" s="2">
        <f t="shared" si="52"/>
        <v>28000000</v>
      </c>
      <c r="BD88" s="2">
        <f t="shared" si="53"/>
        <v>30000000</v>
      </c>
      <c r="BE88" s="2">
        <f t="shared" si="54"/>
        <v>27000000</v>
      </c>
      <c r="BF88" s="2">
        <f t="shared" si="55"/>
        <v>29000000</v>
      </c>
      <c r="BG88" s="2">
        <f t="shared" si="56"/>
        <v>33000000</v>
      </c>
      <c r="BH88" s="2">
        <f t="shared" si="57"/>
        <v>33000000</v>
      </c>
      <c r="BI88" s="2">
        <f t="shared" si="58"/>
        <v>32000000</v>
      </c>
      <c r="BJ88" s="2">
        <f t="shared" si="59"/>
        <v>38000000</v>
      </c>
      <c r="BK88" s="2">
        <f t="shared" si="60"/>
        <v>37000000</v>
      </c>
      <c r="BL88" s="2">
        <f t="shared" si="61"/>
        <v>39000000</v>
      </c>
      <c r="BN88" s="2">
        <f t="shared" si="63"/>
        <v>533000000</v>
      </c>
    </row>
    <row r="89" spans="1:66" x14ac:dyDescent="0.8">
      <c r="A89" t="s">
        <v>75</v>
      </c>
      <c r="B89">
        <f t="shared" si="62"/>
        <v>25</v>
      </c>
      <c r="C89">
        <f>IF(Scen!C79-(FlexFR!B89*th)&gt;theta_1,FlexFR!B89+theta_2,FlexFR!B89)</f>
        <v>25</v>
      </c>
      <c r="D89">
        <f>IF(Scen!D79-(FlexFR!C89*th)&gt;theta_1,FlexFR!C89+theta_2,FlexFR!C89)</f>
        <v>25</v>
      </c>
      <c r="E89">
        <f>IF(Scen!E79-(FlexFR!D89*th)&gt;theta_1,FlexFR!D89+theta_2,FlexFR!D89)</f>
        <v>30</v>
      </c>
      <c r="F89">
        <f>IF(Scen!F79-(FlexFR!E89*th)&gt;theta_1,FlexFR!E89+theta_2,FlexFR!E89)</f>
        <v>30</v>
      </c>
      <c r="G89">
        <f>IF(Scen!G79-(FlexFR!F89*th)&gt;theta_1,FlexFR!F89+theta_2,FlexFR!F89)</f>
        <v>30</v>
      </c>
      <c r="H89">
        <f>IF(Scen!H79-(FlexFR!G89*th)&gt;theta_1,FlexFR!G89+theta_2,FlexFR!G89)</f>
        <v>35</v>
      </c>
      <c r="I89">
        <f>IF(Scen!I79-(FlexFR!H89*th)&gt;theta_1,FlexFR!H89+theta_2,FlexFR!H89)</f>
        <v>35</v>
      </c>
      <c r="J89">
        <f>IF(Scen!J79-(FlexFR!I89*th)&gt;theta_1,FlexFR!I89+theta_2,FlexFR!I89)</f>
        <v>35</v>
      </c>
      <c r="K89">
        <f>IF(Scen!K79-(FlexFR!J89*th)&gt;theta_1,FlexFR!J89+theta_2,FlexFR!J89)</f>
        <v>35</v>
      </c>
      <c r="L89">
        <f>IF(Scen!L79-(FlexFR!K89*th)&gt;theta_1,FlexFR!K89+theta_2,FlexFR!K89)</f>
        <v>35</v>
      </c>
      <c r="M89">
        <f>IF(Scen!M79-(FlexFR!L89*th)&gt;theta_1,FlexFR!L89+theta_2,FlexFR!L89)</f>
        <v>35</v>
      </c>
      <c r="N89">
        <f>IF(Scen!N79-(FlexFR!M89*th)&gt;theta_1,FlexFR!M89+theta_2,FlexFR!M89)</f>
        <v>35</v>
      </c>
      <c r="O89">
        <f>IF(Scen!O79-(FlexFR!N89*th)&gt;theta_1,FlexFR!N89+theta_2,FlexFR!N89)</f>
        <v>35</v>
      </c>
      <c r="P89">
        <f>IF(Scen!P79-(FlexFR!O89*th)&gt;theta_1,FlexFR!O89+theta_2,FlexFR!O89)</f>
        <v>40</v>
      </c>
      <c r="Q89">
        <f>IF(Scen!Q79-(FlexFR!P89*th)&gt;theta_1,FlexFR!P89+theta_2,FlexFR!P89)</f>
        <v>40</v>
      </c>
      <c r="R89">
        <f>IF(Scen!R79-(FlexFR!Q89*th)&gt;theta_1,FlexFR!Q89+theta_2,FlexFR!Q89)</f>
        <v>40</v>
      </c>
      <c r="S89">
        <f>IF(Scen!S79-(FlexFR!R89*th)&gt;theta_1,FlexFR!R89+theta_2,FlexFR!R89)</f>
        <v>40</v>
      </c>
      <c r="T89">
        <f>IF(Scen!T79-(FlexFR!S89*th)&gt;theta_1,FlexFR!S89+theta_2,FlexFR!S89)</f>
        <v>40</v>
      </c>
      <c r="U89">
        <f>IF(Scen!U79-(FlexFR!T89*th)&gt;theta_1,FlexFR!T89+theta_2,FlexFR!T89)</f>
        <v>45</v>
      </c>
      <c r="V89">
        <f>IF(Scen!V79-(FlexFR!U89*th)&gt;theta_1,FlexFR!U89+theta_2,FlexFR!U89)</f>
        <v>45</v>
      </c>
      <c r="X89">
        <f>ROUNDUP(Scen!C79/th,0)</f>
        <v>24</v>
      </c>
      <c r="Y89">
        <f>ROUNDUP(Scen!D79/th,0)</f>
        <v>25</v>
      </c>
      <c r="Z89">
        <f>ROUNDUP(Scen!E79/th,0)</f>
        <v>26</v>
      </c>
      <c r="AA89">
        <f>ROUNDUP(Scen!F79/th,0)</f>
        <v>27</v>
      </c>
      <c r="AB89">
        <f>ROUNDUP(Scen!G79/th,0)</f>
        <v>30</v>
      </c>
      <c r="AC89">
        <f>ROUNDUP(Scen!H79/th,0)</f>
        <v>32</v>
      </c>
      <c r="AD89">
        <f>ROUNDUP(Scen!I79/th,0)</f>
        <v>32</v>
      </c>
      <c r="AE89">
        <f>ROUNDUP(Scen!J79/th,0)</f>
        <v>32</v>
      </c>
      <c r="AF89">
        <f>ROUNDUP(Scen!K79/th,0)</f>
        <v>29</v>
      </c>
      <c r="AG89">
        <f>ROUNDUP(Scen!L79/th,0)</f>
        <v>30</v>
      </c>
      <c r="AH89">
        <f>ROUNDUP(Scen!M79/th,0)</f>
        <v>29</v>
      </c>
      <c r="AI89">
        <f>ROUNDUP(Scen!N79/th,0)</f>
        <v>30</v>
      </c>
      <c r="AJ89">
        <f>ROUNDUP(Scen!O79/th,0)</f>
        <v>35</v>
      </c>
      <c r="AK89">
        <f>ROUNDUP(Scen!P79/th,0)</f>
        <v>38</v>
      </c>
      <c r="AL89">
        <f>ROUNDUP(Scen!Q79/th,0)</f>
        <v>39</v>
      </c>
      <c r="AM89">
        <f>ROUNDUP(Scen!R79/th,0)</f>
        <v>37</v>
      </c>
      <c r="AN89">
        <f>ROUNDUP(Scen!S79/th,0)</f>
        <v>38</v>
      </c>
      <c r="AO89">
        <f>ROUNDUP(Scen!T79/th,0)</f>
        <v>40</v>
      </c>
      <c r="AP89">
        <f>ROUNDUP(Scen!U79/th,0)</f>
        <v>43</v>
      </c>
      <c r="AQ89">
        <f>ROUNDUP(Scen!V79/th,0)</f>
        <v>45</v>
      </c>
      <c r="AS89" s="2">
        <f t="shared" si="42"/>
        <v>23000000</v>
      </c>
      <c r="AT89" s="2">
        <f t="shared" si="43"/>
        <v>25000000</v>
      </c>
      <c r="AU89" s="2">
        <f t="shared" si="44"/>
        <v>22000000</v>
      </c>
      <c r="AV89" s="2">
        <f t="shared" si="45"/>
        <v>24000000</v>
      </c>
      <c r="AW89" s="2">
        <f t="shared" si="46"/>
        <v>30000000</v>
      </c>
      <c r="AX89" s="2">
        <f t="shared" si="47"/>
        <v>29000000</v>
      </c>
      <c r="AY89" s="2">
        <f t="shared" si="48"/>
        <v>29000000</v>
      </c>
      <c r="AZ89" s="2">
        <f t="shared" si="49"/>
        <v>29000000</v>
      </c>
      <c r="BA89" s="2">
        <f t="shared" si="50"/>
        <v>23000000</v>
      </c>
      <c r="BB89" s="2">
        <f t="shared" si="51"/>
        <v>25000000</v>
      </c>
      <c r="BC89" s="2">
        <f t="shared" si="52"/>
        <v>23000000</v>
      </c>
      <c r="BD89" s="2">
        <f t="shared" si="53"/>
        <v>25000000</v>
      </c>
      <c r="BE89" s="2">
        <f t="shared" si="54"/>
        <v>35000000</v>
      </c>
      <c r="BF89" s="2">
        <f t="shared" si="55"/>
        <v>36000000</v>
      </c>
      <c r="BG89" s="2">
        <f t="shared" si="56"/>
        <v>38000000</v>
      </c>
      <c r="BH89" s="2">
        <f t="shared" si="57"/>
        <v>34000000</v>
      </c>
      <c r="BI89" s="2">
        <f t="shared" si="58"/>
        <v>36000000</v>
      </c>
      <c r="BJ89" s="2">
        <f t="shared" si="59"/>
        <v>40000000</v>
      </c>
      <c r="BK89" s="2">
        <f t="shared" si="60"/>
        <v>41000000</v>
      </c>
      <c r="BL89" s="2">
        <f t="shared" si="61"/>
        <v>45000000</v>
      </c>
      <c r="BN89" s="2">
        <f t="shared" si="63"/>
        <v>612000000</v>
      </c>
    </row>
    <row r="90" spans="1:66" x14ac:dyDescent="0.8">
      <c r="A90" t="s">
        <v>76</v>
      </c>
      <c r="B90">
        <f t="shared" si="62"/>
        <v>25</v>
      </c>
      <c r="C90">
        <f>IF(Scen!C80-(FlexFR!B90*th)&gt;theta_1,FlexFR!B90+theta_2,FlexFR!B90)</f>
        <v>25</v>
      </c>
      <c r="D90">
        <f>IF(Scen!D80-(FlexFR!C90*th)&gt;theta_1,FlexFR!C90+theta_2,FlexFR!C90)</f>
        <v>25</v>
      </c>
      <c r="E90">
        <f>IF(Scen!E80-(FlexFR!D90*th)&gt;theta_1,FlexFR!D90+theta_2,FlexFR!D90)</f>
        <v>25</v>
      </c>
      <c r="F90">
        <f>IF(Scen!F80-(FlexFR!E90*th)&gt;theta_1,FlexFR!E90+theta_2,FlexFR!E90)</f>
        <v>30</v>
      </c>
      <c r="G90">
        <f>IF(Scen!G80-(FlexFR!F90*th)&gt;theta_1,FlexFR!F90+theta_2,FlexFR!F90)</f>
        <v>30</v>
      </c>
      <c r="H90">
        <f>IF(Scen!H80-(FlexFR!G90*th)&gt;theta_1,FlexFR!G90+theta_2,FlexFR!G90)</f>
        <v>30</v>
      </c>
      <c r="I90">
        <f>IF(Scen!I80-(FlexFR!H90*th)&gt;theta_1,FlexFR!H90+theta_2,FlexFR!H90)</f>
        <v>35</v>
      </c>
      <c r="J90">
        <f>IF(Scen!J80-(FlexFR!I90*th)&gt;theta_1,FlexFR!I90+theta_2,FlexFR!I90)</f>
        <v>35</v>
      </c>
      <c r="K90">
        <f>IF(Scen!K80-(FlexFR!J90*th)&gt;theta_1,FlexFR!J90+theta_2,FlexFR!J90)</f>
        <v>40</v>
      </c>
      <c r="L90">
        <f>IF(Scen!L80-(FlexFR!K90*th)&gt;theta_1,FlexFR!K90+theta_2,FlexFR!K90)</f>
        <v>45</v>
      </c>
      <c r="M90">
        <f>IF(Scen!M80-(FlexFR!L90*th)&gt;theta_1,FlexFR!L90+theta_2,FlexFR!L90)</f>
        <v>45</v>
      </c>
      <c r="N90">
        <f>IF(Scen!N80-(FlexFR!M90*th)&gt;theta_1,FlexFR!M90+theta_2,FlexFR!M90)</f>
        <v>45</v>
      </c>
      <c r="O90">
        <f>IF(Scen!O80-(FlexFR!N90*th)&gt;theta_1,FlexFR!N90+theta_2,FlexFR!N90)</f>
        <v>50</v>
      </c>
      <c r="P90">
        <f>IF(Scen!P80-(FlexFR!O90*th)&gt;theta_1,FlexFR!O90+theta_2,FlexFR!O90)</f>
        <v>50</v>
      </c>
      <c r="Q90">
        <f>IF(Scen!Q80-(FlexFR!P90*th)&gt;theta_1,FlexFR!P90+theta_2,FlexFR!P90)</f>
        <v>55</v>
      </c>
      <c r="R90">
        <f>IF(Scen!R80-(FlexFR!Q90*th)&gt;theta_1,FlexFR!Q90+theta_2,FlexFR!Q90)</f>
        <v>55</v>
      </c>
      <c r="S90">
        <f>IF(Scen!S80-(FlexFR!R90*th)&gt;theta_1,FlexFR!R90+theta_2,FlexFR!R90)</f>
        <v>55</v>
      </c>
      <c r="T90">
        <f>IF(Scen!T80-(FlexFR!S90*th)&gt;theta_1,FlexFR!S90+theta_2,FlexFR!S90)</f>
        <v>55</v>
      </c>
      <c r="U90">
        <f>IF(Scen!U80-(FlexFR!T90*th)&gt;theta_1,FlexFR!T90+theta_2,FlexFR!T90)</f>
        <v>60</v>
      </c>
      <c r="V90">
        <f>IF(Scen!V80-(FlexFR!U90*th)&gt;theta_1,FlexFR!U90+theta_2,FlexFR!U90)</f>
        <v>60</v>
      </c>
      <c r="X90">
        <f>ROUNDUP(Scen!C80/th,0)</f>
        <v>24</v>
      </c>
      <c r="Y90">
        <f>ROUNDUP(Scen!D80/th,0)</f>
        <v>23</v>
      </c>
      <c r="Z90">
        <f>ROUNDUP(Scen!E80/th,0)</f>
        <v>25</v>
      </c>
      <c r="AA90">
        <f>ROUNDUP(Scen!F80/th,0)</f>
        <v>26</v>
      </c>
      <c r="AB90">
        <f>ROUNDUP(Scen!G80/th,0)</f>
        <v>28</v>
      </c>
      <c r="AC90">
        <f>ROUNDUP(Scen!H80/th,0)</f>
        <v>28</v>
      </c>
      <c r="AD90">
        <f>ROUNDUP(Scen!I80/th,0)</f>
        <v>32</v>
      </c>
      <c r="AE90">
        <f>ROUNDUP(Scen!J80/th,0)</f>
        <v>34</v>
      </c>
      <c r="AF90">
        <f>ROUNDUP(Scen!K80/th,0)</f>
        <v>39</v>
      </c>
      <c r="AG90">
        <f>ROUNDUP(Scen!L80/th,0)</f>
        <v>43</v>
      </c>
      <c r="AH90">
        <f>ROUNDUP(Scen!M80/th,0)</f>
        <v>41</v>
      </c>
      <c r="AI90">
        <f>ROUNDUP(Scen!N80/th,0)</f>
        <v>44</v>
      </c>
      <c r="AJ90">
        <f>ROUNDUP(Scen!O80/th,0)</f>
        <v>48</v>
      </c>
      <c r="AK90">
        <f>ROUNDUP(Scen!P80/th,0)</f>
        <v>45</v>
      </c>
      <c r="AL90">
        <f>ROUNDUP(Scen!Q80/th,0)</f>
        <v>52</v>
      </c>
      <c r="AM90">
        <f>ROUNDUP(Scen!R80/th,0)</f>
        <v>50</v>
      </c>
      <c r="AN90">
        <f>ROUNDUP(Scen!S80/th,0)</f>
        <v>54</v>
      </c>
      <c r="AO90">
        <f>ROUNDUP(Scen!T80/th,0)</f>
        <v>51</v>
      </c>
      <c r="AP90">
        <f>ROUNDUP(Scen!U80/th,0)</f>
        <v>57</v>
      </c>
      <c r="AQ90">
        <f>ROUNDUP(Scen!V80/th,0)</f>
        <v>57</v>
      </c>
      <c r="AS90" s="2">
        <f t="shared" si="42"/>
        <v>23000000</v>
      </c>
      <c r="AT90" s="2">
        <f t="shared" si="43"/>
        <v>21000000</v>
      </c>
      <c r="AU90" s="2">
        <f t="shared" si="44"/>
        <v>25000000</v>
      </c>
      <c r="AV90" s="2">
        <f t="shared" si="45"/>
        <v>22000000</v>
      </c>
      <c r="AW90" s="2">
        <f t="shared" si="46"/>
        <v>26000000</v>
      </c>
      <c r="AX90" s="2">
        <f t="shared" si="47"/>
        <v>26000000</v>
      </c>
      <c r="AY90" s="2">
        <f t="shared" si="48"/>
        <v>29000000</v>
      </c>
      <c r="AZ90" s="2">
        <f t="shared" si="49"/>
        <v>33000000</v>
      </c>
      <c r="BA90" s="2">
        <f t="shared" si="50"/>
        <v>38000000</v>
      </c>
      <c r="BB90" s="2">
        <f t="shared" si="51"/>
        <v>41000000</v>
      </c>
      <c r="BC90" s="2">
        <f t="shared" si="52"/>
        <v>37000000</v>
      </c>
      <c r="BD90" s="2">
        <f t="shared" si="53"/>
        <v>43000000</v>
      </c>
      <c r="BE90" s="2">
        <f t="shared" si="54"/>
        <v>46000000</v>
      </c>
      <c r="BF90" s="2">
        <f t="shared" si="55"/>
        <v>40000000</v>
      </c>
      <c r="BG90" s="2">
        <f t="shared" si="56"/>
        <v>49000000</v>
      </c>
      <c r="BH90" s="2">
        <f t="shared" si="57"/>
        <v>45000000</v>
      </c>
      <c r="BI90" s="2">
        <f t="shared" si="58"/>
        <v>53000000</v>
      </c>
      <c r="BJ90" s="2">
        <f t="shared" si="59"/>
        <v>47000000</v>
      </c>
      <c r="BK90" s="2">
        <f t="shared" si="60"/>
        <v>54000000</v>
      </c>
      <c r="BL90" s="2">
        <f t="shared" si="61"/>
        <v>54000000</v>
      </c>
      <c r="BN90" s="2">
        <f t="shared" si="63"/>
        <v>752000000</v>
      </c>
    </row>
    <row r="91" spans="1:66" x14ac:dyDescent="0.8">
      <c r="A91" t="s">
        <v>77</v>
      </c>
      <c r="B91">
        <f t="shared" si="62"/>
        <v>25</v>
      </c>
      <c r="C91">
        <f>IF(Scen!C81-(FlexFR!B91*th)&gt;theta_1,FlexFR!B91+theta_2,FlexFR!B91)</f>
        <v>25</v>
      </c>
      <c r="D91">
        <f>IF(Scen!D81-(FlexFR!C91*th)&gt;theta_1,FlexFR!C91+theta_2,FlexFR!C91)</f>
        <v>25</v>
      </c>
      <c r="E91">
        <f>IF(Scen!E81-(FlexFR!D91*th)&gt;theta_1,FlexFR!D91+theta_2,FlexFR!D91)</f>
        <v>25</v>
      </c>
      <c r="F91">
        <f>IF(Scen!F81-(FlexFR!E91*th)&gt;theta_1,FlexFR!E91+theta_2,FlexFR!E91)</f>
        <v>25</v>
      </c>
      <c r="G91">
        <f>IF(Scen!G81-(FlexFR!F91*th)&gt;theta_1,FlexFR!F91+theta_2,FlexFR!F91)</f>
        <v>30</v>
      </c>
      <c r="H91">
        <f>IF(Scen!H81-(FlexFR!G91*th)&gt;theta_1,FlexFR!G91+theta_2,FlexFR!G91)</f>
        <v>30</v>
      </c>
      <c r="I91">
        <f>IF(Scen!I81-(FlexFR!H91*th)&gt;theta_1,FlexFR!H91+theta_2,FlexFR!H91)</f>
        <v>30</v>
      </c>
      <c r="J91">
        <f>IF(Scen!J81-(FlexFR!I91*th)&gt;theta_1,FlexFR!I91+theta_2,FlexFR!I91)</f>
        <v>30</v>
      </c>
      <c r="K91">
        <f>IF(Scen!K81-(FlexFR!J91*th)&gt;theta_1,FlexFR!J91+theta_2,FlexFR!J91)</f>
        <v>30</v>
      </c>
      <c r="L91">
        <f>IF(Scen!L81-(FlexFR!K91*th)&gt;theta_1,FlexFR!K91+theta_2,FlexFR!K91)</f>
        <v>35</v>
      </c>
      <c r="M91">
        <f>IF(Scen!M81-(FlexFR!L91*th)&gt;theta_1,FlexFR!L91+theta_2,FlexFR!L91)</f>
        <v>40</v>
      </c>
      <c r="N91">
        <f>IF(Scen!N81-(FlexFR!M91*th)&gt;theta_1,FlexFR!M91+theta_2,FlexFR!M91)</f>
        <v>40</v>
      </c>
      <c r="O91">
        <f>IF(Scen!O81-(FlexFR!N91*th)&gt;theta_1,FlexFR!N91+theta_2,FlexFR!N91)</f>
        <v>40</v>
      </c>
      <c r="P91">
        <f>IF(Scen!P81-(FlexFR!O91*th)&gt;theta_1,FlexFR!O91+theta_2,FlexFR!O91)</f>
        <v>40</v>
      </c>
      <c r="Q91">
        <f>IF(Scen!Q81-(FlexFR!P91*th)&gt;theta_1,FlexFR!P91+theta_2,FlexFR!P91)</f>
        <v>45</v>
      </c>
      <c r="R91">
        <f>IF(Scen!R81-(FlexFR!Q91*th)&gt;theta_1,FlexFR!Q91+theta_2,FlexFR!Q91)</f>
        <v>45</v>
      </c>
      <c r="S91">
        <f>IF(Scen!S81-(FlexFR!R91*th)&gt;theta_1,FlexFR!R91+theta_2,FlexFR!R91)</f>
        <v>45</v>
      </c>
      <c r="T91">
        <f>IF(Scen!T81-(FlexFR!S91*th)&gt;theta_1,FlexFR!S91+theta_2,FlexFR!S91)</f>
        <v>45</v>
      </c>
      <c r="U91">
        <f>IF(Scen!U81-(FlexFR!T91*th)&gt;theta_1,FlexFR!T91+theta_2,FlexFR!T91)</f>
        <v>45</v>
      </c>
      <c r="V91">
        <f>IF(Scen!V81-(FlexFR!U91*th)&gt;theta_1,FlexFR!U91+theta_2,FlexFR!U91)</f>
        <v>45</v>
      </c>
      <c r="X91">
        <f>ROUNDUP(Scen!C81/th,0)</f>
        <v>23</v>
      </c>
      <c r="Y91">
        <f>ROUNDUP(Scen!D81/th,0)</f>
        <v>24</v>
      </c>
      <c r="Z91">
        <f>ROUNDUP(Scen!E81/th,0)</f>
        <v>24</v>
      </c>
      <c r="AA91">
        <f>ROUNDUP(Scen!F81/th,0)</f>
        <v>25</v>
      </c>
      <c r="AB91">
        <f>ROUNDUP(Scen!G81/th,0)</f>
        <v>27</v>
      </c>
      <c r="AC91">
        <f>ROUNDUP(Scen!H81/th,0)</f>
        <v>26</v>
      </c>
      <c r="AD91">
        <f>ROUNDUP(Scen!I81/th,0)</f>
        <v>27</v>
      </c>
      <c r="AE91">
        <f>ROUNDUP(Scen!J81/th,0)</f>
        <v>27</v>
      </c>
      <c r="AF91">
        <f>ROUNDUP(Scen!K81/th,0)</f>
        <v>29</v>
      </c>
      <c r="AG91">
        <f>ROUNDUP(Scen!L81/th,0)</f>
        <v>32</v>
      </c>
      <c r="AH91">
        <f>ROUNDUP(Scen!M81/th,0)</f>
        <v>36</v>
      </c>
      <c r="AI91">
        <f>ROUNDUP(Scen!N81/th,0)</f>
        <v>38</v>
      </c>
      <c r="AJ91">
        <f>ROUNDUP(Scen!O81/th,0)</f>
        <v>40</v>
      </c>
      <c r="AK91">
        <f>ROUNDUP(Scen!P81/th,0)</f>
        <v>40</v>
      </c>
      <c r="AL91">
        <f>ROUNDUP(Scen!Q81/th,0)</f>
        <v>43</v>
      </c>
      <c r="AM91">
        <f>ROUNDUP(Scen!R81/th,0)</f>
        <v>43</v>
      </c>
      <c r="AN91">
        <f>ROUNDUP(Scen!S81/th,0)</f>
        <v>42</v>
      </c>
      <c r="AO91">
        <f>ROUNDUP(Scen!T81/th,0)</f>
        <v>40</v>
      </c>
      <c r="AP91">
        <f>ROUNDUP(Scen!U81/th,0)</f>
        <v>44</v>
      </c>
      <c r="AQ91">
        <f>ROUNDUP(Scen!V81/th,0)</f>
        <v>43</v>
      </c>
      <c r="AS91" s="2">
        <f t="shared" si="42"/>
        <v>21000000</v>
      </c>
      <c r="AT91" s="2">
        <f t="shared" si="43"/>
        <v>23000000</v>
      </c>
      <c r="AU91" s="2">
        <f t="shared" si="44"/>
        <v>23000000</v>
      </c>
      <c r="AV91" s="2">
        <f t="shared" si="45"/>
        <v>25000000</v>
      </c>
      <c r="AW91" s="2">
        <f t="shared" si="46"/>
        <v>24000000</v>
      </c>
      <c r="AX91" s="2">
        <f t="shared" si="47"/>
        <v>22000000</v>
      </c>
      <c r="AY91" s="2">
        <f t="shared" si="48"/>
        <v>24000000</v>
      </c>
      <c r="AZ91" s="2">
        <f t="shared" si="49"/>
        <v>24000000</v>
      </c>
      <c r="BA91" s="2">
        <f t="shared" si="50"/>
        <v>28000000</v>
      </c>
      <c r="BB91" s="2">
        <f t="shared" si="51"/>
        <v>29000000</v>
      </c>
      <c r="BC91" s="2">
        <f t="shared" si="52"/>
        <v>32000000</v>
      </c>
      <c r="BD91" s="2">
        <f t="shared" si="53"/>
        <v>36000000</v>
      </c>
      <c r="BE91" s="2">
        <f t="shared" si="54"/>
        <v>40000000</v>
      </c>
      <c r="BF91" s="2">
        <f t="shared" si="55"/>
        <v>40000000</v>
      </c>
      <c r="BG91" s="2">
        <f t="shared" si="56"/>
        <v>41000000</v>
      </c>
      <c r="BH91" s="2">
        <f t="shared" si="57"/>
        <v>41000000</v>
      </c>
      <c r="BI91" s="2">
        <f t="shared" si="58"/>
        <v>39000000</v>
      </c>
      <c r="BJ91" s="2">
        <f t="shared" si="59"/>
        <v>35000000</v>
      </c>
      <c r="BK91" s="2">
        <f t="shared" si="60"/>
        <v>43000000</v>
      </c>
      <c r="BL91" s="2">
        <f t="shared" si="61"/>
        <v>41000000</v>
      </c>
      <c r="BN91" s="2">
        <f t="shared" si="63"/>
        <v>631000000</v>
      </c>
    </row>
    <row r="92" spans="1:66" x14ac:dyDescent="0.8">
      <c r="A92" t="s">
        <v>78</v>
      </c>
      <c r="B92">
        <f t="shared" si="62"/>
        <v>25</v>
      </c>
      <c r="C92">
        <f>IF(Scen!C82-(FlexFR!B92*th)&gt;theta_1,FlexFR!B92+theta_2,FlexFR!B92)</f>
        <v>25</v>
      </c>
      <c r="D92">
        <f>IF(Scen!D82-(FlexFR!C92*th)&gt;theta_1,FlexFR!C92+theta_2,FlexFR!C92)</f>
        <v>30</v>
      </c>
      <c r="E92">
        <f>IF(Scen!E82-(FlexFR!D92*th)&gt;theta_1,FlexFR!D92+theta_2,FlexFR!D92)</f>
        <v>35</v>
      </c>
      <c r="F92">
        <f>IF(Scen!F82-(FlexFR!E92*th)&gt;theta_1,FlexFR!E92+theta_2,FlexFR!E92)</f>
        <v>35</v>
      </c>
      <c r="G92">
        <f>IF(Scen!G82-(FlexFR!F92*th)&gt;theta_1,FlexFR!F92+theta_2,FlexFR!F92)</f>
        <v>40</v>
      </c>
      <c r="H92">
        <f>IF(Scen!H82-(FlexFR!G92*th)&gt;theta_1,FlexFR!G92+theta_2,FlexFR!G92)</f>
        <v>40</v>
      </c>
      <c r="I92">
        <f>IF(Scen!I82-(FlexFR!H92*th)&gt;theta_1,FlexFR!H92+theta_2,FlexFR!H92)</f>
        <v>40</v>
      </c>
      <c r="J92">
        <f>IF(Scen!J82-(FlexFR!I92*th)&gt;theta_1,FlexFR!I92+theta_2,FlexFR!I92)</f>
        <v>45</v>
      </c>
      <c r="K92">
        <f>IF(Scen!K82-(FlexFR!J92*th)&gt;theta_1,FlexFR!J92+theta_2,FlexFR!J92)</f>
        <v>50</v>
      </c>
      <c r="L92">
        <f>IF(Scen!L82-(FlexFR!K92*th)&gt;theta_1,FlexFR!K92+theta_2,FlexFR!K92)</f>
        <v>50</v>
      </c>
      <c r="M92">
        <f>IF(Scen!M82-(FlexFR!L92*th)&gt;theta_1,FlexFR!L92+theta_2,FlexFR!L92)</f>
        <v>50</v>
      </c>
      <c r="N92">
        <f>IF(Scen!N82-(FlexFR!M92*th)&gt;theta_1,FlexFR!M92+theta_2,FlexFR!M92)</f>
        <v>50</v>
      </c>
      <c r="O92">
        <f>IF(Scen!O82-(FlexFR!N92*th)&gt;theta_1,FlexFR!N92+theta_2,FlexFR!N92)</f>
        <v>50</v>
      </c>
      <c r="P92">
        <f>IF(Scen!P82-(FlexFR!O92*th)&gt;theta_1,FlexFR!O92+theta_2,FlexFR!O92)</f>
        <v>55</v>
      </c>
      <c r="Q92">
        <f>IF(Scen!Q82-(FlexFR!P92*th)&gt;theta_1,FlexFR!P92+theta_2,FlexFR!P92)</f>
        <v>55</v>
      </c>
      <c r="R92">
        <f>IF(Scen!R82-(FlexFR!Q92*th)&gt;theta_1,FlexFR!Q92+theta_2,FlexFR!Q92)</f>
        <v>55</v>
      </c>
      <c r="S92">
        <f>IF(Scen!S82-(FlexFR!R92*th)&gt;theta_1,FlexFR!R92+theta_2,FlexFR!R92)</f>
        <v>60</v>
      </c>
      <c r="T92">
        <f>IF(Scen!T82-(FlexFR!S92*th)&gt;theta_1,FlexFR!S92+theta_2,FlexFR!S92)</f>
        <v>65</v>
      </c>
      <c r="U92">
        <f>IF(Scen!U82-(FlexFR!T92*th)&gt;theta_1,FlexFR!T92+theta_2,FlexFR!T92)</f>
        <v>65</v>
      </c>
      <c r="V92">
        <f>IF(Scen!V82-(FlexFR!U92*th)&gt;theta_1,FlexFR!U92+theta_2,FlexFR!U92)</f>
        <v>65</v>
      </c>
      <c r="X92">
        <f>ROUNDUP(Scen!C82/th,0)</f>
        <v>24</v>
      </c>
      <c r="Y92">
        <f>ROUNDUP(Scen!D82/th,0)</f>
        <v>28</v>
      </c>
      <c r="Z92">
        <f>ROUNDUP(Scen!E82/th,0)</f>
        <v>33</v>
      </c>
      <c r="AA92">
        <f>ROUNDUP(Scen!F82/th,0)</f>
        <v>35</v>
      </c>
      <c r="AB92">
        <f>ROUNDUP(Scen!G82/th,0)</f>
        <v>36</v>
      </c>
      <c r="AC92">
        <f>ROUNDUP(Scen!H82/th,0)</f>
        <v>39</v>
      </c>
      <c r="AD92">
        <f>ROUNDUP(Scen!I82/th,0)</f>
        <v>37</v>
      </c>
      <c r="AE92">
        <f>ROUNDUP(Scen!J82/th,0)</f>
        <v>42</v>
      </c>
      <c r="AF92">
        <f>ROUNDUP(Scen!K82/th,0)</f>
        <v>46</v>
      </c>
      <c r="AG92">
        <f>ROUNDUP(Scen!L82/th,0)</f>
        <v>50</v>
      </c>
      <c r="AH92">
        <f>ROUNDUP(Scen!M82/th,0)</f>
        <v>50</v>
      </c>
      <c r="AI92">
        <f>ROUNDUP(Scen!N82/th,0)</f>
        <v>49</v>
      </c>
      <c r="AJ92">
        <f>ROUNDUP(Scen!O82/th,0)</f>
        <v>50</v>
      </c>
      <c r="AK92">
        <f>ROUNDUP(Scen!P82/th,0)</f>
        <v>55</v>
      </c>
      <c r="AL92">
        <f>ROUNDUP(Scen!Q82/th,0)</f>
        <v>55</v>
      </c>
      <c r="AM92">
        <f>ROUNDUP(Scen!R82/th,0)</f>
        <v>55</v>
      </c>
      <c r="AN92">
        <f>ROUNDUP(Scen!S82/th,0)</f>
        <v>60</v>
      </c>
      <c r="AO92">
        <f>ROUNDUP(Scen!T82/th,0)</f>
        <v>61</v>
      </c>
      <c r="AP92">
        <f>ROUNDUP(Scen!U82/th,0)</f>
        <v>61</v>
      </c>
      <c r="AQ92">
        <f>ROUNDUP(Scen!V82/th,0)</f>
        <v>64</v>
      </c>
      <c r="AS92" s="2">
        <f t="shared" si="42"/>
        <v>23000000</v>
      </c>
      <c r="AT92" s="2">
        <f t="shared" si="43"/>
        <v>26000000</v>
      </c>
      <c r="AU92" s="2">
        <f t="shared" si="44"/>
        <v>31000000</v>
      </c>
      <c r="AV92" s="2">
        <f t="shared" si="45"/>
        <v>35000000</v>
      </c>
      <c r="AW92" s="2">
        <f t="shared" si="46"/>
        <v>32000000</v>
      </c>
      <c r="AX92" s="2">
        <f t="shared" si="47"/>
        <v>38000000</v>
      </c>
      <c r="AY92" s="2">
        <f t="shared" si="48"/>
        <v>34000000</v>
      </c>
      <c r="AZ92" s="2">
        <f t="shared" si="49"/>
        <v>39000000</v>
      </c>
      <c r="BA92" s="2">
        <f t="shared" si="50"/>
        <v>42000000</v>
      </c>
      <c r="BB92" s="2">
        <f t="shared" si="51"/>
        <v>50000000</v>
      </c>
      <c r="BC92" s="2">
        <f t="shared" si="52"/>
        <v>50000000</v>
      </c>
      <c r="BD92" s="2">
        <f t="shared" si="53"/>
        <v>48000000</v>
      </c>
      <c r="BE92" s="2">
        <f t="shared" si="54"/>
        <v>50000000</v>
      </c>
      <c r="BF92" s="2">
        <f t="shared" si="55"/>
        <v>55000000</v>
      </c>
      <c r="BG92" s="2">
        <f t="shared" si="56"/>
        <v>55000000</v>
      </c>
      <c r="BH92" s="2">
        <f t="shared" si="57"/>
        <v>55000000</v>
      </c>
      <c r="BI92" s="2">
        <f t="shared" si="58"/>
        <v>60000000</v>
      </c>
      <c r="BJ92" s="2">
        <f t="shared" si="59"/>
        <v>57000000</v>
      </c>
      <c r="BK92" s="2">
        <f t="shared" si="60"/>
        <v>57000000</v>
      </c>
      <c r="BL92" s="2">
        <f t="shared" si="61"/>
        <v>63000000</v>
      </c>
      <c r="BN92" s="2">
        <f t="shared" si="63"/>
        <v>900000000</v>
      </c>
    </row>
    <row r="93" spans="1:66" x14ac:dyDescent="0.8">
      <c r="A93" t="s">
        <v>79</v>
      </c>
      <c r="B93">
        <f t="shared" si="62"/>
        <v>25</v>
      </c>
      <c r="C93">
        <f>IF(Scen!C83-(FlexFR!B93*th)&gt;theta_1,FlexFR!B93+theta_2,FlexFR!B93)</f>
        <v>25</v>
      </c>
      <c r="D93">
        <f>IF(Scen!D83-(FlexFR!C93*th)&gt;theta_1,FlexFR!C93+theta_2,FlexFR!C93)</f>
        <v>25</v>
      </c>
      <c r="E93">
        <f>IF(Scen!E83-(FlexFR!D93*th)&gt;theta_1,FlexFR!D93+theta_2,FlexFR!D93)</f>
        <v>25</v>
      </c>
      <c r="F93">
        <f>IF(Scen!F83-(FlexFR!E93*th)&gt;theta_1,FlexFR!E93+theta_2,FlexFR!E93)</f>
        <v>25</v>
      </c>
      <c r="G93">
        <f>IF(Scen!G83-(FlexFR!F93*th)&gt;theta_1,FlexFR!F93+theta_2,FlexFR!F93)</f>
        <v>25</v>
      </c>
      <c r="H93">
        <f>IF(Scen!H83-(FlexFR!G93*th)&gt;theta_1,FlexFR!G93+theta_2,FlexFR!G93)</f>
        <v>25</v>
      </c>
      <c r="I93">
        <f>IF(Scen!I83-(FlexFR!H93*th)&gt;theta_1,FlexFR!H93+theta_2,FlexFR!H93)</f>
        <v>25</v>
      </c>
      <c r="J93">
        <f>IF(Scen!J83-(FlexFR!I93*th)&gt;theta_1,FlexFR!I93+theta_2,FlexFR!I93)</f>
        <v>25</v>
      </c>
      <c r="K93">
        <f>IF(Scen!K83-(FlexFR!J93*th)&gt;theta_1,FlexFR!J93+theta_2,FlexFR!J93)</f>
        <v>25</v>
      </c>
      <c r="L93">
        <f>IF(Scen!L83-(FlexFR!K93*th)&gt;theta_1,FlexFR!K93+theta_2,FlexFR!K93)</f>
        <v>25</v>
      </c>
      <c r="M93">
        <f>IF(Scen!M83-(FlexFR!L93*th)&gt;theta_1,FlexFR!L93+theta_2,FlexFR!L93)</f>
        <v>25</v>
      </c>
      <c r="N93">
        <f>IF(Scen!N83-(FlexFR!M93*th)&gt;theta_1,FlexFR!M93+theta_2,FlexFR!M93)</f>
        <v>25</v>
      </c>
      <c r="O93">
        <f>IF(Scen!O83-(FlexFR!N93*th)&gt;theta_1,FlexFR!N93+theta_2,FlexFR!N93)</f>
        <v>25</v>
      </c>
      <c r="P93">
        <f>IF(Scen!P83-(FlexFR!O93*th)&gt;theta_1,FlexFR!O93+theta_2,FlexFR!O93)</f>
        <v>25</v>
      </c>
      <c r="Q93">
        <f>IF(Scen!Q83-(FlexFR!P93*th)&gt;theta_1,FlexFR!P93+theta_2,FlexFR!P93)</f>
        <v>30</v>
      </c>
      <c r="R93">
        <f>IF(Scen!R83-(FlexFR!Q93*th)&gt;theta_1,FlexFR!Q93+theta_2,FlexFR!Q93)</f>
        <v>30</v>
      </c>
      <c r="S93">
        <f>IF(Scen!S83-(FlexFR!R93*th)&gt;theta_1,FlexFR!R93+theta_2,FlexFR!R93)</f>
        <v>30</v>
      </c>
      <c r="T93">
        <f>IF(Scen!T83-(FlexFR!S93*th)&gt;theta_1,FlexFR!S93+theta_2,FlexFR!S93)</f>
        <v>30</v>
      </c>
      <c r="U93">
        <f>IF(Scen!U83-(FlexFR!T93*th)&gt;theta_1,FlexFR!T93+theta_2,FlexFR!T93)</f>
        <v>35</v>
      </c>
      <c r="V93">
        <f>IF(Scen!V83-(FlexFR!U93*th)&gt;theta_1,FlexFR!U93+theta_2,FlexFR!U93)</f>
        <v>40</v>
      </c>
      <c r="X93">
        <f>ROUNDUP(Scen!C83/th,0)</f>
        <v>21</v>
      </c>
      <c r="Y93">
        <f>ROUNDUP(Scen!D83/th,0)</f>
        <v>21</v>
      </c>
      <c r="Z93">
        <f>ROUNDUP(Scen!E83/th,0)</f>
        <v>22</v>
      </c>
      <c r="AA93">
        <f>ROUNDUP(Scen!F83/th,0)</f>
        <v>21</v>
      </c>
      <c r="AB93">
        <f>ROUNDUP(Scen!G83/th,0)</f>
        <v>19</v>
      </c>
      <c r="AC93">
        <f>ROUNDUP(Scen!H83/th,0)</f>
        <v>21</v>
      </c>
      <c r="AD93">
        <f>ROUNDUP(Scen!I83/th,0)</f>
        <v>21</v>
      </c>
      <c r="AE93">
        <f>ROUNDUP(Scen!J83/th,0)</f>
        <v>23</v>
      </c>
      <c r="AF93">
        <f>ROUNDUP(Scen!K83/th,0)</f>
        <v>23</v>
      </c>
      <c r="AG93">
        <f>ROUNDUP(Scen!L83/th,0)</f>
        <v>22</v>
      </c>
      <c r="AH93">
        <f>ROUNDUP(Scen!M83/th,0)</f>
        <v>22</v>
      </c>
      <c r="AI93">
        <f>ROUNDUP(Scen!N83/th,0)</f>
        <v>22</v>
      </c>
      <c r="AJ93">
        <f>ROUNDUP(Scen!O83/th,0)</f>
        <v>24</v>
      </c>
      <c r="AK93">
        <f>ROUNDUP(Scen!P83/th,0)</f>
        <v>25</v>
      </c>
      <c r="AL93">
        <f>ROUNDUP(Scen!Q83/th,0)</f>
        <v>26</v>
      </c>
      <c r="AM93">
        <f>ROUNDUP(Scen!R83/th,0)</f>
        <v>28</v>
      </c>
      <c r="AN93">
        <f>ROUNDUP(Scen!S83/th,0)</f>
        <v>28</v>
      </c>
      <c r="AO93">
        <f>ROUNDUP(Scen!T83/th,0)</f>
        <v>29</v>
      </c>
      <c r="AP93">
        <f>ROUNDUP(Scen!U83/th,0)</f>
        <v>34</v>
      </c>
      <c r="AQ93">
        <f>ROUNDUP(Scen!V83/th,0)</f>
        <v>38</v>
      </c>
      <c r="AS93" s="2">
        <f t="shared" si="42"/>
        <v>17000000</v>
      </c>
      <c r="AT93" s="2">
        <f t="shared" si="43"/>
        <v>17000000</v>
      </c>
      <c r="AU93" s="2">
        <f t="shared" si="44"/>
        <v>19000000</v>
      </c>
      <c r="AV93" s="2">
        <f t="shared" si="45"/>
        <v>17000000</v>
      </c>
      <c r="AW93" s="2">
        <f t="shared" si="46"/>
        <v>13000000</v>
      </c>
      <c r="AX93" s="2">
        <f t="shared" si="47"/>
        <v>17000000</v>
      </c>
      <c r="AY93" s="2">
        <f t="shared" si="48"/>
        <v>17000000</v>
      </c>
      <c r="AZ93" s="2">
        <f t="shared" si="49"/>
        <v>21000000</v>
      </c>
      <c r="BA93" s="2">
        <f t="shared" si="50"/>
        <v>21000000</v>
      </c>
      <c r="BB93" s="2">
        <f t="shared" si="51"/>
        <v>19000000</v>
      </c>
      <c r="BC93" s="2">
        <f t="shared" si="52"/>
        <v>19000000</v>
      </c>
      <c r="BD93" s="2">
        <f t="shared" si="53"/>
        <v>19000000</v>
      </c>
      <c r="BE93" s="2">
        <f t="shared" si="54"/>
        <v>23000000</v>
      </c>
      <c r="BF93" s="2">
        <f t="shared" si="55"/>
        <v>25000000</v>
      </c>
      <c r="BG93" s="2">
        <f t="shared" si="56"/>
        <v>22000000</v>
      </c>
      <c r="BH93" s="2">
        <f t="shared" si="57"/>
        <v>26000000</v>
      </c>
      <c r="BI93" s="2">
        <f t="shared" si="58"/>
        <v>26000000</v>
      </c>
      <c r="BJ93" s="2">
        <f t="shared" si="59"/>
        <v>28000000</v>
      </c>
      <c r="BK93" s="2">
        <f t="shared" si="60"/>
        <v>33000000</v>
      </c>
      <c r="BL93" s="2">
        <f t="shared" si="61"/>
        <v>36000000</v>
      </c>
      <c r="BN93" s="2">
        <f t="shared" si="63"/>
        <v>435000000</v>
      </c>
    </row>
    <row r="94" spans="1:66" x14ac:dyDescent="0.8">
      <c r="A94" t="s">
        <v>80</v>
      </c>
      <c r="B94">
        <f t="shared" si="62"/>
        <v>25</v>
      </c>
      <c r="C94">
        <f>IF(Scen!C84-(FlexFR!B94*th)&gt;theta_1,FlexFR!B94+theta_2,FlexFR!B94)</f>
        <v>25</v>
      </c>
      <c r="D94">
        <f>IF(Scen!D84-(FlexFR!C94*th)&gt;theta_1,FlexFR!C94+theta_2,FlexFR!C94)</f>
        <v>25</v>
      </c>
      <c r="E94">
        <f>IF(Scen!E84-(FlexFR!D94*th)&gt;theta_1,FlexFR!D94+theta_2,FlexFR!D94)</f>
        <v>25</v>
      </c>
      <c r="F94">
        <f>IF(Scen!F84-(FlexFR!E94*th)&gt;theta_1,FlexFR!E94+theta_2,FlexFR!E94)</f>
        <v>25</v>
      </c>
      <c r="G94">
        <f>IF(Scen!G84-(FlexFR!F94*th)&gt;theta_1,FlexFR!F94+theta_2,FlexFR!F94)</f>
        <v>25</v>
      </c>
      <c r="H94">
        <f>IF(Scen!H84-(FlexFR!G94*th)&gt;theta_1,FlexFR!G94+theta_2,FlexFR!G94)</f>
        <v>25</v>
      </c>
      <c r="I94">
        <f>IF(Scen!I84-(FlexFR!H94*th)&gt;theta_1,FlexFR!H94+theta_2,FlexFR!H94)</f>
        <v>30</v>
      </c>
      <c r="J94">
        <f>IF(Scen!J84-(FlexFR!I94*th)&gt;theta_1,FlexFR!I94+theta_2,FlexFR!I94)</f>
        <v>30</v>
      </c>
      <c r="K94">
        <f>IF(Scen!K84-(FlexFR!J94*th)&gt;theta_1,FlexFR!J94+theta_2,FlexFR!J94)</f>
        <v>30</v>
      </c>
      <c r="L94">
        <f>IF(Scen!L84-(FlexFR!K94*th)&gt;theta_1,FlexFR!K94+theta_2,FlexFR!K94)</f>
        <v>30</v>
      </c>
      <c r="M94">
        <f>IF(Scen!M84-(FlexFR!L94*th)&gt;theta_1,FlexFR!L94+theta_2,FlexFR!L94)</f>
        <v>30</v>
      </c>
      <c r="N94">
        <f>IF(Scen!N84-(FlexFR!M94*th)&gt;theta_1,FlexFR!M94+theta_2,FlexFR!M94)</f>
        <v>30</v>
      </c>
      <c r="O94">
        <f>IF(Scen!O84-(FlexFR!N94*th)&gt;theta_1,FlexFR!N94+theta_2,FlexFR!N94)</f>
        <v>30</v>
      </c>
      <c r="P94">
        <f>IF(Scen!P84-(FlexFR!O94*th)&gt;theta_1,FlexFR!O94+theta_2,FlexFR!O94)</f>
        <v>30</v>
      </c>
      <c r="Q94">
        <f>IF(Scen!Q84-(FlexFR!P94*th)&gt;theta_1,FlexFR!P94+theta_2,FlexFR!P94)</f>
        <v>30</v>
      </c>
      <c r="R94">
        <f>IF(Scen!R84-(FlexFR!Q94*th)&gt;theta_1,FlexFR!Q94+theta_2,FlexFR!Q94)</f>
        <v>35</v>
      </c>
      <c r="S94">
        <f>IF(Scen!S84-(FlexFR!R94*th)&gt;theta_1,FlexFR!R94+theta_2,FlexFR!R94)</f>
        <v>35</v>
      </c>
      <c r="T94">
        <f>IF(Scen!T84-(FlexFR!S94*th)&gt;theta_1,FlexFR!S94+theta_2,FlexFR!S94)</f>
        <v>40</v>
      </c>
      <c r="U94">
        <f>IF(Scen!U84-(FlexFR!T94*th)&gt;theta_1,FlexFR!T94+theta_2,FlexFR!T94)</f>
        <v>40</v>
      </c>
      <c r="V94">
        <f>IF(Scen!V84-(FlexFR!U94*th)&gt;theta_1,FlexFR!U94+theta_2,FlexFR!U94)</f>
        <v>45</v>
      </c>
      <c r="X94">
        <f>ROUNDUP(Scen!C84/th,0)</f>
        <v>23</v>
      </c>
      <c r="Y94">
        <f>ROUNDUP(Scen!D84/th,0)</f>
        <v>23</v>
      </c>
      <c r="Z94">
        <f>ROUNDUP(Scen!E84/th,0)</f>
        <v>24</v>
      </c>
      <c r="AA94">
        <f>ROUNDUP(Scen!F84/th,0)</f>
        <v>23</v>
      </c>
      <c r="AB94">
        <f>ROUNDUP(Scen!G84/th,0)</f>
        <v>24</v>
      </c>
      <c r="AC94">
        <f>ROUNDUP(Scen!H84/th,0)</f>
        <v>25</v>
      </c>
      <c r="AD94">
        <f>ROUNDUP(Scen!I84/th,0)</f>
        <v>28</v>
      </c>
      <c r="AE94">
        <f>ROUNDUP(Scen!J84/th,0)</f>
        <v>27</v>
      </c>
      <c r="AF94">
        <f>ROUNDUP(Scen!K84/th,0)</f>
        <v>29</v>
      </c>
      <c r="AG94">
        <f>ROUNDUP(Scen!L84/th,0)</f>
        <v>28</v>
      </c>
      <c r="AH94">
        <f>ROUNDUP(Scen!M84/th,0)</f>
        <v>28</v>
      </c>
      <c r="AI94">
        <f>ROUNDUP(Scen!N84/th,0)</f>
        <v>28</v>
      </c>
      <c r="AJ94">
        <f>ROUNDUP(Scen!O84/th,0)</f>
        <v>29</v>
      </c>
      <c r="AK94">
        <f>ROUNDUP(Scen!P84/th,0)</f>
        <v>30</v>
      </c>
      <c r="AL94">
        <f>ROUNDUP(Scen!Q84/th,0)</f>
        <v>30</v>
      </c>
      <c r="AM94">
        <f>ROUNDUP(Scen!R84/th,0)</f>
        <v>33</v>
      </c>
      <c r="AN94">
        <f>ROUNDUP(Scen!S84/th,0)</f>
        <v>31</v>
      </c>
      <c r="AO94">
        <f>ROUNDUP(Scen!T84/th,0)</f>
        <v>38</v>
      </c>
      <c r="AP94">
        <f>ROUNDUP(Scen!U84/th,0)</f>
        <v>39</v>
      </c>
      <c r="AQ94">
        <f>ROUNDUP(Scen!V84/th,0)</f>
        <v>42</v>
      </c>
      <c r="AS94" s="2">
        <f t="shared" si="42"/>
        <v>21000000</v>
      </c>
      <c r="AT94" s="2">
        <f t="shared" si="43"/>
        <v>21000000</v>
      </c>
      <c r="AU94" s="2">
        <f t="shared" si="44"/>
        <v>23000000</v>
      </c>
      <c r="AV94" s="2">
        <f t="shared" si="45"/>
        <v>21000000</v>
      </c>
      <c r="AW94" s="2">
        <f t="shared" si="46"/>
        <v>23000000</v>
      </c>
      <c r="AX94" s="2">
        <f t="shared" si="47"/>
        <v>25000000</v>
      </c>
      <c r="AY94" s="2">
        <f t="shared" si="48"/>
        <v>26000000</v>
      </c>
      <c r="AZ94" s="2">
        <f t="shared" si="49"/>
        <v>24000000</v>
      </c>
      <c r="BA94" s="2">
        <f t="shared" si="50"/>
        <v>28000000</v>
      </c>
      <c r="BB94" s="2">
        <f t="shared" si="51"/>
        <v>26000000</v>
      </c>
      <c r="BC94" s="2">
        <f t="shared" si="52"/>
        <v>26000000</v>
      </c>
      <c r="BD94" s="2">
        <f t="shared" si="53"/>
        <v>26000000</v>
      </c>
      <c r="BE94" s="2">
        <f t="shared" si="54"/>
        <v>28000000</v>
      </c>
      <c r="BF94" s="2">
        <f t="shared" si="55"/>
        <v>30000000</v>
      </c>
      <c r="BG94" s="2">
        <f t="shared" si="56"/>
        <v>30000000</v>
      </c>
      <c r="BH94" s="2">
        <f t="shared" si="57"/>
        <v>31000000</v>
      </c>
      <c r="BI94" s="2">
        <f t="shared" si="58"/>
        <v>27000000</v>
      </c>
      <c r="BJ94" s="2">
        <f t="shared" si="59"/>
        <v>36000000</v>
      </c>
      <c r="BK94" s="2">
        <f t="shared" si="60"/>
        <v>38000000</v>
      </c>
      <c r="BL94" s="2">
        <f t="shared" si="61"/>
        <v>39000000</v>
      </c>
      <c r="BN94" s="2">
        <f t="shared" si="63"/>
        <v>549000000</v>
      </c>
    </row>
    <row r="95" spans="1:66" x14ac:dyDescent="0.8">
      <c r="A95" t="s">
        <v>81</v>
      </c>
      <c r="B95">
        <f t="shared" si="62"/>
        <v>25</v>
      </c>
      <c r="C95">
        <f>IF(Scen!C85-(FlexFR!B95*th)&gt;theta_1,FlexFR!B95+theta_2,FlexFR!B95)</f>
        <v>25</v>
      </c>
      <c r="D95">
        <f>IF(Scen!D85-(FlexFR!C95*th)&gt;theta_1,FlexFR!C95+theta_2,FlexFR!C95)</f>
        <v>30</v>
      </c>
      <c r="E95">
        <f>IF(Scen!E85-(FlexFR!D95*th)&gt;theta_1,FlexFR!D95+theta_2,FlexFR!D95)</f>
        <v>30</v>
      </c>
      <c r="F95">
        <f>IF(Scen!F85-(FlexFR!E95*th)&gt;theta_1,FlexFR!E95+theta_2,FlexFR!E95)</f>
        <v>30</v>
      </c>
      <c r="G95">
        <f>IF(Scen!G85-(FlexFR!F95*th)&gt;theta_1,FlexFR!F95+theta_2,FlexFR!F95)</f>
        <v>35</v>
      </c>
      <c r="H95">
        <f>IF(Scen!H85-(FlexFR!G95*th)&gt;theta_1,FlexFR!G95+theta_2,FlexFR!G95)</f>
        <v>35</v>
      </c>
      <c r="I95">
        <f>IF(Scen!I85-(FlexFR!H95*th)&gt;theta_1,FlexFR!H95+theta_2,FlexFR!H95)</f>
        <v>35</v>
      </c>
      <c r="J95">
        <f>IF(Scen!J85-(FlexFR!I95*th)&gt;theta_1,FlexFR!I95+theta_2,FlexFR!I95)</f>
        <v>40</v>
      </c>
      <c r="K95">
        <f>IF(Scen!K85-(FlexFR!J95*th)&gt;theta_1,FlexFR!J95+theta_2,FlexFR!J95)</f>
        <v>45</v>
      </c>
      <c r="L95">
        <f>IF(Scen!L85-(FlexFR!K95*th)&gt;theta_1,FlexFR!K95+theta_2,FlexFR!K95)</f>
        <v>50</v>
      </c>
      <c r="M95">
        <f>IF(Scen!M85-(FlexFR!L95*th)&gt;theta_1,FlexFR!L95+theta_2,FlexFR!L95)</f>
        <v>50</v>
      </c>
      <c r="N95">
        <f>IF(Scen!N85-(FlexFR!M95*th)&gt;theta_1,FlexFR!M95+theta_2,FlexFR!M95)</f>
        <v>50</v>
      </c>
      <c r="O95">
        <f>IF(Scen!O85-(FlexFR!N95*th)&gt;theta_1,FlexFR!N95+theta_2,FlexFR!N95)</f>
        <v>50</v>
      </c>
      <c r="P95">
        <f>IF(Scen!P85-(FlexFR!O95*th)&gt;theta_1,FlexFR!O95+theta_2,FlexFR!O95)</f>
        <v>55</v>
      </c>
      <c r="Q95">
        <f>IF(Scen!Q85-(FlexFR!P95*th)&gt;theta_1,FlexFR!P95+theta_2,FlexFR!P95)</f>
        <v>60</v>
      </c>
      <c r="R95">
        <f>IF(Scen!R85-(FlexFR!Q95*th)&gt;theta_1,FlexFR!Q95+theta_2,FlexFR!Q95)</f>
        <v>60</v>
      </c>
      <c r="S95">
        <f>IF(Scen!S85-(FlexFR!R95*th)&gt;theta_1,FlexFR!R95+theta_2,FlexFR!R95)</f>
        <v>65</v>
      </c>
      <c r="T95">
        <f>IF(Scen!T85-(FlexFR!S95*th)&gt;theta_1,FlexFR!S95+theta_2,FlexFR!S95)</f>
        <v>70</v>
      </c>
      <c r="U95">
        <f>IF(Scen!U85-(FlexFR!T95*th)&gt;theta_1,FlexFR!T95+theta_2,FlexFR!T95)</f>
        <v>70</v>
      </c>
      <c r="V95">
        <f>IF(Scen!V85-(FlexFR!U95*th)&gt;theta_1,FlexFR!U95+theta_2,FlexFR!U95)</f>
        <v>70</v>
      </c>
      <c r="X95">
        <f>ROUNDUP(Scen!C85/th,0)</f>
        <v>25</v>
      </c>
      <c r="Y95">
        <f>ROUNDUP(Scen!D85/th,0)</f>
        <v>26</v>
      </c>
      <c r="Z95">
        <f>ROUNDUP(Scen!E85/th,0)</f>
        <v>26</v>
      </c>
      <c r="AA95">
        <f>ROUNDUP(Scen!F85/th,0)</f>
        <v>28</v>
      </c>
      <c r="AB95">
        <f>ROUNDUP(Scen!G85/th,0)</f>
        <v>32</v>
      </c>
      <c r="AC95">
        <f>ROUNDUP(Scen!H85/th,0)</f>
        <v>32</v>
      </c>
      <c r="AD95">
        <f>ROUNDUP(Scen!I85/th,0)</f>
        <v>34</v>
      </c>
      <c r="AE95">
        <f>ROUNDUP(Scen!J85/th,0)</f>
        <v>40</v>
      </c>
      <c r="AF95">
        <f>ROUNDUP(Scen!K85/th,0)</f>
        <v>42</v>
      </c>
      <c r="AG95">
        <f>ROUNDUP(Scen!L85/th,0)</f>
        <v>48</v>
      </c>
      <c r="AH95">
        <f>ROUNDUP(Scen!M85/th,0)</f>
        <v>49</v>
      </c>
      <c r="AI95">
        <f>ROUNDUP(Scen!N85/th,0)</f>
        <v>50</v>
      </c>
      <c r="AJ95">
        <f>ROUNDUP(Scen!O85/th,0)</f>
        <v>48</v>
      </c>
      <c r="AK95">
        <f>ROUNDUP(Scen!P85/th,0)</f>
        <v>51</v>
      </c>
      <c r="AL95">
        <f>ROUNDUP(Scen!Q85/th,0)</f>
        <v>56</v>
      </c>
      <c r="AM95">
        <f>ROUNDUP(Scen!R85/th,0)</f>
        <v>56</v>
      </c>
      <c r="AN95">
        <f>ROUNDUP(Scen!S85/th,0)</f>
        <v>66</v>
      </c>
      <c r="AO95">
        <f>ROUNDUP(Scen!T85/th,0)</f>
        <v>70</v>
      </c>
      <c r="AP95">
        <f>ROUNDUP(Scen!U85/th,0)</f>
        <v>70</v>
      </c>
      <c r="AQ95">
        <f>ROUNDUP(Scen!V85/th,0)</f>
        <v>70</v>
      </c>
      <c r="AS95" s="2">
        <f t="shared" si="42"/>
        <v>25000000</v>
      </c>
      <c r="AT95" s="2">
        <f t="shared" si="43"/>
        <v>22000000</v>
      </c>
      <c r="AU95" s="2">
        <f t="shared" si="44"/>
        <v>22000000</v>
      </c>
      <c r="AV95" s="2">
        <f t="shared" si="45"/>
        <v>26000000</v>
      </c>
      <c r="AW95" s="2">
        <f t="shared" si="46"/>
        <v>29000000</v>
      </c>
      <c r="AX95" s="2">
        <f t="shared" si="47"/>
        <v>29000000</v>
      </c>
      <c r="AY95" s="2">
        <f t="shared" si="48"/>
        <v>33000000</v>
      </c>
      <c r="AZ95" s="2">
        <f t="shared" si="49"/>
        <v>40000000</v>
      </c>
      <c r="BA95" s="2">
        <f t="shared" si="50"/>
        <v>39000000</v>
      </c>
      <c r="BB95" s="2">
        <f t="shared" si="51"/>
        <v>46000000</v>
      </c>
      <c r="BC95" s="2">
        <f t="shared" si="52"/>
        <v>48000000</v>
      </c>
      <c r="BD95" s="2">
        <f t="shared" si="53"/>
        <v>50000000</v>
      </c>
      <c r="BE95" s="2">
        <f t="shared" si="54"/>
        <v>46000000</v>
      </c>
      <c r="BF95" s="2">
        <f t="shared" si="55"/>
        <v>47000000</v>
      </c>
      <c r="BG95" s="2">
        <f t="shared" si="56"/>
        <v>52000000</v>
      </c>
      <c r="BH95" s="2">
        <f t="shared" si="57"/>
        <v>52000000</v>
      </c>
      <c r="BI95" s="2">
        <f t="shared" si="58"/>
        <v>66000000</v>
      </c>
      <c r="BJ95" s="2">
        <f t="shared" si="59"/>
        <v>70000000</v>
      </c>
      <c r="BK95" s="2">
        <f t="shared" si="60"/>
        <v>70000000</v>
      </c>
      <c r="BL95" s="2">
        <f t="shared" si="61"/>
        <v>70000000</v>
      </c>
      <c r="BN95" s="2">
        <f t="shared" si="63"/>
        <v>882000000</v>
      </c>
    </row>
    <row r="96" spans="1:66" x14ac:dyDescent="0.8">
      <c r="A96" t="s">
        <v>82</v>
      </c>
      <c r="B96">
        <f t="shared" si="62"/>
        <v>25</v>
      </c>
      <c r="C96">
        <f>IF(Scen!C86-(FlexFR!B96*th)&gt;theta_1,FlexFR!B96+theta_2,FlexFR!B96)</f>
        <v>25</v>
      </c>
      <c r="D96">
        <f>IF(Scen!D86-(FlexFR!C96*th)&gt;theta_1,FlexFR!C96+theta_2,FlexFR!C96)</f>
        <v>25</v>
      </c>
      <c r="E96">
        <f>IF(Scen!E86-(FlexFR!D96*th)&gt;theta_1,FlexFR!D96+theta_2,FlexFR!D96)</f>
        <v>25</v>
      </c>
      <c r="F96">
        <f>IF(Scen!F86-(FlexFR!E96*th)&gt;theta_1,FlexFR!E96+theta_2,FlexFR!E96)</f>
        <v>25</v>
      </c>
      <c r="G96">
        <f>IF(Scen!G86-(FlexFR!F96*th)&gt;theta_1,FlexFR!F96+theta_2,FlexFR!F96)</f>
        <v>25</v>
      </c>
      <c r="H96">
        <f>IF(Scen!H86-(FlexFR!G96*th)&gt;theta_1,FlexFR!G96+theta_2,FlexFR!G96)</f>
        <v>25</v>
      </c>
      <c r="I96">
        <f>IF(Scen!I86-(FlexFR!H96*th)&gt;theta_1,FlexFR!H96+theta_2,FlexFR!H96)</f>
        <v>30</v>
      </c>
      <c r="J96">
        <f>IF(Scen!J86-(FlexFR!I96*th)&gt;theta_1,FlexFR!I96+theta_2,FlexFR!I96)</f>
        <v>30</v>
      </c>
      <c r="K96">
        <f>IF(Scen!K86-(FlexFR!J96*th)&gt;theta_1,FlexFR!J96+theta_2,FlexFR!J96)</f>
        <v>30</v>
      </c>
      <c r="L96">
        <f>IF(Scen!L86-(FlexFR!K96*th)&gt;theta_1,FlexFR!K96+theta_2,FlexFR!K96)</f>
        <v>30</v>
      </c>
      <c r="M96">
        <f>IF(Scen!M86-(FlexFR!L96*th)&gt;theta_1,FlexFR!L96+theta_2,FlexFR!L96)</f>
        <v>35</v>
      </c>
      <c r="N96">
        <f>IF(Scen!N86-(FlexFR!M96*th)&gt;theta_1,FlexFR!M96+theta_2,FlexFR!M96)</f>
        <v>35</v>
      </c>
      <c r="O96">
        <f>IF(Scen!O86-(FlexFR!N96*th)&gt;theta_1,FlexFR!N96+theta_2,FlexFR!N96)</f>
        <v>35</v>
      </c>
      <c r="P96">
        <f>IF(Scen!P86-(FlexFR!O96*th)&gt;theta_1,FlexFR!O96+theta_2,FlexFR!O96)</f>
        <v>35</v>
      </c>
      <c r="Q96">
        <f>IF(Scen!Q86-(FlexFR!P96*th)&gt;theta_1,FlexFR!P96+theta_2,FlexFR!P96)</f>
        <v>35</v>
      </c>
      <c r="R96">
        <f>IF(Scen!R86-(FlexFR!Q96*th)&gt;theta_1,FlexFR!Q96+theta_2,FlexFR!Q96)</f>
        <v>35</v>
      </c>
      <c r="S96">
        <f>IF(Scen!S86-(FlexFR!R96*th)&gt;theta_1,FlexFR!R96+theta_2,FlexFR!R96)</f>
        <v>35</v>
      </c>
      <c r="T96">
        <f>IF(Scen!T86-(FlexFR!S96*th)&gt;theta_1,FlexFR!S96+theta_2,FlexFR!S96)</f>
        <v>35</v>
      </c>
      <c r="U96">
        <f>IF(Scen!U86-(FlexFR!T96*th)&gt;theta_1,FlexFR!T96+theta_2,FlexFR!T96)</f>
        <v>35</v>
      </c>
      <c r="V96">
        <f>IF(Scen!V86-(FlexFR!U96*th)&gt;theta_1,FlexFR!U96+theta_2,FlexFR!U96)</f>
        <v>35</v>
      </c>
      <c r="X96">
        <f>ROUNDUP(Scen!C86/th,0)</f>
        <v>22</v>
      </c>
      <c r="Y96">
        <f>ROUNDUP(Scen!D86/th,0)</f>
        <v>22</v>
      </c>
      <c r="Z96">
        <f>ROUNDUP(Scen!E86/th,0)</f>
        <v>23</v>
      </c>
      <c r="AA96">
        <f>ROUNDUP(Scen!F86/th,0)</f>
        <v>23</v>
      </c>
      <c r="AB96">
        <f>ROUNDUP(Scen!G86/th,0)</f>
        <v>25</v>
      </c>
      <c r="AC96">
        <f>ROUNDUP(Scen!H86/th,0)</f>
        <v>25</v>
      </c>
      <c r="AD96">
        <f>ROUNDUP(Scen!I86/th,0)</f>
        <v>26</v>
      </c>
      <c r="AE96">
        <f>ROUNDUP(Scen!J86/th,0)</f>
        <v>26</v>
      </c>
      <c r="AF96">
        <f>ROUNDUP(Scen!K86/th,0)</f>
        <v>25</v>
      </c>
      <c r="AG96">
        <f>ROUNDUP(Scen!L86/th,0)</f>
        <v>27</v>
      </c>
      <c r="AH96">
        <f>ROUNDUP(Scen!M86/th,0)</f>
        <v>32</v>
      </c>
      <c r="AI96">
        <f>ROUNDUP(Scen!N86/th,0)</f>
        <v>29</v>
      </c>
      <c r="AJ96">
        <f>ROUNDUP(Scen!O86/th,0)</f>
        <v>30</v>
      </c>
      <c r="AK96">
        <f>ROUNDUP(Scen!P86/th,0)</f>
        <v>31</v>
      </c>
      <c r="AL96">
        <f>ROUNDUP(Scen!Q86/th,0)</f>
        <v>28</v>
      </c>
      <c r="AM96">
        <f>ROUNDUP(Scen!R86/th,0)</f>
        <v>28</v>
      </c>
      <c r="AN96">
        <f>ROUNDUP(Scen!S86/th,0)</f>
        <v>30</v>
      </c>
      <c r="AO96">
        <f>ROUNDUP(Scen!T86/th,0)</f>
        <v>32</v>
      </c>
      <c r="AP96">
        <f>ROUNDUP(Scen!U86/th,0)</f>
        <v>31</v>
      </c>
      <c r="AQ96">
        <f>ROUNDUP(Scen!V86/th,0)</f>
        <v>29</v>
      </c>
      <c r="AS96" s="2">
        <f t="shared" si="42"/>
        <v>19000000</v>
      </c>
      <c r="AT96" s="2">
        <f t="shared" si="43"/>
        <v>19000000</v>
      </c>
      <c r="AU96" s="2">
        <f t="shared" si="44"/>
        <v>21000000</v>
      </c>
      <c r="AV96" s="2">
        <f t="shared" si="45"/>
        <v>21000000</v>
      </c>
      <c r="AW96" s="2">
        <f t="shared" si="46"/>
        <v>25000000</v>
      </c>
      <c r="AX96" s="2">
        <f t="shared" si="47"/>
        <v>25000000</v>
      </c>
      <c r="AY96" s="2">
        <f t="shared" si="48"/>
        <v>22000000</v>
      </c>
      <c r="AZ96" s="2">
        <f t="shared" si="49"/>
        <v>22000000</v>
      </c>
      <c r="BA96" s="2">
        <f t="shared" si="50"/>
        <v>20000000</v>
      </c>
      <c r="BB96" s="2">
        <f t="shared" si="51"/>
        <v>24000000</v>
      </c>
      <c r="BC96" s="2">
        <f t="shared" si="52"/>
        <v>29000000</v>
      </c>
      <c r="BD96" s="2">
        <f t="shared" si="53"/>
        <v>23000000</v>
      </c>
      <c r="BE96" s="2">
        <f t="shared" si="54"/>
        <v>25000000</v>
      </c>
      <c r="BF96" s="2">
        <f t="shared" si="55"/>
        <v>27000000</v>
      </c>
      <c r="BG96" s="2">
        <f t="shared" si="56"/>
        <v>21000000</v>
      </c>
      <c r="BH96" s="2">
        <f t="shared" si="57"/>
        <v>21000000</v>
      </c>
      <c r="BI96" s="2">
        <f t="shared" si="58"/>
        <v>25000000</v>
      </c>
      <c r="BJ96" s="2">
        <f t="shared" si="59"/>
        <v>29000000</v>
      </c>
      <c r="BK96" s="2">
        <f t="shared" si="60"/>
        <v>27000000</v>
      </c>
      <c r="BL96" s="2">
        <f t="shared" si="61"/>
        <v>23000000</v>
      </c>
      <c r="BN96" s="2">
        <f t="shared" si="63"/>
        <v>468000000</v>
      </c>
    </row>
    <row r="97" spans="1:66" x14ac:dyDescent="0.8">
      <c r="A97" t="s">
        <v>83</v>
      </c>
      <c r="B97">
        <f t="shared" si="62"/>
        <v>25</v>
      </c>
      <c r="C97">
        <f>IF(Scen!C87-(FlexFR!B97*th)&gt;theta_1,FlexFR!B97+theta_2,FlexFR!B97)</f>
        <v>25</v>
      </c>
      <c r="D97">
        <f>IF(Scen!D87-(FlexFR!C97*th)&gt;theta_1,FlexFR!C97+theta_2,FlexFR!C97)</f>
        <v>25</v>
      </c>
      <c r="E97">
        <f>IF(Scen!E87-(FlexFR!D97*th)&gt;theta_1,FlexFR!D97+theta_2,FlexFR!D97)</f>
        <v>25</v>
      </c>
      <c r="F97">
        <f>IF(Scen!F87-(FlexFR!E97*th)&gt;theta_1,FlexFR!E97+theta_2,FlexFR!E97)</f>
        <v>25</v>
      </c>
      <c r="G97">
        <f>IF(Scen!G87-(FlexFR!F97*th)&gt;theta_1,FlexFR!F97+theta_2,FlexFR!F97)</f>
        <v>25</v>
      </c>
      <c r="H97">
        <f>IF(Scen!H87-(FlexFR!G97*th)&gt;theta_1,FlexFR!G97+theta_2,FlexFR!G97)</f>
        <v>25</v>
      </c>
      <c r="I97">
        <f>IF(Scen!I87-(FlexFR!H97*th)&gt;theta_1,FlexFR!H97+theta_2,FlexFR!H97)</f>
        <v>25</v>
      </c>
      <c r="J97">
        <f>IF(Scen!J87-(FlexFR!I97*th)&gt;theta_1,FlexFR!I97+theta_2,FlexFR!I97)</f>
        <v>25</v>
      </c>
      <c r="K97">
        <f>IF(Scen!K87-(FlexFR!J97*th)&gt;theta_1,FlexFR!J97+theta_2,FlexFR!J97)</f>
        <v>30</v>
      </c>
      <c r="L97">
        <f>IF(Scen!L87-(FlexFR!K97*th)&gt;theta_1,FlexFR!K97+theta_2,FlexFR!K97)</f>
        <v>30</v>
      </c>
      <c r="M97">
        <f>IF(Scen!M87-(FlexFR!L97*th)&gt;theta_1,FlexFR!L97+theta_2,FlexFR!L97)</f>
        <v>30</v>
      </c>
      <c r="N97">
        <f>IF(Scen!N87-(FlexFR!M97*th)&gt;theta_1,FlexFR!M97+theta_2,FlexFR!M97)</f>
        <v>30</v>
      </c>
      <c r="O97">
        <f>IF(Scen!O87-(FlexFR!N97*th)&gt;theta_1,FlexFR!N97+theta_2,FlexFR!N97)</f>
        <v>35</v>
      </c>
      <c r="P97">
        <f>IF(Scen!P87-(FlexFR!O97*th)&gt;theta_1,FlexFR!O97+theta_2,FlexFR!O97)</f>
        <v>35</v>
      </c>
      <c r="Q97">
        <f>IF(Scen!Q87-(FlexFR!P97*th)&gt;theta_1,FlexFR!P97+theta_2,FlexFR!P97)</f>
        <v>40</v>
      </c>
      <c r="R97">
        <f>IF(Scen!R87-(FlexFR!Q97*th)&gt;theta_1,FlexFR!Q97+theta_2,FlexFR!Q97)</f>
        <v>45</v>
      </c>
      <c r="S97">
        <f>IF(Scen!S87-(FlexFR!R97*th)&gt;theta_1,FlexFR!R97+theta_2,FlexFR!R97)</f>
        <v>50</v>
      </c>
      <c r="T97">
        <f>IF(Scen!T87-(FlexFR!S97*th)&gt;theta_1,FlexFR!S97+theta_2,FlexFR!S97)</f>
        <v>50</v>
      </c>
      <c r="U97">
        <f>IF(Scen!U87-(FlexFR!T97*th)&gt;theta_1,FlexFR!T97+theta_2,FlexFR!T97)</f>
        <v>50</v>
      </c>
      <c r="V97">
        <f>IF(Scen!V87-(FlexFR!U97*th)&gt;theta_1,FlexFR!U97+theta_2,FlexFR!U97)</f>
        <v>55</v>
      </c>
      <c r="X97">
        <f>ROUNDUP(Scen!C87/th,0)</f>
        <v>24</v>
      </c>
      <c r="Y97">
        <f>ROUNDUP(Scen!D87/th,0)</f>
        <v>22</v>
      </c>
      <c r="Z97">
        <f>ROUNDUP(Scen!E87/th,0)</f>
        <v>22</v>
      </c>
      <c r="AA97">
        <f>ROUNDUP(Scen!F87/th,0)</f>
        <v>21</v>
      </c>
      <c r="AB97">
        <f>ROUNDUP(Scen!G87/th,0)</f>
        <v>21</v>
      </c>
      <c r="AC97">
        <f>ROUNDUP(Scen!H87/th,0)</f>
        <v>21</v>
      </c>
      <c r="AD97">
        <f>ROUNDUP(Scen!I87/th,0)</f>
        <v>23</v>
      </c>
      <c r="AE97">
        <f>ROUNDUP(Scen!J87/th,0)</f>
        <v>24</v>
      </c>
      <c r="AF97">
        <f>ROUNDUP(Scen!K87/th,0)</f>
        <v>27</v>
      </c>
      <c r="AG97">
        <f>ROUNDUP(Scen!L87/th,0)</f>
        <v>28</v>
      </c>
      <c r="AH97">
        <f>ROUNDUP(Scen!M87/th,0)</f>
        <v>29</v>
      </c>
      <c r="AI97">
        <f>ROUNDUP(Scen!N87/th,0)</f>
        <v>29</v>
      </c>
      <c r="AJ97">
        <f>ROUNDUP(Scen!O87/th,0)</f>
        <v>33</v>
      </c>
      <c r="AK97">
        <f>ROUNDUP(Scen!P87/th,0)</f>
        <v>35</v>
      </c>
      <c r="AL97">
        <f>ROUNDUP(Scen!Q87/th,0)</f>
        <v>40</v>
      </c>
      <c r="AM97">
        <f>ROUNDUP(Scen!R87/th,0)</f>
        <v>44</v>
      </c>
      <c r="AN97">
        <f>ROUNDUP(Scen!S87/th,0)</f>
        <v>47</v>
      </c>
      <c r="AO97">
        <f>ROUNDUP(Scen!T87/th,0)</f>
        <v>47</v>
      </c>
      <c r="AP97">
        <f>ROUNDUP(Scen!U87/th,0)</f>
        <v>48</v>
      </c>
      <c r="AQ97">
        <f>ROUNDUP(Scen!V87/th,0)</f>
        <v>52</v>
      </c>
      <c r="AS97" s="2">
        <f t="shared" si="42"/>
        <v>23000000</v>
      </c>
      <c r="AT97" s="2">
        <f t="shared" si="43"/>
        <v>19000000</v>
      </c>
      <c r="AU97" s="2">
        <f t="shared" si="44"/>
        <v>19000000</v>
      </c>
      <c r="AV97" s="2">
        <f t="shared" si="45"/>
        <v>17000000</v>
      </c>
      <c r="AW97" s="2">
        <f t="shared" si="46"/>
        <v>17000000</v>
      </c>
      <c r="AX97" s="2">
        <f t="shared" si="47"/>
        <v>17000000</v>
      </c>
      <c r="AY97" s="2">
        <f t="shared" si="48"/>
        <v>21000000</v>
      </c>
      <c r="AZ97" s="2">
        <f t="shared" si="49"/>
        <v>23000000</v>
      </c>
      <c r="BA97" s="2">
        <f t="shared" si="50"/>
        <v>24000000</v>
      </c>
      <c r="BB97" s="2">
        <f t="shared" si="51"/>
        <v>26000000</v>
      </c>
      <c r="BC97" s="2">
        <f t="shared" si="52"/>
        <v>28000000</v>
      </c>
      <c r="BD97" s="2">
        <f t="shared" si="53"/>
        <v>28000000</v>
      </c>
      <c r="BE97" s="2">
        <f t="shared" si="54"/>
        <v>31000000</v>
      </c>
      <c r="BF97" s="2">
        <f t="shared" si="55"/>
        <v>35000000</v>
      </c>
      <c r="BG97" s="2">
        <f t="shared" si="56"/>
        <v>40000000</v>
      </c>
      <c r="BH97" s="2">
        <f t="shared" si="57"/>
        <v>43000000</v>
      </c>
      <c r="BI97" s="2">
        <f t="shared" si="58"/>
        <v>44000000</v>
      </c>
      <c r="BJ97" s="2">
        <f t="shared" si="59"/>
        <v>44000000</v>
      </c>
      <c r="BK97" s="2">
        <f t="shared" si="60"/>
        <v>46000000</v>
      </c>
      <c r="BL97" s="2">
        <f t="shared" si="61"/>
        <v>49000000</v>
      </c>
      <c r="BN97" s="2">
        <f t="shared" si="63"/>
        <v>594000000</v>
      </c>
    </row>
    <row r="98" spans="1:66" x14ac:dyDescent="0.8">
      <c r="A98" t="s">
        <v>84</v>
      </c>
      <c r="B98">
        <f t="shared" si="62"/>
        <v>25</v>
      </c>
      <c r="C98">
        <f>IF(Scen!C88-(FlexFR!B98*th)&gt;theta_1,FlexFR!B98+theta_2,FlexFR!B98)</f>
        <v>25</v>
      </c>
      <c r="D98">
        <f>IF(Scen!D88-(FlexFR!C98*th)&gt;theta_1,FlexFR!C98+theta_2,FlexFR!C98)</f>
        <v>30</v>
      </c>
      <c r="E98">
        <f>IF(Scen!E88-(FlexFR!D98*th)&gt;theta_1,FlexFR!D98+theta_2,FlexFR!D98)</f>
        <v>30</v>
      </c>
      <c r="F98">
        <f>IF(Scen!F88-(FlexFR!E98*th)&gt;theta_1,FlexFR!E98+theta_2,FlexFR!E98)</f>
        <v>30</v>
      </c>
      <c r="G98">
        <f>IF(Scen!G88-(FlexFR!F98*th)&gt;theta_1,FlexFR!F98+theta_2,FlexFR!F98)</f>
        <v>30</v>
      </c>
      <c r="H98">
        <f>IF(Scen!H88-(FlexFR!G98*th)&gt;theta_1,FlexFR!G98+theta_2,FlexFR!G98)</f>
        <v>30</v>
      </c>
      <c r="I98">
        <f>IF(Scen!I88-(FlexFR!H98*th)&gt;theta_1,FlexFR!H98+theta_2,FlexFR!H98)</f>
        <v>30</v>
      </c>
      <c r="J98">
        <f>IF(Scen!J88-(FlexFR!I98*th)&gt;theta_1,FlexFR!I98+theta_2,FlexFR!I98)</f>
        <v>30</v>
      </c>
      <c r="K98">
        <f>IF(Scen!K88-(FlexFR!J98*th)&gt;theta_1,FlexFR!J98+theta_2,FlexFR!J98)</f>
        <v>30</v>
      </c>
      <c r="L98">
        <f>IF(Scen!L88-(FlexFR!K98*th)&gt;theta_1,FlexFR!K98+theta_2,FlexFR!K98)</f>
        <v>30</v>
      </c>
      <c r="M98">
        <f>IF(Scen!M88-(FlexFR!L98*th)&gt;theta_1,FlexFR!L98+theta_2,FlexFR!L98)</f>
        <v>35</v>
      </c>
      <c r="N98">
        <f>IF(Scen!N88-(FlexFR!M98*th)&gt;theta_1,FlexFR!M98+theta_2,FlexFR!M98)</f>
        <v>35</v>
      </c>
      <c r="O98">
        <f>IF(Scen!O88-(FlexFR!N98*th)&gt;theta_1,FlexFR!N98+theta_2,FlexFR!N98)</f>
        <v>35</v>
      </c>
      <c r="P98">
        <f>IF(Scen!P88-(FlexFR!O98*th)&gt;theta_1,FlexFR!O98+theta_2,FlexFR!O98)</f>
        <v>40</v>
      </c>
      <c r="Q98">
        <f>IF(Scen!Q88-(FlexFR!P98*th)&gt;theta_1,FlexFR!P98+theta_2,FlexFR!P98)</f>
        <v>40</v>
      </c>
      <c r="R98">
        <f>IF(Scen!R88-(FlexFR!Q98*th)&gt;theta_1,FlexFR!Q98+theta_2,FlexFR!Q98)</f>
        <v>45</v>
      </c>
      <c r="S98">
        <f>IF(Scen!S88-(FlexFR!R98*th)&gt;theta_1,FlexFR!R98+theta_2,FlexFR!R98)</f>
        <v>50</v>
      </c>
      <c r="T98">
        <f>IF(Scen!T88-(FlexFR!S98*th)&gt;theta_1,FlexFR!S98+theta_2,FlexFR!S98)</f>
        <v>50</v>
      </c>
      <c r="U98">
        <f>IF(Scen!U88-(FlexFR!T98*th)&gt;theta_1,FlexFR!T98+theta_2,FlexFR!T98)</f>
        <v>50</v>
      </c>
      <c r="V98">
        <f>IF(Scen!V88-(FlexFR!U98*th)&gt;theta_1,FlexFR!U98+theta_2,FlexFR!U98)</f>
        <v>55</v>
      </c>
      <c r="X98">
        <f>ROUNDUP(Scen!C88/th,0)</f>
        <v>24</v>
      </c>
      <c r="Y98">
        <f>ROUNDUP(Scen!D88/th,0)</f>
        <v>26</v>
      </c>
      <c r="Z98">
        <f>ROUNDUP(Scen!E88/th,0)</f>
        <v>26</v>
      </c>
      <c r="AA98">
        <f>ROUNDUP(Scen!F88/th,0)</f>
        <v>25</v>
      </c>
      <c r="AB98">
        <f>ROUNDUP(Scen!G88/th,0)</f>
        <v>26</v>
      </c>
      <c r="AC98">
        <f>ROUNDUP(Scen!H88/th,0)</f>
        <v>28</v>
      </c>
      <c r="AD98">
        <f>ROUNDUP(Scen!I88/th,0)</f>
        <v>29</v>
      </c>
      <c r="AE98">
        <f>ROUNDUP(Scen!J88/th,0)</f>
        <v>29</v>
      </c>
      <c r="AF98">
        <f>ROUNDUP(Scen!K88/th,0)</f>
        <v>28</v>
      </c>
      <c r="AG98">
        <f>ROUNDUP(Scen!L88/th,0)</f>
        <v>29</v>
      </c>
      <c r="AH98">
        <f>ROUNDUP(Scen!M88/th,0)</f>
        <v>33</v>
      </c>
      <c r="AI98">
        <f>ROUNDUP(Scen!N88/th,0)</f>
        <v>32</v>
      </c>
      <c r="AJ98">
        <f>ROUNDUP(Scen!O88/th,0)</f>
        <v>33</v>
      </c>
      <c r="AK98">
        <f>ROUNDUP(Scen!P88/th,0)</f>
        <v>36</v>
      </c>
      <c r="AL98">
        <f>ROUNDUP(Scen!Q88/th,0)</f>
        <v>38</v>
      </c>
      <c r="AM98">
        <f>ROUNDUP(Scen!R88/th,0)</f>
        <v>42</v>
      </c>
      <c r="AN98">
        <f>ROUNDUP(Scen!S88/th,0)</f>
        <v>46</v>
      </c>
      <c r="AO98">
        <f>ROUNDUP(Scen!T88/th,0)</f>
        <v>48</v>
      </c>
      <c r="AP98">
        <f>ROUNDUP(Scen!U88/th,0)</f>
        <v>50</v>
      </c>
      <c r="AQ98">
        <f>ROUNDUP(Scen!V88/th,0)</f>
        <v>53</v>
      </c>
      <c r="AS98" s="2">
        <f t="shared" si="42"/>
        <v>23000000</v>
      </c>
      <c r="AT98" s="2">
        <f t="shared" si="43"/>
        <v>22000000</v>
      </c>
      <c r="AU98" s="2">
        <f t="shared" si="44"/>
        <v>22000000</v>
      </c>
      <c r="AV98" s="2">
        <f t="shared" si="45"/>
        <v>20000000</v>
      </c>
      <c r="AW98" s="2">
        <f t="shared" si="46"/>
        <v>22000000</v>
      </c>
      <c r="AX98" s="2">
        <f t="shared" si="47"/>
        <v>26000000</v>
      </c>
      <c r="AY98" s="2">
        <f t="shared" si="48"/>
        <v>28000000</v>
      </c>
      <c r="AZ98" s="2">
        <f t="shared" si="49"/>
        <v>28000000</v>
      </c>
      <c r="BA98" s="2">
        <f t="shared" si="50"/>
        <v>26000000</v>
      </c>
      <c r="BB98" s="2">
        <f t="shared" si="51"/>
        <v>28000000</v>
      </c>
      <c r="BC98" s="2">
        <f t="shared" si="52"/>
        <v>31000000</v>
      </c>
      <c r="BD98" s="2">
        <f t="shared" si="53"/>
        <v>29000000</v>
      </c>
      <c r="BE98" s="2">
        <f t="shared" si="54"/>
        <v>31000000</v>
      </c>
      <c r="BF98" s="2">
        <f t="shared" si="55"/>
        <v>32000000</v>
      </c>
      <c r="BG98" s="2">
        <f t="shared" si="56"/>
        <v>36000000</v>
      </c>
      <c r="BH98" s="2">
        <f t="shared" si="57"/>
        <v>39000000</v>
      </c>
      <c r="BI98" s="2">
        <f t="shared" si="58"/>
        <v>42000000</v>
      </c>
      <c r="BJ98" s="2">
        <f t="shared" si="59"/>
        <v>46000000</v>
      </c>
      <c r="BK98" s="2">
        <f t="shared" si="60"/>
        <v>50000000</v>
      </c>
      <c r="BL98" s="2">
        <f t="shared" si="61"/>
        <v>51000000</v>
      </c>
      <c r="BN98" s="2">
        <f t="shared" si="63"/>
        <v>632000000</v>
      </c>
    </row>
    <row r="99" spans="1:66" x14ac:dyDescent="0.8">
      <c r="A99" t="s">
        <v>85</v>
      </c>
      <c r="B99">
        <f t="shared" si="62"/>
        <v>25</v>
      </c>
      <c r="C99">
        <f>IF(Scen!C89-(FlexFR!B99*th)&gt;theta_1,FlexFR!B99+theta_2,FlexFR!B99)</f>
        <v>30</v>
      </c>
      <c r="D99">
        <f>IF(Scen!D89-(FlexFR!C99*th)&gt;theta_1,FlexFR!C99+theta_2,FlexFR!C99)</f>
        <v>30</v>
      </c>
      <c r="E99">
        <f>IF(Scen!E89-(FlexFR!D99*th)&gt;theta_1,FlexFR!D99+theta_2,FlexFR!D99)</f>
        <v>30</v>
      </c>
      <c r="F99">
        <f>IF(Scen!F89-(FlexFR!E99*th)&gt;theta_1,FlexFR!E99+theta_2,FlexFR!E99)</f>
        <v>30</v>
      </c>
      <c r="G99">
        <f>IF(Scen!G89-(FlexFR!F99*th)&gt;theta_1,FlexFR!F99+theta_2,FlexFR!F99)</f>
        <v>35</v>
      </c>
      <c r="H99">
        <f>IF(Scen!H89-(FlexFR!G99*th)&gt;theta_1,FlexFR!G99+theta_2,FlexFR!G99)</f>
        <v>35</v>
      </c>
      <c r="I99">
        <f>IF(Scen!I89-(FlexFR!H99*th)&gt;theta_1,FlexFR!H99+theta_2,FlexFR!H99)</f>
        <v>35</v>
      </c>
      <c r="J99">
        <f>IF(Scen!J89-(FlexFR!I99*th)&gt;theta_1,FlexFR!I99+theta_2,FlexFR!I99)</f>
        <v>35</v>
      </c>
      <c r="K99">
        <f>IF(Scen!K89-(FlexFR!J99*th)&gt;theta_1,FlexFR!J99+theta_2,FlexFR!J99)</f>
        <v>35</v>
      </c>
      <c r="L99">
        <f>IF(Scen!L89-(FlexFR!K99*th)&gt;theta_1,FlexFR!K99+theta_2,FlexFR!K99)</f>
        <v>35</v>
      </c>
      <c r="M99">
        <f>IF(Scen!M89-(FlexFR!L99*th)&gt;theta_1,FlexFR!L99+theta_2,FlexFR!L99)</f>
        <v>35</v>
      </c>
      <c r="N99">
        <f>IF(Scen!N89-(FlexFR!M99*th)&gt;theta_1,FlexFR!M99+theta_2,FlexFR!M99)</f>
        <v>40</v>
      </c>
      <c r="O99">
        <f>IF(Scen!O89-(FlexFR!N99*th)&gt;theta_1,FlexFR!N99+theta_2,FlexFR!N99)</f>
        <v>45</v>
      </c>
      <c r="P99">
        <f>IF(Scen!P89-(FlexFR!O99*th)&gt;theta_1,FlexFR!O99+theta_2,FlexFR!O99)</f>
        <v>50</v>
      </c>
      <c r="Q99">
        <f>IF(Scen!Q89-(FlexFR!P99*th)&gt;theta_1,FlexFR!P99+theta_2,FlexFR!P99)</f>
        <v>50</v>
      </c>
      <c r="R99">
        <f>IF(Scen!R89-(FlexFR!Q99*th)&gt;theta_1,FlexFR!Q99+theta_2,FlexFR!Q99)</f>
        <v>50</v>
      </c>
      <c r="S99">
        <f>IF(Scen!S89-(FlexFR!R99*th)&gt;theta_1,FlexFR!R99+theta_2,FlexFR!R99)</f>
        <v>50</v>
      </c>
      <c r="T99">
        <f>IF(Scen!T89-(FlexFR!S99*th)&gt;theta_1,FlexFR!S99+theta_2,FlexFR!S99)</f>
        <v>55</v>
      </c>
      <c r="U99">
        <f>IF(Scen!U89-(FlexFR!T99*th)&gt;theta_1,FlexFR!T99+theta_2,FlexFR!T99)</f>
        <v>55</v>
      </c>
      <c r="V99">
        <f>IF(Scen!V89-(FlexFR!U99*th)&gt;theta_1,FlexFR!U99+theta_2,FlexFR!U99)</f>
        <v>60</v>
      </c>
      <c r="X99">
        <f>ROUNDUP(Scen!C89/th,0)</f>
        <v>26</v>
      </c>
      <c r="Y99">
        <f>ROUNDUP(Scen!D89/th,0)</f>
        <v>26</v>
      </c>
      <c r="Z99">
        <f>ROUNDUP(Scen!E89/th,0)</f>
        <v>29</v>
      </c>
      <c r="AA99">
        <f>ROUNDUP(Scen!F89/th,0)</f>
        <v>30</v>
      </c>
      <c r="AB99">
        <f>ROUNDUP(Scen!G89/th,0)</f>
        <v>31</v>
      </c>
      <c r="AC99">
        <f>ROUNDUP(Scen!H89/th,0)</f>
        <v>29</v>
      </c>
      <c r="AD99">
        <f>ROUNDUP(Scen!I89/th,0)</f>
        <v>29</v>
      </c>
      <c r="AE99">
        <f>ROUNDUP(Scen!J89/th,0)</f>
        <v>29</v>
      </c>
      <c r="AF99">
        <f>ROUNDUP(Scen!K89/th,0)</f>
        <v>34</v>
      </c>
      <c r="AG99">
        <f>ROUNDUP(Scen!L89/th,0)</f>
        <v>33</v>
      </c>
      <c r="AH99">
        <f>ROUNDUP(Scen!M89/th,0)</f>
        <v>35</v>
      </c>
      <c r="AI99">
        <f>ROUNDUP(Scen!N89/th,0)</f>
        <v>41</v>
      </c>
      <c r="AJ99">
        <f>ROUNDUP(Scen!O89/th,0)</f>
        <v>43</v>
      </c>
      <c r="AK99">
        <f>ROUNDUP(Scen!P89/th,0)</f>
        <v>46</v>
      </c>
      <c r="AL99">
        <f>ROUNDUP(Scen!Q89/th,0)</f>
        <v>46</v>
      </c>
      <c r="AM99">
        <f>ROUNDUP(Scen!R89/th,0)</f>
        <v>49</v>
      </c>
      <c r="AN99">
        <f>ROUNDUP(Scen!S89/th,0)</f>
        <v>49</v>
      </c>
      <c r="AO99">
        <f>ROUNDUP(Scen!T89/th,0)</f>
        <v>56</v>
      </c>
      <c r="AP99">
        <f>ROUNDUP(Scen!U89/th,0)</f>
        <v>55</v>
      </c>
      <c r="AQ99">
        <f>ROUNDUP(Scen!V89/th,0)</f>
        <v>59</v>
      </c>
      <c r="AS99" s="2">
        <f t="shared" si="42"/>
        <v>22000000</v>
      </c>
      <c r="AT99" s="2">
        <f t="shared" si="43"/>
        <v>22000000</v>
      </c>
      <c r="AU99" s="2">
        <f t="shared" si="44"/>
        <v>28000000</v>
      </c>
      <c r="AV99" s="2">
        <f t="shared" si="45"/>
        <v>30000000</v>
      </c>
      <c r="AW99" s="2">
        <f t="shared" si="46"/>
        <v>27000000</v>
      </c>
      <c r="AX99" s="2">
        <f t="shared" si="47"/>
        <v>23000000</v>
      </c>
      <c r="AY99" s="2">
        <f t="shared" si="48"/>
        <v>23000000</v>
      </c>
      <c r="AZ99" s="2">
        <f t="shared" si="49"/>
        <v>23000000</v>
      </c>
      <c r="BA99" s="2">
        <f t="shared" si="50"/>
        <v>33000000</v>
      </c>
      <c r="BB99" s="2">
        <f t="shared" si="51"/>
        <v>31000000</v>
      </c>
      <c r="BC99" s="2">
        <f t="shared" si="52"/>
        <v>35000000</v>
      </c>
      <c r="BD99" s="2">
        <f t="shared" si="53"/>
        <v>41000000</v>
      </c>
      <c r="BE99" s="2">
        <f t="shared" si="54"/>
        <v>41000000</v>
      </c>
      <c r="BF99" s="2">
        <f t="shared" si="55"/>
        <v>42000000</v>
      </c>
      <c r="BG99" s="2">
        <f t="shared" si="56"/>
        <v>42000000</v>
      </c>
      <c r="BH99" s="2">
        <f t="shared" si="57"/>
        <v>48000000</v>
      </c>
      <c r="BI99" s="2">
        <f t="shared" si="58"/>
        <v>48000000</v>
      </c>
      <c r="BJ99" s="2">
        <f t="shared" si="59"/>
        <v>56000000</v>
      </c>
      <c r="BK99" s="2">
        <f t="shared" si="60"/>
        <v>55000000</v>
      </c>
      <c r="BL99" s="2">
        <f t="shared" si="61"/>
        <v>58000000</v>
      </c>
      <c r="BN99" s="2">
        <f t="shared" si="63"/>
        <v>728000000</v>
      </c>
    </row>
    <row r="100" spans="1:66" x14ac:dyDescent="0.8">
      <c r="A100" t="s">
        <v>86</v>
      </c>
      <c r="B100">
        <f t="shared" si="62"/>
        <v>25</v>
      </c>
      <c r="C100">
        <f>IF(Scen!C90-(FlexFR!B100*th)&gt;theta_1,FlexFR!B100+theta_2,FlexFR!B100)</f>
        <v>25</v>
      </c>
      <c r="D100">
        <f>IF(Scen!D90-(FlexFR!C100*th)&gt;theta_1,FlexFR!C100+theta_2,FlexFR!C100)</f>
        <v>30</v>
      </c>
      <c r="E100">
        <f>IF(Scen!E90-(FlexFR!D100*th)&gt;theta_1,FlexFR!D100+theta_2,FlexFR!D100)</f>
        <v>30</v>
      </c>
      <c r="F100">
        <f>IF(Scen!F90-(FlexFR!E100*th)&gt;theta_1,FlexFR!E100+theta_2,FlexFR!E100)</f>
        <v>30</v>
      </c>
      <c r="G100">
        <f>IF(Scen!G90-(FlexFR!F100*th)&gt;theta_1,FlexFR!F100+theta_2,FlexFR!F100)</f>
        <v>35</v>
      </c>
      <c r="H100">
        <f>IF(Scen!H90-(FlexFR!G100*th)&gt;theta_1,FlexFR!G100+theta_2,FlexFR!G100)</f>
        <v>40</v>
      </c>
      <c r="I100">
        <f>IF(Scen!I90-(FlexFR!H100*th)&gt;theta_1,FlexFR!H100+theta_2,FlexFR!H100)</f>
        <v>40</v>
      </c>
      <c r="J100">
        <f>IF(Scen!J90-(FlexFR!I100*th)&gt;theta_1,FlexFR!I100+theta_2,FlexFR!I100)</f>
        <v>45</v>
      </c>
      <c r="K100">
        <f>IF(Scen!K90-(FlexFR!J100*th)&gt;theta_1,FlexFR!J100+theta_2,FlexFR!J100)</f>
        <v>45</v>
      </c>
      <c r="L100">
        <f>IF(Scen!L90-(FlexFR!K100*th)&gt;theta_1,FlexFR!K100+theta_2,FlexFR!K100)</f>
        <v>50</v>
      </c>
      <c r="M100">
        <f>IF(Scen!M90-(FlexFR!L100*th)&gt;theta_1,FlexFR!L100+theta_2,FlexFR!L100)</f>
        <v>55</v>
      </c>
      <c r="N100">
        <f>IF(Scen!N90-(FlexFR!M100*th)&gt;theta_1,FlexFR!M100+theta_2,FlexFR!M100)</f>
        <v>55</v>
      </c>
      <c r="O100">
        <f>IF(Scen!O90-(FlexFR!N100*th)&gt;theta_1,FlexFR!N100+theta_2,FlexFR!N100)</f>
        <v>60</v>
      </c>
      <c r="P100">
        <f>IF(Scen!P90-(FlexFR!O100*th)&gt;theta_1,FlexFR!O100+theta_2,FlexFR!O100)</f>
        <v>60</v>
      </c>
      <c r="Q100">
        <f>IF(Scen!Q90-(FlexFR!P100*th)&gt;theta_1,FlexFR!P100+theta_2,FlexFR!P100)</f>
        <v>65</v>
      </c>
      <c r="R100">
        <f>IF(Scen!R90-(FlexFR!Q100*th)&gt;theta_1,FlexFR!Q100+theta_2,FlexFR!Q100)</f>
        <v>70</v>
      </c>
      <c r="S100">
        <f>IF(Scen!S90-(FlexFR!R100*th)&gt;theta_1,FlexFR!R100+theta_2,FlexFR!R100)</f>
        <v>75</v>
      </c>
      <c r="T100">
        <f>IF(Scen!T90-(FlexFR!S100*th)&gt;theta_1,FlexFR!S100+theta_2,FlexFR!S100)</f>
        <v>80</v>
      </c>
      <c r="U100">
        <f>IF(Scen!U90-(FlexFR!T100*th)&gt;theta_1,FlexFR!T100+theta_2,FlexFR!T100)</f>
        <v>85</v>
      </c>
      <c r="V100">
        <f>IF(Scen!V90-(FlexFR!U100*th)&gt;theta_1,FlexFR!U100+theta_2,FlexFR!U100)</f>
        <v>90</v>
      </c>
      <c r="X100">
        <f>ROUNDUP(Scen!C90/th,0)</f>
        <v>24</v>
      </c>
      <c r="Y100">
        <f>ROUNDUP(Scen!D90/th,0)</f>
        <v>26</v>
      </c>
      <c r="Z100">
        <f>ROUNDUP(Scen!E90/th,0)</f>
        <v>27</v>
      </c>
      <c r="AA100">
        <f>ROUNDUP(Scen!F90/th,0)</f>
        <v>30</v>
      </c>
      <c r="AB100">
        <f>ROUNDUP(Scen!G90/th,0)</f>
        <v>32</v>
      </c>
      <c r="AC100">
        <f>ROUNDUP(Scen!H90/th,0)</f>
        <v>36</v>
      </c>
      <c r="AD100">
        <f>ROUNDUP(Scen!I90/th,0)</f>
        <v>38</v>
      </c>
      <c r="AE100">
        <f>ROUNDUP(Scen!J90/th,0)</f>
        <v>42</v>
      </c>
      <c r="AF100">
        <f>ROUNDUP(Scen!K90/th,0)</f>
        <v>43</v>
      </c>
      <c r="AG100">
        <f>ROUNDUP(Scen!L90/th,0)</f>
        <v>48</v>
      </c>
      <c r="AH100">
        <f>ROUNDUP(Scen!M90/th,0)</f>
        <v>52</v>
      </c>
      <c r="AI100">
        <f>ROUNDUP(Scen!N90/th,0)</f>
        <v>54</v>
      </c>
      <c r="AJ100">
        <f>ROUNDUP(Scen!O90/th,0)</f>
        <v>57</v>
      </c>
      <c r="AK100">
        <f>ROUNDUP(Scen!P90/th,0)</f>
        <v>60</v>
      </c>
      <c r="AL100">
        <f>ROUNDUP(Scen!Q90/th,0)</f>
        <v>63</v>
      </c>
      <c r="AM100">
        <f>ROUNDUP(Scen!R90/th,0)</f>
        <v>67</v>
      </c>
      <c r="AN100">
        <f>ROUNDUP(Scen!S90/th,0)</f>
        <v>75</v>
      </c>
      <c r="AO100">
        <f>ROUNDUP(Scen!T90/th,0)</f>
        <v>86</v>
      </c>
      <c r="AP100">
        <f>ROUNDUP(Scen!U90/th,0)</f>
        <v>86</v>
      </c>
      <c r="AQ100">
        <f>ROUNDUP(Scen!V90/th,0)</f>
        <v>90</v>
      </c>
      <c r="AS100" s="2">
        <f t="shared" si="42"/>
        <v>23000000</v>
      </c>
      <c r="AT100" s="2">
        <f t="shared" si="43"/>
        <v>22000000</v>
      </c>
      <c r="AU100" s="2">
        <f t="shared" si="44"/>
        <v>24000000</v>
      </c>
      <c r="AV100" s="2">
        <f t="shared" si="45"/>
        <v>30000000</v>
      </c>
      <c r="AW100" s="2">
        <f t="shared" si="46"/>
        <v>29000000</v>
      </c>
      <c r="AX100" s="2">
        <f t="shared" si="47"/>
        <v>32000000</v>
      </c>
      <c r="AY100" s="2">
        <f t="shared" si="48"/>
        <v>36000000</v>
      </c>
      <c r="AZ100" s="2">
        <f t="shared" si="49"/>
        <v>39000000</v>
      </c>
      <c r="BA100" s="2">
        <f t="shared" si="50"/>
        <v>41000000</v>
      </c>
      <c r="BB100" s="2">
        <f t="shared" si="51"/>
        <v>46000000</v>
      </c>
      <c r="BC100" s="2">
        <f t="shared" si="52"/>
        <v>49000000</v>
      </c>
      <c r="BD100" s="2">
        <f t="shared" si="53"/>
        <v>53000000</v>
      </c>
      <c r="BE100" s="2">
        <f t="shared" si="54"/>
        <v>54000000</v>
      </c>
      <c r="BF100" s="2">
        <f t="shared" si="55"/>
        <v>60000000</v>
      </c>
      <c r="BG100" s="2">
        <f t="shared" si="56"/>
        <v>61000000</v>
      </c>
      <c r="BH100" s="2">
        <f t="shared" si="57"/>
        <v>64000000</v>
      </c>
      <c r="BI100" s="2">
        <f t="shared" si="58"/>
        <v>75000000</v>
      </c>
      <c r="BJ100" s="2">
        <f t="shared" si="59"/>
        <v>86000000</v>
      </c>
      <c r="BK100" s="2">
        <f t="shared" si="60"/>
        <v>86000000</v>
      </c>
      <c r="BL100" s="2">
        <f t="shared" si="61"/>
        <v>90000000</v>
      </c>
      <c r="BN100" s="2">
        <f t="shared" si="63"/>
        <v>1000000000</v>
      </c>
    </row>
    <row r="101" spans="1:66" x14ac:dyDescent="0.8">
      <c r="A101" t="s">
        <v>87</v>
      </c>
      <c r="B101">
        <f t="shared" si="62"/>
        <v>25</v>
      </c>
      <c r="C101">
        <f>IF(Scen!C91-(FlexFR!B101*th)&gt;theta_1,FlexFR!B101+theta_2,FlexFR!B101)</f>
        <v>30</v>
      </c>
      <c r="D101">
        <f>IF(Scen!D91-(FlexFR!C101*th)&gt;theta_1,FlexFR!C101+theta_2,FlexFR!C101)</f>
        <v>30</v>
      </c>
      <c r="E101">
        <f>IF(Scen!E91-(FlexFR!D101*th)&gt;theta_1,FlexFR!D101+theta_2,FlexFR!D101)</f>
        <v>35</v>
      </c>
      <c r="F101">
        <f>IF(Scen!F91-(FlexFR!E101*th)&gt;theta_1,FlexFR!E101+theta_2,FlexFR!E101)</f>
        <v>35</v>
      </c>
      <c r="G101">
        <f>IF(Scen!G91-(FlexFR!F101*th)&gt;theta_1,FlexFR!F101+theta_2,FlexFR!F101)</f>
        <v>35</v>
      </c>
      <c r="H101">
        <f>IF(Scen!H91-(FlexFR!G101*th)&gt;theta_1,FlexFR!G101+theta_2,FlexFR!G101)</f>
        <v>40</v>
      </c>
      <c r="I101">
        <f>IF(Scen!I91-(FlexFR!H101*th)&gt;theta_1,FlexFR!H101+theta_2,FlexFR!H101)</f>
        <v>40</v>
      </c>
      <c r="J101">
        <f>IF(Scen!J91-(FlexFR!I101*th)&gt;theta_1,FlexFR!I101+theta_2,FlexFR!I101)</f>
        <v>40</v>
      </c>
      <c r="K101">
        <f>IF(Scen!K91-(FlexFR!J101*th)&gt;theta_1,FlexFR!J101+theta_2,FlexFR!J101)</f>
        <v>45</v>
      </c>
      <c r="L101">
        <f>IF(Scen!L91-(FlexFR!K101*th)&gt;theta_1,FlexFR!K101+theta_2,FlexFR!K101)</f>
        <v>45</v>
      </c>
      <c r="M101">
        <f>IF(Scen!M91-(FlexFR!L101*th)&gt;theta_1,FlexFR!L101+theta_2,FlexFR!L101)</f>
        <v>50</v>
      </c>
      <c r="N101">
        <f>IF(Scen!N91-(FlexFR!M101*th)&gt;theta_1,FlexFR!M101+theta_2,FlexFR!M101)</f>
        <v>50</v>
      </c>
      <c r="O101">
        <f>IF(Scen!O91-(FlexFR!N101*th)&gt;theta_1,FlexFR!N101+theta_2,FlexFR!N101)</f>
        <v>55</v>
      </c>
      <c r="P101">
        <f>IF(Scen!P91-(FlexFR!O101*th)&gt;theta_1,FlexFR!O101+theta_2,FlexFR!O101)</f>
        <v>55</v>
      </c>
      <c r="Q101">
        <f>IF(Scen!Q91-(FlexFR!P101*th)&gt;theta_1,FlexFR!P101+theta_2,FlexFR!P101)</f>
        <v>60</v>
      </c>
      <c r="R101">
        <f>IF(Scen!R91-(FlexFR!Q101*th)&gt;theta_1,FlexFR!Q101+theta_2,FlexFR!Q101)</f>
        <v>60</v>
      </c>
      <c r="S101">
        <f>IF(Scen!S91-(FlexFR!R101*th)&gt;theta_1,FlexFR!R101+theta_2,FlexFR!R101)</f>
        <v>60</v>
      </c>
      <c r="T101">
        <f>IF(Scen!T91-(FlexFR!S101*th)&gt;theta_1,FlexFR!S101+theta_2,FlexFR!S101)</f>
        <v>60</v>
      </c>
      <c r="U101">
        <f>IF(Scen!U91-(FlexFR!T101*th)&gt;theta_1,FlexFR!T101+theta_2,FlexFR!T101)</f>
        <v>65</v>
      </c>
      <c r="V101">
        <f>IF(Scen!V91-(FlexFR!U101*th)&gt;theta_1,FlexFR!U101+theta_2,FlexFR!U101)</f>
        <v>70</v>
      </c>
      <c r="X101">
        <f>ROUNDUP(Scen!C91/th,0)</f>
        <v>27</v>
      </c>
      <c r="Y101">
        <f>ROUNDUP(Scen!D91/th,0)</f>
        <v>29</v>
      </c>
      <c r="Z101">
        <f>ROUNDUP(Scen!E91/th,0)</f>
        <v>31</v>
      </c>
      <c r="AA101">
        <f>ROUNDUP(Scen!F91/th,0)</f>
        <v>32</v>
      </c>
      <c r="AB101">
        <f>ROUNDUP(Scen!G91/th,0)</f>
        <v>35</v>
      </c>
      <c r="AC101">
        <f>ROUNDUP(Scen!H91/th,0)</f>
        <v>37</v>
      </c>
      <c r="AD101">
        <f>ROUNDUP(Scen!I91/th,0)</f>
        <v>37</v>
      </c>
      <c r="AE101">
        <f>ROUNDUP(Scen!J91/th,0)</f>
        <v>37</v>
      </c>
      <c r="AF101">
        <f>ROUNDUP(Scen!K91/th,0)</f>
        <v>41</v>
      </c>
      <c r="AG101">
        <f>ROUNDUP(Scen!L91/th,0)</f>
        <v>44</v>
      </c>
      <c r="AH101">
        <f>ROUNDUP(Scen!M91/th,0)</f>
        <v>50</v>
      </c>
      <c r="AI101">
        <f>ROUNDUP(Scen!N91/th,0)</f>
        <v>50</v>
      </c>
      <c r="AJ101">
        <f>ROUNDUP(Scen!O91/th,0)</f>
        <v>53</v>
      </c>
      <c r="AK101">
        <f>ROUNDUP(Scen!P91/th,0)</f>
        <v>55</v>
      </c>
      <c r="AL101">
        <f>ROUNDUP(Scen!Q91/th,0)</f>
        <v>57</v>
      </c>
      <c r="AM101">
        <f>ROUNDUP(Scen!R91/th,0)</f>
        <v>57</v>
      </c>
      <c r="AN101">
        <f>ROUNDUP(Scen!S91/th,0)</f>
        <v>59</v>
      </c>
      <c r="AO101">
        <f>ROUNDUP(Scen!T91/th,0)</f>
        <v>59</v>
      </c>
      <c r="AP101">
        <f>ROUNDUP(Scen!U91/th,0)</f>
        <v>61</v>
      </c>
      <c r="AQ101">
        <f>ROUNDUP(Scen!V91/th,0)</f>
        <v>66</v>
      </c>
      <c r="AS101" s="2">
        <f t="shared" si="42"/>
        <v>24000000</v>
      </c>
      <c r="AT101" s="2">
        <f t="shared" si="43"/>
        <v>28000000</v>
      </c>
      <c r="AU101" s="2">
        <f t="shared" si="44"/>
        <v>27000000</v>
      </c>
      <c r="AV101" s="2">
        <f t="shared" si="45"/>
        <v>29000000</v>
      </c>
      <c r="AW101" s="2">
        <f t="shared" si="46"/>
        <v>35000000</v>
      </c>
      <c r="AX101" s="2">
        <f t="shared" si="47"/>
        <v>34000000</v>
      </c>
      <c r="AY101" s="2">
        <f t="shared" si="48"/>
        <v>34000000</v>
      </c>
      <c r="AZ101" s="2">
        <f t="shared" si="49"/>
        <v>34000000</v>
      </c>
      <c r="BA101" s="2">
        <f t="shared" si="50"/>
        <v>37000000</v>
      </c>
      <c r="BB101" s="2">
        <f t="shared" si="51"/>
        <v>43000000</v>
      </c>
      <c r="BC101" s="2">
        <f t="shared" si="52"/>
        <v>50000000</v>
      </c>
      <c r="BD101" s="2">
        <f t="shared" si="53"/>
        <v>50000000</v>
      </c>
      <c r="BE101" s="2">
        <f t="shared" si="54"/>
        <v>51000000</v>
      </c>
      <c r="BF101" s="2">
        <f t="shared" si="55"/>
        <v>55000000</v>
      </c>
      <c r="BG101" s="2">
        <f t="shared" si="56"/>
        <v>54000000</v>
      </c>
      <c r="BH101" s="2">
        <f t="shared" si="57"/>
        <v>54000000</v>
      </c>
      <c r="BI101" s="2">
        <f t="shared" si="58"/>
        <v>58000000</v>
      </c>
      <c r="BJ101" s="2">
        <f t="shared" si="59"/>
        <v>58000000</v>
      </c>
      <c r="BK101" s="2">
        <f t="shared" si="60"/>
        <v>57000000</v>
      </c>
      <c r="BL101" s="2">
        <f t="shared" si="61"/>
        <v>62000000</v>
      </c>
      <c r="BN101" s="2">
        <f t="shared" si="63"/>
        <v>874000000</v>
      </c>
    </row>
    <row r="102" spans="1:66" x14ac:dyDescent="0.8">
      <c r="A102" t="s">
        <v>88</v>
      </c>
      <c r="B102">
        <f t="shared" si="62"/>
        <v>25</v>
      </c>
      <c r="C102">
        <f>IF(Scen!C92-(FlexFR!B102*th)&gt;theta_1,FlexFR!B102+theta_2,FlexFR!B102)</f>
        <v>30</v>
      </c>
      <c r="D102">
        <f>IF(Scen!D92-(FlexFR!C102*th)&gt;theta_1,FlexFR!C102+theta_2,FlexFR!C102)</f>
        <v>30</v>
      </c>
      <c r="E102">
        <f>IF(Scen!E92-(FlexFR!D102*th)&gt;theta_1,FlexFR!D102+theta_2,FlexFR!D102)</f>
        <v>30</v>
      </c>
      <c r="F102">
        <f>IF(Scen!F92-(FlexFR!E102*th)&gt;theta_1,FlexFR!E102+theta_2,FlexFR!E102)</f>
        <v>30</v>
      </c>
      <c r="G102">
        <f>IF(Scen!G92-(FlexFR!F102*th)&gt;theta_1,FlexFR!F102+theta_2,FlexFR!F102)</f>
        <v>35</v>
      </c>
      <c r="H102">
        <f>IF(Scen!H92-(FlexFR!G102*th)&gt;theta_1,FlexFR!G102+theta_2,FlexFR!G102)</f>
        <v>40</v>
      </c>
      <c r="I102">
        <f>IF(Scen!I92-(FlexFR!H102*th)&gt;theta_1,FlexFR!H102+theta_2,FlexFR!H102)</f>
        <v>40</v>
      </c>
      <c r="J102">
        <f>IF(Scen!J92-(FlexFR!I102*th)&gt;theta_1,FlexFR!I102+theta_2,FlexFR!I102)</f>
        <v>45</v>
      </c>
      <c r="K102">
        <f>IF(Scen!K92-(FlexFR!J102*th)&gt;theta_1,FlexFR!J102+theta_2,FlexFR!J102)</f>
        <v>45</v>
      </c>
      <c r="L102">
        <f>IF(Scen!L92-(FlexFR!K102*th)&gt;theta_1,FlexFR!K102+theta_2,FlexFR!K102)</f>
        <v>45</v>
      </c>
      <c r="M102">
        <f>IF(Scen!M92-(FlexFR!L102*th)&gt;theta_1,FlexFR!L102+theta_2,FlexFR!L102)</f>
        <v>50</v>
      </c>
      <c r="N102">
        <f>IF(Scen!N92-(FlexFR!M102*th)&gt;theta_1,FlexFR!M102+theta_2,FlexFR!M102)</f>
        <v>50</v>
      </c>
      <c r="O102">
        <f>IF(Scen!O92-(FlexFR!N102*th)&gt;theta_1,FlexFR!N102+theta_2,FlexFR!N102)</f>
        <v>50</v>
      </c>
      <c r="P102">
        <f>IF(Scen!P92-(FlexFR!O102*th)&gt;theta_1,FlexFR!O102+theta_2,FlexFR!O102)</f>
        <v>50</v>
      </c>
      <c r="Q102">
        <f>IF(Scen!Q92-(FlexFR!P102*th)&gt;theta_1,FlexFR!P102+theta_2,FlexFR!P102)</f>
        <v>50</v>
      </c>
      <c r="R102">
        <f>IF(Scen!R92-(FlexFR!Q102*th)&gt;theta_1,FlexFR!Q102+theta_2,FlexFR!Q102)</f>
        <v>55</v>
      </c>
      <c r="S102">
        <f>IF(Scen!S92-(FlexFR!R102*th)&gt;theta_1,FlexFR!R102+theta_2,FlexFR!R102)</f>
        <v>60</v>
      </c>
      <c r="T102">
        <f>IF(Scen!T92-(FlexFR!S102*th)&gt;theta_1,FlexFR!S102+theta_2,FlexFR!S102)</f>
        <v>60</v>
      </c>
      <c r="U102">
        <f>IF(Scen!U92-(FlexFR!T102*th)&gt;theta_1,FlexFR!T102+theta_2,FlexFR!T102)</f>
        <v>60</v>
      </c>
      <c r="V102">
        <f>IF(Scen!V92-(FlexFR!U102*th)&gt;theta_1,FlexFR!U102+theta_2,FlexFR!U102)</f>
        <v>65</v>
      </c>
      <c r="X102">
        <f>ROUNDUP(Scen!C92/th,0)</f>
        <v>26</v>
      </c>
      <c r="Y102">
        <f>ROUNDUP(Scen!D92/th,0)</f>
        <v>30</v>
      </c>
      <c r="Z102">
        <f>ROUNDUP(Scen!E92/th,0)</f>
        <v>29</v>
      </c>
      <c r="AA102">
        <f>ROUNDUP(Scen!F92/th,0)</f>
        <v>30</v>
      </c>
      <c r="AB102">
        <f>ROUNDUP(Scen!G92/th,0)</f>
        <v>34</v>
      </c>
      <c r="AC102">
        <f>ROUNDUP(Scen!H92/th,0)</f>
        <v>36</v>
      </c>
      <c r="AD102">
        <f>ROUNDUP(Scen!I92/th,0)</f>
        <v>38</v>
      </c>
      <c r="AE102">
        <f>ROUNDUP(Scen!J92/th,0)</f>
        <v>42</v>
      </c>
      <c r="AF102">
        <f>ROUNDUP(Scen!K92/th,0)</f>
        <v>42</v>
      </c>
      <c r="AG102">
        <f>ROUNDUP(Scen!L92/th,0)</f>
        <v>43</v>
      </c>
      <c r="AH102">
        <f>ROUNDUP(Scen!M92/th,0)</f>
        <v>46</v>
      </c>
      <c r="AI102">
        <f>ROUNDUP(Scen!N92/th,0)</f>
        <v>44</v>
      </c>
      <c r="AJ102">
        <f>ROUNDUP(Scen!O92/th,0)</f>
        <v>46</v>
      </c>
      <c r="AK102">
        <f>ROUNDUP(Scen!P92/th,0)</f>
        <v>48</v>
      </c>
      <c r="AL102">
        <f>ROUNDUP(Scen!Q92/th,0)</f>
        <v>49</v>
      </c>
      <c r="AM102">
        <f>ROUNDUP(Scen!R92/th,0)</f>
        <v>55</v>
      </c>
      <c r="AN102">
        <f>ROUNDUP(Scen!S92/th,0)</f>
        <v>59</v>
      </c>
      <c r="AO102">
        <f>ROUNDUP(Scen!T92/th,0)</f>
        <v>55</v>
      </c>
      <c r="AP102">
        <f>ROUNDUP(Scen!U92/th,0)</f>
        <v>60</v>
      </c>
      <c r="AQ102">
        <f>ROUNDUP(Scen!V92/th,0)</f>
        <v>63</v>
      </c>
      <c r="AS102" s="2">
        <f t="shared" si="42"/>
        <v>22000000</v>
      </c>
      <c r="AT102" s="2">
        <f t="shared" si="43"/>
        <v>30000000</v>
      </c>
      <c r="AU102" s="2">
        <f t="shared" si="44"/>
        <v>28000000</v>
      </c>
      <c r="AV102" s="2">
        <f t="shared" si="45"/>
        <v>30000000</v>
      </c>
      <c r="AW102" s="2">
        <f t="shared" si="46"/>
        <v>33000000</v>
      </c>
      <c r="AX102" s="2">
        <f t="shared" si="47"/>
        <v>32000000</v>
      </c>
      <c r="AY102" s="2">
        <f t="shared" si="48"/>
        <v>36000000</v>
      </c>
      <c r="AZ102" s="2">
        <f t="shared" si="49"/>
        <v>39000000</v>
      </c>
      <c r="BA102" s="2">
        <f t="shared" si="50"/>
        <v>39000000</v>
      </c>
      <c r="BB102" s="2">
        <f t="shared" si="51"/>
        <v>41000000</v>
      </c>
      <c r="BC102" s="2">
        <f t="shared" si="52"/>
        <v>42000000</v>
      </c>
      <c r="BD102" s="2">
        <f t="shared" si="53"/>
        <v>38000000</v>
      </c>
      <c r="BE102" s="2">
        <f t="shared" si="54"/>
        <v>42000000</v>
      </c>
      <c r="BF102" s="2">
        <f t="shared" si="55"/>
        <v>46000000</v>
      </c>
      <c r="BG102" s="2">
        <f t="shared" si="56"/>
        <v>48000000</v>
      </c>
      <c r="BH102" s="2">
        <f t="shared" si="57"/>
        <v>55000000</v>
      </c>
      <c r="BI102" s="2">
        <f t="shared" si="58"/>
        <v>58000000</v>
      </c>
      <c r="BJ102" s="2">
        <f t="shared" si="59"/>
        <v>50000000</v>
      </c>
      <c r="BK102" s="2">
        <f t="shared" si="60"/>
        <v>60000000</v>
      </c>
      <c r="BL102" s="2">
        <f t="shared" si="61"/>
        <v>61000000</v>
      </c>
      <c r="BN102" s="2">
        <f t="shared" si="63"/>
        <v>830000000</v>
      </c>
    </row>
    <row r="103" spans="1:66" x14ac:dyDescent="0.8">
      <c r="A103" t="s">
        <v>89</v>
      </c>
      <c r="B103">
        <f t="shared" si="62"/>
        <v>25</v>
      </c>
      <c r="C103">
        <f>IF(Scen!C93-(FlexFR!B103*th)&gt;theta_1,FlexFR!B103+theta_2,FlexFR!B103)</f>
        <v>25</v>
      </c>
      <c r="D103">
        <f>IF(Scen!D93-(FlexFR!C103*th)&gt;theta_1,FlexFR!C103+theta_2,FlexFR!C103)</f>
        <v>25</v>
      </c>
      <c r="E103">
        <f>IF(Scen!E93-(FlexFR!D103*th)&gt;theta_1,FlexFR!D103+theta_2,FlexFR!D103)</f>
        <v>25</v>
      </c>
      <c r="F103">
        <f>IF(Scen!F93-(FlexFR!E103*th)&gt;theta_1,FlexFR!E103+theta_2,FlexFR!E103)</f>
        <v>25</v>
      </c>
      <c r="G103">
        <f>IF(Scen!G93-(FlexFR!F103*th)&gt;theta_1,FlexFR!F103+theta_2,FlexFR!F103)</f>
        <v>25</v>
      </c>
      <c r="H103">
        <f>IF(Scen!H93-(FlexFR!G103*th)&gt;theta_1,FlexFR!G103+theta_2,FlexFR!G103)</f>
        <v>25</v>
      </c>
      <c r="I103">
        <f>IF(Scen!I93-(FlexFR!H103*th)&gt;theta_1,FlexFR!H103+theta_2,FlexFR!H103)</f>
        <v>25</v>
      </c>
      <c r="J103">
        <f>IF(Scen!J93-(FlexFR!I103*th)&gt;theta_1,FlexFR!I103+theta_2,FlexFR!I103)</f>
        <v>25</v>
      </c>
      <c r="K103">
        <f>IF(Scen!K93-(FlexFR!J103*th)&gt;theta_1,FlexFR!J103+theta_2,FlexFR!J103)</f>
        <v>25</v>
      </c>
      <c r="L103">
        <f>IF(Scen!L93-(FlexFR!K103*th)&gt;theta_1,FlexFR!K103+theta_2,FlexFR!K103)</f>
        <v>30</v>
      </c>
      <c r="M103">
        <f>IF(Scen!M93-(FlexFR!L103*th)&gt;theta_1,FlexFR!L103+theta_2,FlexFR!L103)</f>
        <v>30</v>
      </c>
      <c r="N103">
        <f>IF(Scen!N93-(FlexFR!M103*th)&gt;theta_1,FlexFR!M103+theta_2,FlexFR!M103)</f>
        <v>30</v>
      </c>
      <c r="O103">
        <f>IF(Scen!O93-(FlexFR!N103*th)&gt;theta_1,FlexFR!N103+theta_2,FlexFR!N103)</f>
        <v>30</v>
      </c>
      <c r="P103">
        <f>IF(Scen!P93-(FlexFR!O103*th)&gt;theta_1,FlexFR!O103+theta_2,FlexFR!O103)</f>
        <v>30</v>
      </c>
      <c r="Q103">
        <f>IF(Scen!Q93-(FlexFR!P103*th)&gt;theta_1,FlexFR!P103+theta_2,FlexFR!P103)</f>
        <v>30</v>
      </c>
      <c r="R103">
        <f>IF(Scen!R93-(FlexFR!Q103*th)&gt;theta_1,FlexFR!Q103+theta_2,FlexFR!Q103)</f>
        <v>30</v>
      </c>
      <c r="S103">
        <f>IF(Scen!S93-(FlexFR!R103*th)&gt;theta_1,FlexFR!R103+theta_2,FlexFR!R103)</f>
        <v>30</v>
      </c>
      <c r="T103">
        <f>IF(Scen!T93-(FlexFR!S103*th)&gt;theta_1,FlexFR!S103+theta_2,FlexFR!S103)</f>
        <v>30</v>
      </c>
      <c r="U103">
        <f>IF(Scen!U93-(FlexFR!T103*th)&gt;theta_1,FlexFR!T103+theta_2,FlexFR!T103)</f>
        <v>30</v>
      </c>
      <c r="V103">
        <f>IF(Scen!V93-(FlexFR!U103*th)&gt;theta_1,FlexFR!U103+theta_2,FlexFR!U103)</f>
        <v>30</v>
      </c>
      <c r="X103">
        <f>ROUNDUP(Scen!C93/th,0)</f>
        <v>23</v>
      </c>
      <c r="Y103">
        <f>ROUNDUP(Scen!D93/th,0)</f>
        <v>24</v>
      </c>
      <c r="Z103">
        <f>ROUNDUP(Scen!E93/th,0)</f>
        <v>23</v>
      </c>
      <c r="AA103">
        <f>ROUNDUP(Scen!F93/th,0)</f>
        <v>23</v>
      </c>
      <c r="AB103">
        <f>ROUNDUP(Scen!G93/th,0)</f>
        <v>24</v>
      </c>
      <c r="AC103">
        <f>ROUNDUP(Scen!H93/th,0)</f>
        <v>25</v>
      </c>
      <c r="AD103">
        <f>ROUNDUP(Scen!I93/th,0)</f>
        <v>25</v>
      </c>
      <c r="AE103">
        <f>ROUNDUP(Scen!J93/th,0)</f>
        <v>25</v>
      </c>
      <c r="AF103">
        <f>ROUNDUP(Scen!K93/th,0)</f>
        <v>25</v>
      </c>
      <c r="AG103">
        <f>ROUNDUP(Scen!L93/th,0)</f>
        <v>26</v>
      </c>
      <c r="AH103">
        <f>ROUNDUP(Scen!M93/th,0)</f>
        <v>28</v>
      </c>
      <c r="AI103">
        <f>ROUNDUP(Scen!N93/th,0)</f>
        <v>29</v>
      </c>
      <c r="AJ103">
        <f>ROUNDUP(Scen!O93/th,0)</f>
        <v>28</v>
      </c>
      <c r="AK103">
        <f>ROUNDUP(Scen!P93/th,0)</f>
        <v>24</v>
      </c>
      <c r="AL103">
        <f>ROUNDUP(Scen!Q93/th,0)</f>
        <v>27</v>
      </c>
      <c r="AM103">
        <f>ROUNDUP(Scen!R93/th,0)</f>
        <v>28</v>
      </c>
      <c r="AN103">
        <f>ROUNDUP(Scen!S93/th,0)</f>
        <v>26</v>
      </c>
      <c r="AO103">
        <f>ROUNDUP(Scen!T93/th,0)</f>
        <v>26</v>
      </c>
      <c r="AP103">
        <f>ROUNDUP(Scen!U93/th,0)</f>
        <v>28</v>
      </c>
      <c r="AQ103">
        <f>ROUNDUP(Scen!V93/th,0)</f>
        <v>30</v>
      </c>
      <c r="AS103" s="2">
        <f t="shared" si="42"/>
        <v>21000000</v>
      </c>
      <c r="AT103" s="2">
        <f t="shared" si="43"/>
        <v>23000000</v>
      </c>
      <c r="AU103" s="2">
        <f t="shared" si="44"/>
        <v>21000000</v>
      </c>
      <c r="AV103" s="2">
        <f t="shared" si="45"/>
        <v>21000000</v>
      </c>
      <c r="AW103" s="2">
        <f t="shared" si="46"/>
        <v>23000000</v>
      </c>
      <c r="AX103" s="2">
        <f t="shared" si="47"/>
        <v>25000000</v>
      </c>
      <c r="AY103" s="2">
        <f t="shared" si="48"/>
        <v>25000000</v>
      </c>
      <c r="AZ103" s="2">
        <f t="shared" si="49"/>
        <v>25000000</v>
      </c>
      <c r="BA103" s="2">
        <f t="shared" si="50"/>
        <v>25000000</v>
      </c>
      <c r="BB103" s="2">
        <f t="shared" si="51"/>
        <v>22000000</v>
      </c>
      <c r="BC103" s="2">
        <f t="shared" si="52"/>
        <v>26000000</v>
      </c>
      <c r="BD103" s="2">
        <f t="shared" si="53"/>
        <v>28000000</v>
      </c>
      <c r="BE103" s="2">
        <f t="shared" si="54"/>
        <v>26000000</v>
      </c>
      <c r="BF103" s="2">
        <f t="shared" si="55"/>
        <v>18000000</v>
      </c>
      <c r="BG103" s="2">
        <f t="shared" si="56"/>
        <v>24000000</v>
      </c>
      <c r="BH103" s="2">
        <f t="shared" si="57"/>
        <v>26000000</v>
      </c>
      <c r="BI103" s="2">
        <f t="shared" si="58"/>
        <v>22000000</v>
      </c>
      <c r="BJ103" s="2">
        <f t="shared" si="59"/>
        <v>22000000</v>
      </c>
      <c r="BK103" s="2">
        <f t="shared" si="60"/>
        <v>26000000</v>
      </c>
      <c r="BL103" s="2">
        <f t="shared" si="61"/>
        <v>30000000</v>
      </c>
      <c r="BN103" s="2">
        <f t="shared" si="63"/>
        <v>479000000</v>
      </c>
    </row>
    <row r="104" spans="1:66" x14ac:dyDescent="0.8">
      <c r="A104" t="s">
        <v>90</v>
      </c>
      <c r="B104">
        <f t="shared" si="62"/>
        <v>25</v>
      </c>
      <c r="C104">
        <f>IF(Scen!C94-(FlexFR!B104*th)&gt;theta_1,FlexFR!B104+theta_2,FlexFR!B104)</f>
        <v>25</v>
      </c>
      <c r="D104">
        <f>IF(Scen!D94-(FlexFR!C104*th)&gt;theta_1,FlexFR!C104+theta_2,FlexFR!C104)</f>
        <v>25</v>
      </c>
      <c r="E104">
        <f>IF(Scen!E94-(FlexFR!D104*th)&gt;theta_1,FlexFR!D104+theta_2,FlexFR!D104)</f>
        <v>30</v>
      </c>
      <c r="F104">
        <f>IF(Scen!F94-(FlexFR!E104*th)&gt;theta_1,FlexFR!E104+theta_2,FlexFR!E104)</f>
        <v>30</v>
      </c>
      <c r="G104">
        <f>IF(Scen!G94-(FlexFR!F104*th)&gt;theta_1,FlexFR!F104+theta_2,FlexFR!F104)</f>
        <v>30</v>
      </c>
      <c r="H104">
        <f>IF(Scen!H94-(FlexFR!G104*th)&gt;theta_1,FlexFR!G104+theta_2,FlexFR!G104)</f>
        <v>35</v>
      </c>
      <c r="I104">
        <f>IF(Scen!I94-(FlexFR!H104*th)&gt;theta_1,FlexFR!H104+theta_2,FlexFR!H104)</f>
        <v>35</v>
      </c>
      <c r="J104">
        <f>IF(Scen!J94-(FlexFR!I104*th)&gt;theta_1,FlexFR!I104+theta_2,FlexFR!I104)</f>
        <v>40</v>
      </c>
      <c r="K104">
        <f>IF(Scen!K94-(FlexFR!J104*th)&gt;theta_1,FlexFR!J104+theta_2,FlexFR!J104)</f>
        <v>40</v>
      </c>
      <c r="L104">
        <f>IF(Scen!L94-(FlexFR!K104*th)&gt;theta_1,FlexFR!K104+theta_2,FlexFR!K104)</f>
        <v>40</v>
      </c>
      <c r="M104">
        <f>IF(Scen!M94-(FlexFR!L104*th)&gt;theta_1,FlexFR!L104+theta_2,FlexFR!L104)</f>
        <v>40</v>
      </c>
      <c r="N104">
        <f>IF(Scen!N94-(FlexFR!M104*th)&gt;theta_1,FlexFR!M104+theta_2,FlexFR!M104)</f>
        <v>40</v>
      </c>
      <c r="O104">
        <f>IF(Scen!O94-(FlexFR!N104*th)&gt;theta_1,FlexFR!N104+theta_2,FlexFR!N104)</f>
        <v>45</v>
      </c>
      <c r="P104">
        <f>IF(Scen!P94-(FlexFR!O104*th)&gt;theta_1,FlexFR!O104+theta_2,FlexFR!O104)</f>
        <v>45</v>
      </c>
      <c r="Q104">
        <f>IF(Scen!Q94-(FlexFR!P104*th)&gt;theta_1,FlexFR!P104+theta_2,FlexFR!P104)</f>
        <v>45</v>
      </c>
      <c r="R104">
        <f>IF(Scen!R94-(FlexFR!Q104*th)&gt;theta_1,FlexFR!Q104+theta_2,FlexFR!Q104)</f>
        <v>45</v>
      </c>
      <c r="S104">
        <f>IF(Scen!S94-(FlexFR!R104*th)&gt;theta_1,FlexFR!R104+theta_2,FlexFR!R104)</f>
        <v>50</v>
      </c>
      <c r="T104">
        <f>IF(Scen!T94-(FlexFR!S104*th)&gt;theta_1,FlexFR!S104+theta_2,FlexFR!S104)</f>
        <v>50</v>
      </c>
      <c r="U104">
        <f>IF(Scen!U94-(FlexFR!T104*th)&gt;theta_1,FlexFR!T104+theta_2,FlexFR!T104)</f>
        <v>55</v>
      </c>
      <c r="V104">
        <f>IF(Scen!V94-(FlexFR!U104*th)&gt;theta_1,FlexFR!U104+theta_2,FlexFR!U104)</f>
        <v>60</v>
      </c>
      <c r="X104">
        <f>ROUNDUP(Scen!C94/th,0)</f>
        <v>24</v>
      </c>
      <c r="Y104">
        <f>ROUNDUP(Scen!D94/th,0)</f>
        <v>23</v>
      </c>
      <c r="Z104">
        <f>ROUNDUP(Scen!E94/th,0)</f>
        <v>26</v>
      </c>
      <c r="AA104">
        <f>ROUNDUP(Scen!F94/th,0)</f>
        <v>28</v>
      </c>
      <c r="AB104">
        <f>ROUNDUP(Scen!G94/th,0)</f>
        <v>28</v>
      </c>
      <c r="AC104">
        <f>ROUNDUP(Scen!H94/th,0)</f>
        <v>31</v>
      </c>
      <c r="AD104">
        <f>ROUNDUP(Scen!I94/th,0)</f>
        <v>31</v>
      </c>
      <c r="AE104">
        <f>ROUNDUP(Scen!J94/th,0)</f>
        <v>36</v>
      </c>
      <c r="AF104">
        <f>ROUNDUP(Scen!K94/th,0)</f>
        <v>36</v>
      </c>
      <c r="AG104">
        <f>ROUNDUP(Scen!L94/th,0)</f>
        <v>36</v>
      </c>
      <c r="AH104">
        <f>ROUNDUP(Scen!M94/th,0)</f>
        <v>35</v>
      </c>
      <c r="AI104">
        <f>ROUNDUP(Scen!N94/th,0)</f>
        <v>37</v>
      </c>
      <c r="AJ104">
        <f>ROUNDUP(Scen!O94/th,0)</f>
        <v>41</v>
      </c>
      <c r="AK104">
        <f>ROUNDUP(Scen!P94/th,0)</f>
        <v>38</v>
      </c>
      <c r="AL104">
        <f>ROUNDUP(Scen!Q94/th,0)</f>
        <v>43</v>
      </c>
      <c r="AM104">
        <f>ROUNDUP(Scen!R94/th,0)</f>
        <v>44</v>
      </c>
      <c r="AN104">
        <f>ROUNDUP(Scen!S94/th,0)</f>
        <v>48</v>
      </c>
      <c r="AO104">
        <f>ROUNDUP(Scen!T94/th,0)</f>
        <v>48</v>
      </c>
      <c r="AP104">
        <f>ROUNDUP(Scen!U94/th,0)</f>
        <v>53</v>
      </c>
      <c r="AQ104">
        <f>ROUNDUP(Scen!V94/th,0)</f>
        <v>57</v>
      </c>
      <c r="AS104" s="2">
        <f t="shared" si="42"/>
        <v>23000000</v>
      </c>
      <c r="AT104" s="2">
        <f t="shared" si="43"/>
        <v>21000000</v>
      </c>
      <c r="AU104" s="2">
        <f t="shared" si="44"/>
        <v>22000000</v>
      </c>
      <c r="AV104" s="2">
        <f t="shared" si="45"/>
        <v>26000000</v>
      </c>
      <c r="AW104" s="2">
        <f t="shared" si="46"/>
        <v>26000000</v>
      </c>
      <c r="AX104" s="2">
        <f t="shared" si="47"/>
        <v>27000000</v>
      </c>
      <c r="AY104" s="2">
        <f t="shared" si="48"/>
        <v>27000000</v>
      </c>
      <c r="AZ104" s="2">
        <f t="shared" si="49"/>
        <v>32000000</v>
      </c>
      <c r="BA104" s="2">
        <f t="shared" si="50"/>
        <v>32000000</v>
      </c>
      <c r="BB104" s="2">
        <f t="shared" si="51"/>
        <v>32000000</v>
      </c>
      <c r="BC104" s="2">
        <f t="shared" si="52"/>
        <v>30000000</v>
      </c>
      <c r="BD104" s="2">
        <f t="shared" si="53"/>
        <v>34000000</v>
      </c>
      <c r="BE104" s="2">
        <f t="shared" si="54"/>
        <v>37000000</v>
      </c>
      <c r="BF104" s="2">
        <f t="shared" si="55"/>
        <v>31000000</v>
      </c>
      <c r="BG104" s="2">
        <f t="shared" si="56"/>
        <v>41000000</v>
      </c>
      <c r="BH104" s="2">
        <f t="shared" si="57"/>
        <v>43000000</v>
      </c>
      <c r="BI104" s="2">
        <f t="shared" si="58"/>
        <v>46000000</v>
      </c>
      <c r="BJ104" s="2">
        <f t="shared" si="59"/>
        <v>46000000</v>
      </c>
      <c r="BK104" s="2">
        <f t="shared" si="60"/>
        <v>51000000</v>
      </c>
      <c r="BL104" s="2">
        <f t="shared" si="61"/>
        <v>54000000</v>
      </c>
      <c r="BN104" s="2">
        <f t="shared" si="63"/>
        <v>681000000</v>
      </c>
    </row>
    <row r="105" spans="1:66" x14ac:dyDescent="0.8">
      <c r="A105" t="s">
        <v>91</v>
      </c>
      <c r="B105">
        <f t="shared" si="62"/>
        <v>25</v>
      </c>
      <c r="C105">
        <f>IF(Scen!C95-(FlexFR!B105*th)&gt;theta_1,FlexFR!B105+theta_2,FlexFR!B105)</f>
        <v>30</v>
      </c>
      <c r="D105">
        <f>IF(Scen!D95-(FlexFR!C105*th)&gt;theta_1,FlexFR!C105+theta_2,FlexFR!C105)</f>
        <v>30</v>
      </c>
      <c r="E105">
        <f>IF(Scen!E95-(FlexFR!D105*th)&gt;theta_1,FlexFR!D105+theta_2,FlexFR!D105)</f>
        <v>35</v>
      </c>
      <c r="F105">
        <f>IF(Scen!F95-(FlexFR!E105*th)&gt;theta_1,FlexFR!E105+theta_2,FlexFR!E105)</f>
        <v>35</v>
      </c>
      <c r="G105">
        <f>IF(Scen!G95-(FlexFR!F105*th)&gt;theta_1,FlexFR!F105+theta_2,FlexFR!F105)</f>
        <v>35</v>
      </c>
      <c r="H105">
        <f>IF(Scen!H95-(FlexFR!G105*th)&gt;theta_1,FlexFR!G105+theta_2,FlexFR!G105)</f>
        <v>35</v>
      </c>
      <c r="I105">
        <f>IF(Scen!I95-(FlexFR!H105*th)&gt;theta_1,FlexFR!H105+theta_2,FlexFR!H105)</f>
        <v>35</v>
      </c>
      <c r="J105">
        <f>IF(Scen!J95-(FlexFR!I105*th)&gt;theta_1,FlexFR!I105+theta_2,FlexFR!I105)</f>
        <v>40</v>
      </c>
      <c r="K105">
        <f>IF(Scen!K95-(FlexFR!J105*th)&gt;theta_1,FlexFR!J105+theta_2,FlexFR!J105)</f>
        <v>40</v>
      </c>
      <c r="L105">
        <f>IF(Scen!L95-(FlexFR!K105*th)&gt;theta_1,FlexFR!K105+theta_2,FlexFR!K105)</f>
        <v>40</v>
      </c>
      <c r="M105">
        <f>IF(Scen!M95-(FlexFR!L105*th)&gt;theta_1,FlexFR!L105+theta_2,FlexFR!L105)</f>
        <v>40</v>
      </c>
      <c r="N105">
        <f>IF(Scen!N95-(FlexFR!M105*th)&gt;theta_1,FlexFR!M105+theta_2,FlexFR!M105)</f>
        <v>40</v>
      </c>
      <c r="O105">
        <f>IF(Scen!O95-(FlexFR!N105*th)&gt;theta_1,FlexFR!N105+theta_2,FlexFR!N105)</f>
        <v>45</v>
      </c>
      <c r="P105">
        <f>IF(Scen!P95-(FlexFR!O105*th)&gt;theta_1,FlexFR!O105+theta_2,FlexFR!O105)</f>
        <v>45</v>
      </c>
      <c r="Q105">
        <f>IF(Scen!Q95-(FlexFR!P105*th)&gt;theta_1,FlexFR!P105+theta_2,FlexFR!P105)</f>
        <v>50</v>
      </c>
      <c r="R105">
        <f>IF(Scen!R95-(FlexFR!Q105*th)&gt;theta_1,FlexFR!Q105+theta_2,FlexFR!Q105)</f>
        <v>50</v>
      </c>
      <c r="S105">
        <f>IF(Scen!S95-(FlexFR!R105*th)&gt;theta_1,FlexFR!R105+theta_2,FlexFR!R105)</f>
        <v>50</v>
      </c>
      <c r="T105">
        <f>IF(Scen!T95-(FlexFR!S105*th)&gt;theta_1,FlexFR!S105+theta_2,FlexFR!S105)</f>
        <v>55</v>
      </c>
      <c r="U105">
        <f>IF(Scen!U95-(FlexFR!T105*th)&gt;theta_1,FlexFR!T105+theta_2,FlexFR!T105)</f>
        <v>55</v>
      </c>
      <c r="V105">
        <f>IF(Scen!V95-(FlexFR!U105*th)&gt;theta_1,FlexFR!U105+theta_2,FlexFR!U105)</f>
        <v>55</v>
      </c>
      <c r="X105">
        <f>ROUNDUP(Scen!C95/th,0)</f>
        <v>27</v>
      </c>
      <c r="Y105">
        <f>ROUNDUP(Scen!D95/th,0)</f>
        <v>29</v>
      </c>
      <c r="Z105">
        <f>ROUNDUP(Scen!E95/th,0)</f>
        <v>32</v>
      </c>
      <c r="AA105">
        <f>ROUNDUP(Scen!F95/th,0)</f>
        <v>30</v>
      </c>
      <c r="AB105">
        <f>ROUNDUP(Scen!G95/th,0)</f>
        <v>33</v>
      </c>
      <c r="AC105">
        <f>ROUNDUP(Scen!H95/th,0)</f>
        <v>31</v>
      </c>
      <c r="AD105">
        <f>ROUNDUP(Scen!I95/th,0)</f>
        <v>33</v>
      </c>
      <c r="AE105">
        <f>ROUNDUP(Scen!J95/th,0)</f>
        <v>40</v>
      </c>
      <c r="AF105">
        <f>ROUNDUP(Scen!K95/th,0)</f>
        <v>40</v>
      </c>
      <c r="AG105">
        <f>ROUNDUP(Scen!L95/th,0)</f>
        <v>39</v>
      </c>
      <c r="AH105">
        <f>ROUNDUP(Scen!M95/th,0)</f>
        <v>40</v>
      </c>
      <c r="AI105">
        <f>ROUNDUP(Scen!N95/th,0)</f>
        <v>38</v>
      </c>
      <c r="AJ105">
        <f>ROUNDUP(Scen!O95/th,0)</f>
        <v>41</v>
      </c>
      <c r="AK105">
        <f>ROUNDUP(Scen!P95/th,0)</f>
        <v>41</v>
      </c>
      <c r="AL105">
        <f>ROUNDUP(Scen!Q95/th,0)</f>
        <v>46</v>
      </c>
      <c r="AM105">
        <f>ROUNDUP(Scen!R95/th,0)</f>
        <v>43</v>
      </c>
      <c r="AN105">
        <f>ROUNDUP(Scen!S95/th,0)</f>
        <v>47</v>
      </c>
      <c r="AO105">
        <f>ROUNDUP(Scen!T95/th,0)</f>
        <v>51</v>
      </c>
      <c r="AP105">
        <f>ROUNDUP(Scen!U95/th,0)</f>
        <v>52</v>
      </c>
      <c r="AQ105">
        <f>ROUNDUP(Scen!V95/th,0)</f>
        <v>53</v>
      </c>
      <c r="AS105" s="2">
        <f t="shared" si="42"/>
        <v>24000000</v>
      </c>
      <c r="AT105" s="2">
        <f t="shared" si="43"/>
        <v>28000000</v>
      </c>
      <c r="AU105" s="2">
        <f t="shared" si="44"/>
        <v>29000000</v>
      </c>
      <c r="AV105" s="2">
        <f t="shared" si="45"/>
        <v>25000000</v>
      </c>
      <c r="AW105" s="2">
        <f t="shared" si="46"/>
        <v>31000000</v>
      </c>
      <c r="AX105" s="2">
        <f t="shared" si="47"/>
        <v>27000000</v>
      </c>
      <c r="AY105" s="2">
        <f t="shared" si="48"/>
        <v>31000000</v>
      </c>
      <c r="AZ105" s="2">
        <f t="shared" si="49"/>
        <v>40000000</v>
      </c>
      <c r="BA105" s="2">
        <f t="shared" si="50"/>
        <v>40000000</v>
      </c>
      <c r="BB105" s="2">
        <f t="shared" si="51"/>
        <v>38000000</v>
      </c>
      <c r="BC105" s="2">
        <f t="shared" si="52"/>
        <v>40000000</v>
      </c>
      <c r="BD105" s="2">
        <f t="shared" si="53"/>
        <v>36000000</v>
      </c>
      <c r="BE105" s="2">
        <f t="shared" si="54"/>
        <v>37000000</v>
      </c>
      <c r="BF105" s="2">
        <f t="shared" si="55"/>
        <v>37000000</v>
      </c>
      <c r="BG105" s="2">
        <f t="shared" si="56"/>
        <v>42000000</v>
      </c>
      <c r="BH105" s="2">
        <f t="shared" si="57"/>
        <v>36000000</v>
      </c>
      <c r="BI105" s="2">
        <f t="shared" si="58"/>
        <v>44000000</v>
      </c>
      <c r="BJ105" s="2">
        <f t="shared" si="59"/>
        <v>47000000</v>
      </c>
      <c r="BK105" s="2">
        <f t="shared" si="60"/>
        <v>49000000</v>
      </c>
      <c r="BL105" s="2">
        <f t="shared" si="61"/>
        <v>51000000</v>
      </c>
      <c r="BN105" s="2">
        <f t="shared" si="63"/>
        <v>732000000</v>
      </c>
    </row>
    <row r="106" spans="1:66" x14ac:dyDescent="0.8">
      <c r="A106" t="s">
        <v>92</v>
      </c>
      <c r="B106">
        <f t="shared" si="62"/>
        <v>25</v>
      </c>
      <c r="C106">
        <f>IF(Scen!C96-(FlexFR!B106*th)&gt;theta_1,FlexFR!B106+theta_2,FlexFR!B106)</f>
        <v>25</v>
      </c>
      <c r="D106">
        <f>IF(Scen!D96-(FlexFR!C106*th)&gt;theta_1,FlexFR!C106+theta_2,FlexFR!C106)</f>
        <v>25</v>
      </c>
      <c r="E106">
        <f>IF(Scen!E96-(FlexFR!D106*th)&gt;theta_1,FlexFR!D106+theta_2,FlexFR!D106)</f>
        <v>25</v>
      </c>
      <c r="F106">
        <f>IF(Scen!F96-(FlexFR!E106*th)&gt;theta_1,FlexFR!E106+theta_2,FlexFR!E106)</f>
        <v>25</v>
      </c>
      <c r="G106">
        <f>IF(Scen!G96-(FlexFR!F106*th)&gt;theta_1,FlexFR!F106+theta_2,FlexFR!F106)</f>
        <v>30</v>
      </c>
      <c r="H106">
        <f>IF(Scen!H96-(FlexFR!G106*th)&gt;theta_1,FlexFR!G106+theta_2,FlexFR!G106)</f>
        <v>30</v>
      </c>
      <c r="I106">
        <f>IF(Scen!I96-(FlexFR!H106*th)&gt;theta_1,FlexFR!H106+theta_2,FlexFR!H106)</f>
        <v>30</v>
      </c>
      <c r="J106">
        <f>IF(Scen!J96-(FlexFR!I106*th)&gt;theta_1,FlexFR!I106+theta_2,FlexFR!I106)</f>
        <v>30</v>
      </c>
      <c r="K106">
        <f>IF(Scen!K96-(FlexFR!J106*th)&gt;theta_1,FlexFR!J106+theta_2,FlexFR!J106)</f>
        <v>30</v>
      </c>
      <c r="L106">
        <f>IF(Scen!L96-(FlexFR!K106*th)&gt;theta_1,FlexFR!K106+theta_2,FlexFR!K106)</f>
        <v>30</v>
      </c>
      <c r="M106">
        <f>IF(Scen!M96-(FlexFR!L106*th)&gt;theta_1,FlexFR!L106+theta_2,FlexFR!L106)</f>
        <v>30</v>
      </c>
      <c r="N106">
        <f>IF(Scen!N96-(FlexFR!M106*th)&gt;theta_1,FlexFR!M106+theta_2,FlexFR!M106)</f>
        <v>30</v>
      </c>
      <c r="O106">
        <f>IF(Scen!O96-(FlexFR!N106*th)&gt;theta_1,FlexFR!N106+theta_2,FlexFR!N106)</f>
        <v>30</v>
      </c>
      <c r="P106">
        <f>IF(Scen!P96-(FlexFR!O106*th)&gt;theta_1,FlexFR!O106+theta_2,FlexFR!O106)</f>
        <v>35</v>
      </c>
      <c r="Q106">
        <f>IF(Scen!Q96-(FlexFR!P106*th)&gt;theta_1,FlexFR!P106+theta_2,FlexFR!P106)</f>
        <v>35</v>
      </c>
      <c r="R106">
        <f>IF(Scen!R96-(FlexFR!Q106*th)&gt;theta_1,FlexFR!Q106+theta_2,FlexFR!Q106)</f>
        <v>35</v>
      </c>
      <c r="S106">
        <f>IF(Scen!S96-(FlexFR!R106*th)&gt;theta_1,FlexFR!R106+theta_2,FlexFR!R106)</f>
        <v>35</v>
      </c>
      <c r="T106">
        <f>IF(Scen!T96-(FlexFR!S106*th)&gt;theta_1,FlexFR!S106+theta_2,FlexFR!S106)</f>
        <v>35</v>
      </c>
      <c r="U106">
        <f>IF(Scen!U96-(FlexFR!T106*th)&gt;theta_1,FlexFR!T106+theta_2,FlexFR!T106)</f>
        <v>40</v>
      </c>
      <c r="V106">
        <f>IF(Scen!V96-(FlexFR!U106*th)&gt;theta_1,FlexFR!U106+theta_2,FlexFR!U106)</f>
        <v>40</v>
      </c>
      <c r="X106">
        <f>ROUNDUP(Scen!C96/th,0)</f>
        <v>23</v>
      </c>
      <c r="Y106">
        <f>ROUNDUP(Scen!D96/th,0)</f>
        <v>23</v>
      </c>
      <c r="Z106">
        <f>ROUNDUP(Scen!E96/th,0)</f>
        <v>24</v>
      </c>
      <c r="AA106">
        <f>ROUNDUP(Scen!F96/th,0)</f>
        <v>25</v>
      </c>
      <c r="AB106">
        <f>ROUNDUP(Scen!G96/th,0)</f>
        <v>26</v>
      </c>
      <c r="AC106">
        <f>ROUNDUP(Scen!H96/th,0)</f>
        <v>25</v>
      </c>
      <c r="AD106">
        <f>ROUNDUP(Scen!I96/th,0)</f>
        <v>25</v>
      </c>
      <c r="AE106">
        <f>ROUNDUP(Scen!J96/th,0)</f>
        <v>24</v>
      </c>
      <c r="AF106">
        <f>ROUNDUP(Scen!K96/th,0)</f>
        <v>26</v>
      </c>
      <c r="AG106">
        <f>ROUNDUP(Scen!L96/th,0)</f>
        <v>25</v>
      </c>
      <c r="AH106">
        <f>ROUNDUP(Scen!M96/th,0)</f>
        <v>26</v>
      </c>
      <c r="AI106">
        <f>ROUNDUP(Scen!N96/th,0)</f>
        <v>26</v>
      </c>
      <c r="AJ106">
        <f>ROUNDUP(Scen!O96/th,0)</f>
        <v>27</v>
      </c>
      <c r="AK106">
        <f>ROUNDUP(Scen!P96/th,0)</f>
        <v>31</v>
      </c>
      <c r="AL106">
        <f>ROUNDUP(Scen!Q96/th,0)</f>
        <v>31</v>
      </c>
      <c r="AM106">
        <f>ROUNDUP(Scen!R96/th,0)</f>
        <v>32</v>
      </c>
      <c r="AN106">
        <f>ROUNDUP(Scen!S96/th,0)</f>
        <v>32</v>
      </c>
      <c r="AO106">
        <f>ROUNDUP(Scen!T96/th,0)</f>
        <v>33</v>
      </c>
      <c r="AP106">
        <f>ROUNDUP(Scen!U96/th,0)</f>
        <v>36</v>
      </c>
      <c r="AQ106">
        <f>ROUNDUP(Scen!V96/th,0)</f>
        <v>36</v>
      </c>
      <c r="AS106" s="2">
        <f t="shared" si="42"/>
        <v>21000000</v>
      </c>
      <c r="AT106" s="2">
        <f t="shared" si="43"/>
        <v>21000000</v>
      </c>
      <c r="AU106" s="2">
        <f t="shared" si="44"/>
        <v>23000000</v>
      </c>
      <c r="AV106" s="2">
        <f t="shared" si="45"/>
        <v>25000000</v>
      </c>
      <c r="AW106" s="2">
        <f t="shared" si="46"/>
        <v>22000000</v>
      </c>
      <c r="AX106" s="2">
        <f t="shared" si="47"/>
        <v>20000000</v>
      </c>
      <c r="AY106" s="2">
        <f t="shared" si="48"/>
        <v>20000000</v>
      </c>
      <c r="AZ106" s="2">
        <f t="shared" si="49"/>
        <v>18000000</v>
      </c>
      <c r="BA106" s="2">
        <f t="shared" si="50"/>
        <v>22000000</v>
      </c>
      <c r="BB106" s="2">
        <f t="shared" si="51"/>
        <v>20000000</v>
      </c>
      <c r="BC106" s="2">
        <f t="shared" si="52"/>
        <v>22000000</v>
      </c>
      <c r="BD106" s="2">
        <f t="shared" si="53"/>
        <v>22000000</v>
      </c>
      <c r="BE106" s="2">
        <f t="shared" si="54"/>
        <v>24000000</v>
      </c>
      <c r="BF106" s="2">
        <f t="shared" si="55"/>
        <v>27000000</v>
      </c>
      <c r="BG106" s="2">
        <f t="shared" si="56"/>
        <v>27000000</v>
      </c>
      <c r="BH106" s="2">
        <f t="shared" si="57"/>
        <v>29000000</v>
      </c>
      <c r="BI106" s="2">
        <f t="shared" si="58"/>
        <v>29000000</v>
      </c>
      <c r="BJ106" s="2">
        <f t="shared" si="59"/>
        <v>31000000</v>
      </c>
      <c r="BK106" s="2">
        <f t="shared" si="60"/>
        <v>32000000</v>
      </c>
      <c r="BL106" s="2">
        <f t="shared" si="61"/>
        <v>32000000</v>
      </c>
      <c r="BN106" s="2">
        <f t="shared" si="63"/>
        <v>487000000</v>
      </c>
    </row>
    <row r="107" spans="1:66" x14ac:dyDescent="0.8">
      <c r="A107" t="s">
        <v>93</v>
      </c>
      <c r="B107">
        <f t="shared" si="62"/>
        <v>25</v>
      </c>
      <c r="C107">
        <f>IF(Scen!C97-(FlexFR!B107*th)&gt;theta_1,FlexFR!B107+theta_2,FlexFR!B107)</f>
        <v>25</v>
      </c>
      <c r="D107">
        <f>IF(Scen!D97-(FlexFR!C107*th)&gt;theta_1,FlexFR!C107+theta_2,FlexFR!C107)</f>
        <v>25</v>
      </c>
      <c r="E107">
        <f>IF(Scen!E97-(FlexFR!D107*th)&gt;theta_1,FlexFR!D107+theta_2,FlexFR!D107)</f>
        <v>30</v>
      </c>
      <c r="F107">
        <f>IF(Scen!F97-(FlexFR!E107*th)&gt;theta_1,FlexFR!E107+theta_2,FlexFR!E107)</f>
        <v>30</v>
      </c>
      <c r="G107">
        <f>IF(Scen!G97-(FlexFR!F107*th)&gt;theta_1,FlexFR!F107+theta_2,FlexFR!F107)</f>
        <v>30</v>
      </c>
      <c r="H107">
        <f>IF(Scen!H97-(FlexFR!G107*th)&gt;theta_1,FlexFR!G107+theta_2,FlexFR!G107)</f>
        <v>30</v>
      </c>
      <c r="I107">
        <f>IF(Scen!I97-(FlexFR!H107*th)&gt;theta_1,FlexFR!H107+theta_2,FlexFR!H107)</f>
        <v>35</v>
      </c>
      <c r="J107">
        <f>IF(Scen!J97-(FlexFR!I107*th)&gt;theta_1,FlexFR!I107+theta_2,FlexFR!I107)</f>
        <v>35</v>
      </c>
      <c r="K107">
        <f>IF(Scen!K97-(FlexFR!J107*th)&gt;theta_1,FlexFR!J107+theta_2,FlexFR!J107)</f>
        <v>35</v>
      </c>
      <c r="L107">
        <f>IF(Scen!L97-(FlexFR!K107*th)&gt;theta_1,FlexFR!K107+theta_2,FlexFR!K107)</f>
        <v>40</v>
      </c>
      <c r="M107">
        <f>IF(Scen!M97-(FlexFR!L107*th)&gt;theta_1,FlexFR!L107+theta_2,FlexFR!L107)</f>
        <v>40</v>
      </c>
      <c r="N107">
        <f>IF(Scen!N97-(FlexFR!M107*th)&gt;theta_1,FlexFR!M107+theta_2,FlexFR!M107)</f>
        <v>45</v>
      </c>
      <c r="O107">
        <f>IF(Scen!O97-(FlexFR!N107*th)&gt;theta_1,FlexFR!N107+theta_2,FlexFR!N107)</f>
        <v>45</v>
      </c>
      <c r="P107">
        <f>IF(Scen!P97-(FlexFR!O107*th)&gt;theta_1,FlexFR!O107+theta_2,FlexFR!O107)</f>
        <v>50</v>
      </c>
      <c r="Q107">
        <f>IF(Scen!Q97-(FlexFR!P107*th)&gt;theta_1,FlexFR!P107+theta_2,FlexFR!P107)</f>
        <v>55</v>
      </c>
      <c r="R107">
        <f>IF(Scen!R97-(FlexFR!Q107*th)&gt;theta_1,FlexFR!Q107+theta_2,FlexFR!Q107)</f>
        <v>55</v>
      </c>
      <c r="S107">
        <f>IF(Scen!S97-(FlexFR!R107*th)&gt;theta_1,FlexFR!R107+theta_2,FlexFR!R107)</f>
        <v>60</v>
      </c>
      <c r="T107">
        <f>IF(Scen!T97-(FlexFR!S107*th)&gt;theta_1,FlexFR!S107+theta_2,FlexFR!S107)</f>
        <v>65</v>
      </c>
      <c r="U107">
        <f>IF(Scen!U97-(FlexFR!T107*th)&gt;theta_1,FlexFR!T107+theta_2,FlexFR!T107)</f>
        <v>70</v>
      </c>
      <c r="V107">
        <f>IF(Scen!V97-(FlexFR!U107*th)&gt;theta_1,FlexFR!U107+theta_2,FlexFR!U107)</f>
        <v>70</v>
      </c>
      <c r="X107">
        <f>ROUNDUP(Scen!C97/th,0)</f>
        <v>24</v>
      </c>
      <c r="Y107">
        <f>ROUNDUP(Scen!D97/th,0)</f>
        <v>24</v>
      </c>
      <c r="Z107">
        <f>ROUNDUP(Scen!E97/th,0)</f>
        <v>26</v>
      </c>
      <c r="AA107">
        <f>ROUNDUP(Scen!F97/th,0)</f>
        <v>28</v>
      </c>
      <c r="AB107">
        <f>ROUNDUP(Scen!G97/th,0)</f>
        <v>28</v>
      </c>
      <c r="AC107">
        <f>ROUNDUP(Scen!H97/th,0)</f>
        <v>30</v>
      </c>
      <c r="AD107">
        <f>ROUNDUP(Scen!I97/th,0)</f>
        <v>33</v>
      </c>
      <c r="AE107">
        <f>ROUNDUP(Scen!J97/th,0)</f>
        <v>32</v>
      </c>
      <c r="AF107">
        <f>ROUNDUP(Scen!K97/th,0)</f>
        <v>35</v>
      </c>
      <c r="AG107">
        <f>ROUNDUP(Scen!L97/th,0)</f>
        <v>38</v>
      </c>
      <c r="AH107">
        <f>ROUNDUP(Scen!M97/th,0)</f>
        <v>39</v>
      </c>
      <c r="AI107">
        <f>ROUNDUP(Scen!N97/th,0)</f>
        <v>43</v>
      </c>
      <c r="AJ107">
        <f>ROUNDUP(Scen!O97/th,0)</f>
        <v>44</v>
      </c>
      <c r="AK107">
        <f>ROUNDUP(Scen!P97/th,0)</f>
        <v>49</v>
      </c>
      <c r="AL107">
        <f>ROUNDUP(Scen!Q97/th,0)</f>
        <v>51</v>
      </c>
      <c r="AM107">
        <f>ROUNDUP(Scen!R97/th,0)</f>
        <v>52</v>
      </c>
      <c r="AN107">
        <f>ROUNDUP(Scen!S97/th,0)</f>
        <v>56</v>
      </c>
      <c r="AO107">
        <f>ROUNDUP(Scen!T97/th,0)</f>
        <v>63</v>
      </c>
      <c r="AP107">
        <f>ROUNDUP(Scen!U97/th,0)</f>
        <v>67</v>
      </c>
      <c r="AQ107">
        <f>ROUNDUP(Scen!V97/th,0)</f>
        <v>64</v>
      </c>
      <c r="AS107" s="2">
        <f t="shared" si="42"/>
        <v>23000000</v>
      </c>
      <c r="AT107" s="2">
        <f t="shared" si="43"/>
        <v>23000000</v>
      </c>
      <c r="AU107" s="2">
        <f t="shared" si="44"/>
        <v>22000000</v>
      </c>
      <c r="AV107" s="2">
        <f t="shared" si="45"/>
        <v>26000000</v>
      </c>
      <c r="AW107" s="2">
        <f t="shared" si="46"/>
        <v>26000000</v>
      </c>
      <c r="AX107" s="2">
        <f t="shared" si="47"/>
        <v>30000000</v>
      </c>
      <c r="AY107" s="2">
        <f t="shared" si="48"/>
        <v>31000000</v>
      </c>
      <c r="AZ107" s="2">
        <f t="shared" si="49"/>
        <v>29000000</v>
      </c>
      <c r="BA107" s="2">
        <f t="shared" si="50"/>
        <v>35000000</v>
      </c>
      <c r="BB107" s="2">
        <f t="shared" si="51"/>
        <v>36000000</v>
      </c>
      <c r="BC107" s="2">
        <f t="shared" si="52"/>
        <v>38000000</v>
      </c>
      <c r="BD107" s="2">
        <f t="shared" si="53"/>
        <v>41000000</v>
      </c>
      <c r="BE107" s="2">
        <f t="shared" si="54"/>
        <v>43000000</v>
      </c>
      <c r="BF107" s="2">
        <f t="shared" si="55"/>
        <v>48000000</v>
      </c>
      <c r="BG107" s="2">
        <f t="shared" si="56"/>
        <v>47000000</v>
      </c>
      <c r="BH107" s="2">
        <f t="shared" si="57"/>
        <v>49000000</v>
      </c>
      <c r="BI107" s="2">
        <f t="shared" si="58"/>
        <v>52000000</v>
      </c>
      <c r="BJ107" s="2">
        <f t="shared" si="59"/>
        <v>61000000</v>
      </c>
      <c r="BK107" s="2">
        <f t="shared" si="60"/>
        <v>64000000</v>
      </c>
      <c r="BL107" s="2">
        <f t="shared" si="61"/>
        <v>58000000</v>
      </c>
      <c r="BN107" s="2">
        <f t="shared" si="63"/>
        <v>782000000</v>
      </c>
    </row>
    <row r="108" spans="1:66" x14ac:dyDescent="0.8">
      <c r="A108" t="s">
        <v>94</v>
      </c>
      <c r="B108">
        <f t="shared" si="62"/>
        <v>25</v>
      </c>
      <c r="C108">
        <f>IF(Scen!C98-(FlexFR!B108*th)&gt;theta_1,FlexFR!B108+theta_2,FlexFR!B108)</f>
        <v>25</v>
      </c>
      <c r="D108">
        <f>IF(Scen!D98-(FlexFR!C108*th)&gt;theta_1,FlexFR!C108+theta_2,FlexFR!C108)</f>
        <v>30</v>
      </c>
      <c r="E108">
        <f>IF(Scen!E98-(FlexFR!D108*th)&gt;theta_1,FlexFR!D108+theta_2,FlexFR!D108)</f>
        <v>35</v>
      </c>
      <c r="F108">
        <f>IF(Scen!F98-(FlexFR!E108*th)&gt;theta_1,FlexFR!E108+theta_2,FlexFR!E108)</f>
        <v>35</v>
      </c>
      <c r="G108">
        <f>IF(Scen!G98-(FlexFR!F108*th)&gt;theta_1,FlexFR!F108+theta_2,FlexFR!F108)</f>
        <v>35</v>
      </c>
      <c r="H108">
        <f>IF(Scen!H98-(FlexFR!G108*th)&gt;theta_1,FlexFR!G108+theta_2,FlexFR!G108)</f>
        <v>35</v>
      </c>
      <c r="I108">
        <f>IF(Scen!I98-(FlexFR!H108*th)&gt;theta_1,FlexFR!H108+theta_2,FlexFR!H108)</f>
        <v>35</v>
      </c>
      <c r="J108">
        <f>IF(Scen!J98-(FlexFR!I108*th)&gt;theta_1,FlexFR!I108+theta_2,FlexFR!I108)</f>
        <v>35</v>
      </c>
      <c r="K108">
        <f>IF(Scen!K98-(FlexFR!J108*th)&gt;theta_1,FlexFR!J108+theta_2,FlexFR!J108)</f>
        <v>35</v>
      </c>
      <c r="L108">
        <f>IF(Scen!L98-(FlexFR!K108*th)&gt;theta_1,FlexFR!K108+theta_2,FlexFR!K108)</f>
        <v>35</v>
      </c>
      <c r="M108">
        <f>IF(Scen!M98-(FlexFR!L108*th)&gt;theta_1,FlexFR!L108+theta_2,FlexFR!L108)</f>
        <v>35</v>
      </c>
      <c r="N108">
        <f>IF(Scen!N98-(FlexFR!M108*th)&gt;theta_1,FlexFR!M108+theta_2,FlexFR!M108)</f>
        <v>35</v>
      </c>
      <c r="O108">
        <f>IF(Scen!O98-(FlexFR!N108*th)&gt;theta_1,FlexFR!N108+theta_2,FlexFR!N108)</f>
        <v>35</v>
      </c>
      <c r="P108">
        <f>IF(Scen!P98-(FlexFR!O108*th)&gt;theta_1,FlexFR!O108+theta_2,FlexFR!O108)</f>
        <v>35</v>
      </c>
      <c r="Q108">
        <f>IF(Scen!Q98-(FlexFR!P108*th)&gt;theta_1,FlexFR!P108+theta_2,FlexFR!P108)</f>
        <v>35</v>
      </c>
      <c r="R108">
        <f>IF(Scen!R98-(FlexFR!Q108*th)&gt;theta_1,FlexFR!Q108+theta_2,FlexFR!Q108)</f>
        <v>40</v>
      </c>
      <c r="S108">
        <f>IF(Scen!S98-(FlexFR!R108*th)&gt;theta_1,FlexFR!R108+theta_2,FlexFR!R108)</f>
        <v>45</v>
      </c>
      <c r="T108">
        <f>IF(Scen!T98-(FlexFR!S108*th)&gt;theta_1,FlexFR!S108+theta_2,FlexFR!S108)</f>
        <v>45</v>
      </c>
      <c r="U108">
        <f>IF(Scen!U98-(FlexFR!T108*th)&gt;theta_1,FlexFR!T108+theta_2,FlexFR!T108)</f>
        <v>45</v>
      </c>
      <c r="V108">
        <f>IF(Scen!V98-(FlexFR!U108*th)&gt;theta_1,FlexFR!U108+theta_2,FlexFR!U108)</f>
        <v>50</v>
      </c>
      <c r="X108">
        <f>ROUNDUP(Scen!C98/th,0)</f>
        <v>24</v>
      </c>
      <c r="Y108">
        <f>ROUNDUP(Scen!D98/th,0)</f>
        <v>27</v>
      </c>
      <c r="Z108">
        <f>ROUNDUP(Scen!E98/th,0)</f>
        <v>32</v>
      </c>
      <c r="AA108">
        <f>ROUNDUP(Scen!F98/th,0)</f>
        <v>29</v>
      </c>
      <c r="AB108">
        <f>ROUNDUP(Scen!G98/th,0)</f>
        <v>30</v>
      </c>
      <c r="AC108">
        <f>ROUNDUP(Scen!H98/th,0)</f>
        <v>28</v>
      </c>
      <c r="AD108">
        <f>ROUNDUP(Scen!I98/th,0)</f>
        <v>28</v>
      </c>
      <c r="AE108">
        <f>ROUNDUP(Scen!J98/th,0)</f>
        <v>31</v>
      </c>
      <c r="AF108">
        <f>ROUNDUP(Scen!K98/th,0)</f>
        <v>31</v>
      </c>
      <c r="AG108">
        <f>ROUNDUP(Scen!L98/th,0)</f>
        <v>31</v>
      </c>
      <c r="AH108">
        <f>ROUNDUP(Scen!M98/th,0)</f>
        <v>32</v>
      </c>
      <c r="AI108">
        <f>ROUNDUP(Scen!N98/th,0)</f>
        <v>32</v>
      </c>
      <c r="AJ108">
        <f>ROUNDUP(Scen!O98/th,0)</f>
        <v>31</v>
      </c>
      <c r="AK108">
        <f>ROUNDUP(Scen!P98/th,0)</f>
        <v>33</v>
      </c>
      <c r="AL108">
        <f>ROUNDUP(Scen!Q98/th,0)</f>
        <v>35</v>
      </c>
      <c r="AM108">
        <f>ROUNDUP(Scen!R98/th,0)</f>
        <v>40</v>
      </c>
      <c r="AN108">
        <f>ROUNDUP(Scen!S98/th,0)</f>
        <v>43</v>
      </c>
      <c r="AO108">
        <f>ROUNDUP(Scen!T98/th,0)</f>
        <v>44</v>
      </c>
      <c r="AP108">
        <f>ROUNDUP(Scen!U98/th,0)</f>
        <v>45</v>
      </c>
      <c r="AQ108">
        <f>ROUNDUP(Scen!V98/th,0)</f>
        <v>47</v>
      </c>
      <c r="AS108" s="2">
        <f t="shared" si="42"/>
        <v>23000000</v>
      </c>
      <c r="AT108" s="2">
        <f t="shared" si="43"/>
        <v>24000000</v>
      </c>
      <c r="AU108" s="2">
        <f t="shared" si="44"/>
        <v>29000000</v>
      </c>
      <c r="AV108" s="2">
        <f t="shared" si="45"/>
        <v>23000000</v>
      </c>
      <c r="AW108" s="2">
        <f t="shared" si="46"/>
        <v>25000000</v>
      </c>
      <c r="AX108" s="2">
        <f t="shared" si="47"/>
        <v>21000000</v>
      </c>
      <c r="AY108" s="2">
        <f t="shared" si="48"/>
        <v>21000000</v>
      </c>
      <c r="AZ108" s="2">
        <f t="shared" si="49"/>
        <v>27000000</v>
      </c>
      <c r="BA108" s="2">
        <f t="shared" si="50"/>
        <v>27000000</v>
      </c>
      <c r="BB108" s="2">
        <f t="shared" si="51"/>
        <v>27000000</v>
      </c>
      <c r="BC108" s="2">
        <f t="shared" si="52"/>
        <v>29000000</v>
      </c>
      <c r="BD108" s="2">
        <f t="shared" si="53"/>
        <v>29000000</v>
      </c>
      <c r="BE108" s="2">
        <f t="shared" si="54"/>
        <v>27000000</v>
      </c>
      <c r="BF108" s="2">
        <f t="shared" si="55"/>
        <v>31000000</v>
      </c>
      <c r="BG108" s="2">
        <f t="shared" si="56"/>
        <v>35000000</v>
      </c>
      <c r="BH108" s="2">
        <f t="shared" si="57"/>
        <v>40000000</v>
      </c>
      <c r="BI108" s="2">
        <f t="shared" si="58"/>
        <v>41000000</v>
      </c>
      <c r="BJ108" s="2">
        <f t="shared" si="59"/>
        <v>43000000</v>
      </c>
      <c r="BK108" s="2">
        <f t="shared" si="60"/>
        <v>45000000</v>
      </c>
      <c r="BL108" s="2">
        <f t="shared" si="61"/>
        <v>44000000</v>
      </c>
      <c r="BN108" s="2">
        <f t="shared" si="63"/>
        <v>611000000</v>
      </c>
    </row>
    <row r="109" spans="1:66" x14ac:dyDescent="0.8">
      <c r="A109" t="s">
        <v>95</v>
      </c>
      <c r="B109">
        <f t="shared" si="62"/>
        <v>25</v>
      </c>
      <c r="C109">
        <f>IF(Scen!C99-(FlexFR!B109*th)&gt;theta_1,FlexFR!B109+theta_2,FlexFR!B109)</f>
        <v>30</v>
      </c>
      <c r="D109">
        <f>IF(Scen!D99-(FlexFR!C109*th)&gt;theta_1,FlexFR!C109+theta_2,FlexFR!C109)</f>
        <v>30</v>
      </c>
      <c r="E109">
        <f>IF(Scen!E99-(FlexFR!D109*th)&gt;theta_1,FlexFR!D109+theta_2,FlexFR!D109)</f>
        <v>35</v>
      </c>
      <c r="F109">
        <f>IF(Scen!F99-(FlexFR!E109*th)&gt;theta_1,FlexFR!E109+theta_2,FlexFR!E109)</f>
        <v>35</v>
      </c>
      <c r="G109">
        <f>IF(Scen!G99-(FlexFR!F109*th)&gt;theta_1,FlexFR!F109+theta_2,FlexFR!F109)</f>
        <v>40</v>
      </c>
      <c r="H109">
        <f>IF(Scen!H99-(FlexFR!G109*th)&gt;theta_1,FlexFR!G109+theta_2,FlexFR!G109)</f>
        <v>45</v>
      </c>
      <c r="I109">
        <f>IF(Scen!I99-(FlexFR!H109*th)&gt;theta_1,FlexFR!H109+theta_2,FlexFR!H109)</f>
        <v>45</v>
      </c>
      <c r="J109">
        <f>IF(Scen!J99-(FlexFR!I109*th)&gt;theta_1,FlexFR!I109+theta_2,FlexFR!I109)</f>
        <v>45</v>
      </c>
      <c r="K109">
        <f>IF(Scen!K99-(FlexFR!J109*th)&gt;theta_1,FlexFR!J109+theta_2,FlexFR!J109)</f>
        <v>45</v>
      </c>
      <c r="L109">
        <f>IF(Scen!L99-(FlexFR!K109*th)&gt;theta_1,FlexFR!K109+theta_2,FlexFR!K109)</f>
        <v>45</v>
      </c>
      <c r="M109">
        <f>IF(Scen!M99-(FlexFR!L109*th)&gt;theta_1,FlexFR!L109+theta_2,FlexFR!L109)</f>
        <v>45</v>
      </c>
      <c r="N109">
        <f>IF(Scen!N99-(FlexFR!M109*th)&gt;theta_1,FlexFR!M109+theta_2,FlexFR!M109)</f>
        <v>45</v>
      </c>
      <c r="O109">
        <f>IF(Scen!O99-(FlexFR!N109*th)&gt;theta_1,FlexFR!N109+theta_2,FlexFR!N109)</f>
        <v>50</v>
      </c>
      <c r="P109">
        <f>IF(Scen!P99-(FlexFR!O109*th)&gt;theta_1,FlexFR!O109+theta_2,FlexFR!O109)</f>
        <v>50</v>
      </c>
      <c r="Q109">
        <f>IF(Scen!Q99-(FlexFR!P109*th)&gt;theta_1,FlexFR!P109+theta_2,FlexFR!P109)</f>
        <v>55</v>
      </c>
      <c r="R109">
        <f>IF(Scen!R99-(FlexFR!Q109*th)&gt;theta_1,FlexFR!Q109+theta_2,FlexFR!Q109)</f>
        <v>55</v>
      </c>
      <c r="S109">
        <f>IF(Scen!S99-(FlexFR!R109*th)&gt;theta_1,FlexFR!R109+theta_2,FlexFR!R109)</f>
        <v>55</v>
      </c>
      <c r="T109">
        <f>IF(Scen!T99-(FlexFR!S109*th)&gt;theta_1,FlexFR!S109+theta_2,FlexFR!S109)</f>
        <v>60</v>
      </c>
      <c r="U109">
        <f>IF(Scen!U99-(FlexFR!T109*th)&gt;theta_1,FlexFR!T109+theta_2,FlexFR!T109)</f>
        <v>65</v>
      </c>
      <c r="V109">
        <f>IF(Scen!V99-(FlexFR!U109*th)&gt;theta_1,FlexFR!U109+theta_2,FlexFR!U109)</f>
        <v>65</v>
      </c>
      <c r="X109">
        <f>ROUNDUP(Scen!C99/th,0)</f>
        <v>26</v>
      </c>
      <c r="Y109">
        <f>ROUNDUP(Scen!D99/th,0)</f>
        <v>28</v>
      </c>
      <c r="Z109">
        <f>ROUNDUP(Scen!E99/th,0)</f>
        <v>34</v>
      </c>
      <c r="AA109">
        <f>ROUNDUP(Scen!F99/th,0)</f>
        <v>34</v>
      </c>
      <c r="AB109">
        <f>ROUNDUP(Scen!G99/th,0)</f>
        <v>39</v>
      </c>
      <c r="AC109">
        <f>ROUNDUP(Scen!H99/th,0)</f>
        <v>41</v>
      </c>
      <c r="AD109">
        <f>ROUNDUP(Scen!I99/th,0)</f>
        <v>37</v>
      </c>
      <c r="AE109">
        <f>ROUNDUP(Scen!J99/th,0)</f>
        <v>37</v>
      </c>
      <c r="AF109">
        <f>ROUNDUP(Scen!K99/th,0)</f>
        <v>40</v>
      </c>
      <c r="AG109">
        <f>ROUNDUP(Scen!L99/th,0)</f>
        <v>43</v>
      </c>
      <c r="AH109">
        <f>ROUNDUP(Scen!M99/th,0)</f>
        <v>43</v>
      </c>
      <c r="AI109">
        <f>ROUNDUP(Scen!N99/th,0)</f>
        <v>45</v>
      </c>
      <c r="AJ109">
        <f>ROUNDUP(Scen!O99/th,0)</f>
        <v>47</v>
      </c>
      <c r="AK109">
        <f>ROUNDUP(Scen!P99/th,0)</f>
        <v>49</v>
      </c>
      <c r="AL109">
        <f>ROUNDUP(Scen!Q99/th,0)</f>
        <v>53</v>
      </c>
      <c r="AM109">
        <f>ROUNDUP(Scen!R99/th,0)</f>
        <v>55</v>
      </c>
      <c r="AN109">
        <f>ROUNDUP(Scen!S99/th,0)</f>
        <v>55</v>
      </c>
      <c r="AO109">
        <f>ROUNDUP(Scen!T99/th,0)</f>
        <v>60</v>
      </c>
      <c r="AP109">
        <f>ROUNDUP(Scen!U99/th,0)</f>
        <v>62</v>
      </c>
      <c r="AQ109">
        <f>ROUNDUP(Scen!V99/th,0)</f>
        <v>62</v>
      </c>
      <c r="AS109" s="2">
        <f t="shared" si="42"/>
        <v>22000000</v>
      </c>
      <c r="AT109" s="2">
        <f t="shared" si="43"/>
        <v>26000000</v>
      </c>
      <c r="AU109" s="2">
        <f t="shared" si="44"/>
        <v>33000000</v>
      </c>
      <c r="AV109" s="2">
        <f t="shared" si="45"/>
        <v>33000000</v>
      </c>
      <c r="AW109" s="2">
        <f t="shared" si="46"/>
        <v>38000000</v>
      </c>
      <c r="AX109" s="2">
        <f t="shared" si="47"/>
        <v>37000000</v>
      </c>
      <c r="AY109" s="2">
        <f t="shared" si="48"/>
        <v>29000000</v>
      </c>
      <c r="AZ109" s="2">
        <f t="shared" si="49"/>
        <v>29000000</v>
      </c>
      <c r="BA109" s="2">
        <f t="shared" si="50"/>
        <v>35000000</v>
      </c>
      <c r="BB109" s="2">
        <f t="shared" si="51"/>
        <v>41000000</v>
      </c>
      <c r="BC109" s="2">
        <f t="shared" si="52"/>
        <v>41000000</v>
      </c>
      <c r="BD109" s="2">
        <f t="shared" si="53"/>
        <v>45000000</v>
      </c>
      <c r="BE109" s="2">
        <f t="shared" si="54"/>
        <v>44000000</v>
      </c>
      <c r="BF109" s="2">
        <f t="shared" si="55"/>
        <v>48000000</v>
      </c>
      <c r="BG109" s="2">
        <f t="shared" si="56"/>
        <v>51000000</v>
      </c>
      <c r="BH109" s="2">
        <f t="shared" si="57"/>
        <v>55000000</v>
      </c>
      <c r="BI109" s="2">
        <f t="shared" si="58"/>
        <v>55000000</v>
      </c>
      <c r="BJ109" s="2">
        <f t="shared" si="59"/>
        <v>60000000</v>
      </c>
      <c r="BK109" s="2">
        <f t="shared" si="60"/>
        <v>59000000</v>
      </c>
      <c r="BL109" s="2">
        <f t="shared" si="61"/>
        <v>59000000</v>
      </c>
      <c r="BN109" s="2">
        <f t="shared" si="63"/>
        <v>840000000</v>
      </c>
    </row>
    <row r="110" spans="1:66" x14ac:dyDescent="0.8">
      <c r="A110" t="s">
        <v>96</v>
      </c>
      <c r="B110">
        <f t="shared" si="62"/>
        <v>25</v>
      </c>
      <c r="C110">
        <f>IF(Scen!C100-(FlexFR!B110*th)&gt;theta_1,FlexFR!B110+theta_2,FlexFR!B110)</f>
        <v>25</v>
      </c>
      <c r="D110">
        <f>IF(Scen!D100-(FlexFR!C110*th)&gt;theta_1,FlexFR!C110+theta_2,FlexFR!C110)</f>
        <v>30</v>
      </c>
      <c r="E110">
        <f>IF(Scen!E100-(FlexFR!D110*th)&gt;theta_1,FlexFR!D110+theta_2,FlexFR!D110)</f>
        <v>30</v>
      </c>
      <c r="F110">
        <f>IF(Scen!F100-(FlexFR!E110*th)&gt;theta_1,FlexFR!E110+theta_2,FlexFR!E110)</f>
        <v>30</v>
      </c>
      <c r="G110">
        <f>IF(Scen!G100-(FlexFR!F110*th)&gt;theta_1,FlexFR!F110+theta_2,FlexFR!F110)</f>
        <v>30</v>
      </c>
      <c r="H110">
        <f>IF(Scen!H100-(FlexFR!G110*th)&gt;theta_1,FlexFR!G110+theta_2,FlexFR!G110)</f>
        <v>30</v>
      </c>
      <c r="I110">
        <f>IF(Scen!I100-(FlexFR!H110*th)&gt;theta_1,FlexFR!H110+theta_2,FlexFR!H110)</f>
        <v>30</v>
      </c>
      <c r="J110">
        <f>IF(Scen!J100-(FlexFR!I110*th)&gt;theta_1,FlexFR!I110+theta_2,FlexFR!I110)</f>
        <v>30</v>
      </c>
      <c r="K110">
        <f>IF(Scen!K100-(FlexFR!J110*th)&gt;theta_1,FlexFR!J110+theta_2,FlexFR!J110)</f>
        <v>30</v>
      </c>
      <c r="L110">
        <f>IF(Scen!L100-(FlexFR!K110*th)&gt;theta_1,FlexFR!K110+theta_2,FlexFR!K110)</f>
        <v>30</v>
      </c>
      <c r="M110">
        <f>IF(Scen!M100-(FlexFR!L110*th)&gt;theta_1,FlexFR!L110+theta_2,FlexFR!L110)</f>
        <v>30</v>
      </c>
      <c r="N110">
        <f>IF(Scen!N100-(FlexFR!M110*th)&gt;theta_1,FlexFR!M110+theta_2,FlexFR!M110)</f>
        <v>30</v>
      </c>
      <c r="O110">
        <f>IF(Scen!O100-(FlexFR!N110*th)&gt;theta_1,FlexFR!N110+theta_2,FlexFR!N110)</f>
        <v>30</v>
      </c>
      <c r="P110">
        <f>IF(Scen!P100-(FlexFR!O110*th)&gt;theta_1,FlexFR!O110+theta_2,FlexFR!O110)</f>
        <v>30</v>
      </c>
      <c r="Q110">
        <f>IF(Scen!Q100-(FlexFR!P110*th)&gt;theta_1,FlexFR!P110+theta_2,FlexFR!P110)</f>
        <v>30</v>
      </c>
      <c r="R110">
        <f>IF(Scen!R100-(FlexFR!Q110*th)&gt;theta_1,FlexFR!Q110+theta_2,FlexFR!Q110)</f>
        <v>30</v>
      </c>
      <c r="S110">
        <f>IF(Scen!S100-(FlexFR!R110*th)&gt;theta_1,FlexFR!R110+theta_2,FlexFR!R110)</f>
        <v>35</v>
      </c>
      <c r="T110">
        <f>IF(Scen!T100-(FlexFR!S110*th)&gt;theta_1,FlexFR!S110+theta_2,FlexFR!S110)</f>
        <v>35</v>
      </c>
      <c r="U110">
        <f>IF(Scen!U100-(FlexFR!T110*th)&gt;theta_1,FlexFR!T110+theta_2,FlexFR!T110)</f>
        <v>35</v>
      </c>
      <c r="V110">
        <f>IF(Scen!V100-(FlexFR!U110*th)&gt;theta_1,FlexFR!U110+theta_2,FlexFR!U110)</f>
        <v>40</v>
      </c>
      <c r="X110">
        <f>ROUNDUP(Scen!C100/th,0)</f>
        <v>24</v>
      </c>
      <c r="Y110">
        <f>ROUNDUP(Scen!D100/th,0)</f>
        <v>26</v>
      </c>
      <c r="Z110">
        <f>ROUNDUP(Scen!E100/th,0)</f>
        <v>22</v>
      </c>
      <c r="AA110">
        <f>ROUNDUP(Scen!F100/th,0)</f>
        <v>23</v>
      </c>
      <c r="AB110">
        <f>ROUNDUP(Scen!G100/th,0)</f>
        <v>24</v>
      </c>
      <c r="AC110">
        <f>ROUNDUP(Scen!H100/th,0)</f>
        <v>25</v>
      </c>
      <c r="AD110">
        <f>ROUNDUP(Scen!I100/th,0)</f>
        <v>24</v>
      </c>
      <c r="AE110">
        <f>ROUNDUP(Scen!J100/th,0)</f>
        <v>23</v>
      </c>
      <c r="AF110">
        <f>ROUNDUP(Scen!K100/th,0)</f>
        <v>25</v>
      </c>
      <c r="AG110">
        <f>ROUNDUP(Scen!L100/th,0)</f>
        <v>25</v>
      </c>
      <c r="AH110">
        <f>ROUNDUP(Scen!M100/th,0)</f>
        <v>23</v>
      </c>
      <c r="AI110">
        <f>ROUNDUP(Scen!N100/th,0)</f>
        <v>25</v>
      </c>
      <c r="AJ110">
        <f>ROUNDUP(Scen!O100/th,0)</f>
        <v>26</v>
      </c>
      <c r="AK110">
        <f>ROUNDUP(Scen!P100/th,0)</f>
        <v>28</v>
      </c>
      <c r="AL110">
        <f>ROUNDUP(Scen!Q100/th,0)</f>
        <v>28</v>
      </c>
      <c r="AM110">
        <f>ROUNDUP(Scen!R100/th,0)</f>
        <v>29</v>
      </c>
      <c r="AN110">
        <f>ROUNDUP(Scen!S100/th,0)</f>
        <v>31</v>
      </c>
      <c r="AO110">
        <f>ROUNDUP(Scen!T100/th,0)</f>
        <v>32</v>
      </c>
      <c r="AP110">
        <f>ROUNDUP(Scen!U100/th,0)</f>
        <v>33</v>
      </c>
      <c r="AQ110">
        <f>ROUNDUP(Scen!V100/th,0)</f>
        <v>37</v>
      </c>
      <c r="AS110" s="2">
        <f t="shared" si="42"/>
        <v>23000000</v>
      </c>
      <c r="AT110" s="2">
        <f t="shared" si="43"/>
        <v>22000000</v>
      </c>
      <c r="AU110" s="2">
        <f t="shared" si="44"/>
        <v>14000000</v>
      </c>
      <c r="AV110" s="2">
        <f t="shared" si="45"/>
        <v>16000000</v>
      </c>
      <c r="AW110" s="2">
        <f t="shared" si="46"/>
        <v>18000000</v>
      </c>
      <c r="AX110" s="2">
        <f t="shared" si="47"/>
        <v>20000000</v>
      </c>
      <c r="AY110" s="2">
        <f t="shared" si="48"/>
        <v>18000000</v>
      </c>
      <c r="AZ110" s="2">
        <f t="shared" si="49"/>
        <v>16000000</v>
      </c>
      <c r="BA110" s="2">
        <f t="shared" si="50"/>
        <v>20000000</v>
      </c>
      <c r="BB110" s="2">
        <f t="shared" si="51"/>
        <v>20000000</v>
      </c>
      <c r="BC110" s="2">
        <f t="shared" si="52"/>
        <v>16000000</v>
      </c>
      <c r="BD110" s="2">
        <f t="shared" si="53"/>
        <v>20000000</v>
      </c>
      <c r="BE110" s="2">
        <f t="shared" si="54"/>
        <v>22000000</v>
      </c>
      <c r="BF110" s="2">
        <f t="shared" si="55"/>
        <v>26000000</v>
      </c>
      <c r="BG110" s="2">
        <f t="shared" si="56"/>
        <v>26000000</v>
      </c>
      <c r="BH110" s="2">
        <f t="shared" si="57"/>
        <v>28000000</v>
      </c>
      <c r="BI110" s="2">
        <f t="shared" si="58"/>
        <v>27000000</v>
      </c>
      <c r="BJ110" s="2">
        <f t="shared" si="59"/>
        <v>29000000</v>
      </c>
      <c r="BK110" s="2">
        <f t="shared" si="60"/>
        <v>31000000</v>
      </c>
      <c r="BL110" s="2">
        <f t="shared" si="61"/>
        <v>34000000</v>
      </c>
      <c r="BN110" s="2">
        <f t="shared" si="63"/>
        <v>446000000</v>
      </c>
    </row>
    <row r="111" spans="1:66" x14ac:dyDescent="0.8">
      <c r="A111" t="s">
        <v>97</v>
      </c>
      <c r="B111">
        <f t="shared" si="62"/>
        <v>25</v>
      </c>
      <c r="C111">
        <f>IF(Scen!C101-(FlexFR!B111*th)&gt;theta_1,FlexFR!B111+theta_2,FlexFR!B111)</f>
        <v>25</v>
      </c>
      <c r="D111">
        <f>IF(Scen!D101-(FlexFR!C111*th)&gt;theta_1,FlexFR!C111+theta_2,FlexFR!C111)</f>
        <v>25</v>
      </c>
      <c r="E111">
        <f>IF(Scen!E101-(FlexFR!D111*th)&gt;theta_1,FlexFR!D111+theta_2,FlexFR!D111)</f>
        <v>25</v>
      </c>
      <c r="F111">
        <f>IF(Scen!F101-(FlexFR!E111*th)&gt;theta_1,FlexFR!E111+theta_2,FlexFR!E111)</f>
        <v>25</v>
      </c>
      <c r="G111">
        <f>IF(Scen!G101-(FlexFR!F111*th)&gt;theta_1,FlexFR!F111+theta_2,FlexFR!F111)</f>
        <v>25</v>
      </c>
      <c r="H111">
        <f>IF(Scen!H101-(FlexFR!G111*th)&gt;theta_1,FlexFR!G111+theta_2,FlexFR!G111)</f>
        <v>30</v>
      </c>
      <c r="I111">
        <f>IF(Scen!I101-(FlexFR!H111*th)&gt;theta_1,FlexFR!H111+theta_2,FlexFR!H111)</f>
        <v>30</v>
      </c>
      <c r="J111">
        <f>IF(Scen!J101-(FlexFR!I111*th)&gt;theta_1,FlexFR!I111+theta_2,FlexFR!I111)</f>
        <v>30</v>
      </c>
      <c r="K111">
        <f>IF(Scen!K101-(FlexFR!J111*th)&gt;theta_1,FlexFR!J111+theta_2,FlexFR!J111)</f>
        <v>30</v>
      </c>
      <c r="L111">
        <f>IF(Scen!L101-(FlexFR!K111*th)&gt;theta_1,FlexFR!K111+theta_2,FlexFR!K111)</f>
        <v>30</v>
      </c>
      <c r="M111">
        <f>IF(Scen!M101-(FlexFR!L111*th)&gt;theta_1,FlexFR!L111+theta_2,FlexFR!L111)</f>
        <v>35</v>
      </c>
      <c r="N111">
        <f>IF(Scen!N101-(FlexFR!M111*th)&gt;theta_1,FlexFR!M111+theta_2,FlexFR!M111)</f>
        <v>35</v>
      </c>
      <c r="O111">
        <f>IF(Scen!O101-(FlexFR!N111*th)&gt;theta_1,FlexFR!N111+theta_2,FlexFR!N111)</f>
        <v>35</v>
      </c>
      <c r="P111">
        <f>IF(Scen!P101-(FlexFR!O111*th)&gt;theta_1,FlexFR!O111+theta_2,FlexFR!O111)</f>
        <v>35</v>
      </c>
      <c r="Q111">
        <f>IF(Scen!Q101-(FlexFR!P111*th)&gt;theta_1,FlexFR!P111+theta_2,FlexFR!P111)</f>
        <v>40</v>
      </c>
      <c r="R111">
        <f>IF(Scen!R101-(FlexFR!Q111*th)&gt;theta_1,FlexFR!Q111+theta_2,FlexFR!Q111)</f>
        <v>40</v>
      </c>
      <c r="S111">
        <f>IF(Scen!S101-(FlexFR!R111*th)&gt;theta_1,FlexFR!R111+theta_2,FlexFR!R111)</f>
        <v>45</v>
      </c>
      <c r="T111">
        <f>IF(Scen!T101-(FlexFR!S111*th)&gt;theta_1,FlexFR!S111+theta_2,FlexFR!S111)</f>
        <v>45</v>
      </c>
      <c r="U111">
        <f>IF(Scen!U101-(FlexFR!T111*th)&gt;theta_1,FlexFR!T111+theta_2,FlexFR!T111)</f>
        <v>45</v>
      </c>
      <c r="V111">
        <f>IF(Scen!V101-(FlexFR!U111*th)&gt;theta_1,FlexFR!U111+theta_2,FlexFR!U111)</f>
        <v>45</v>
      </c>
      <c r="X111">
        <f>ROUNDUP(Scen!C101/th,0)</f>
        <v>22</v>
      </c>
      <c r="Y111">
        <f>ROUNDUP(Scen!D101/th,0)</f>
        <v>23</v>
      </c>
      <c r="Z111">
        <f>ROUNDUP(Scen!E101/th,0)</f>
        <v>22</v>
      </c>
      <c r="AA111">
        <f>ROUNDUP(Scen!F101/th,0)</f>
        <v>23</v>
      </c>
      <c r="AB111">
        <f>ROUNDUP(Scen!G101/th,0)</f>
        <v>25</v>
      </c>
      <c r="AC111">
        <f>ROUNDUP(Scen!H101/th,0)</f>
        <v>26</v>
      </c>
      <c r="AD111">
        <f>ROUNDUP(Scen!I101/th,0)</f>
        <v>28</v>
      </c>
      <c r="AE111">
        <f>ROUNDUP(Scen!J101/th,0)</f>
        <v>29</v>
      </c>
      <c r="AF111">
        <f>ROUNDUP(Scen!K101/th,0)</f>
        <v>29</v>
      </c>
      <c r="AG111">
        <f>ROUNDUP(Scen!L101/th,0)</f>
        <v>27</v>
      </c>
      <c r="AH111">
        <f>ROUNDUP(Scen!M101/th,0)</f>
        <v>31</v>
      </c>
      <c r="AI111">
        <f>ROUNDUP(Scen!N101/th,0)</f>
        <v>30</v>
      </c>
      <c r="AJ111">
        <f>ROUNDUP(Scen!O101/th,0)</f>
        <v>31</v>
      </c>
      <c r="AK111">
        <f>ROUNDUP(Scen!P101/th,0)</f>
        <v>33</v>
      </c>
      <c r="AL111">
        <f>ROUNDUP(Scen!Q101/th,0)</f>
        <v>38</v>
      </c>
      <c r="AM111">
        <f>ROUNDUP(Scen!R101/th,0)</f>
        <v>39</v>
      </c>
      <c r="AN111">
        <f>ROUNDUP(Scen!S101/th,0)</f>
        <v>41</v>
      </c>
      <c r="AO111">
        <f>ROUNDUP(Scen!T101/th,0)</f>
        <v>41</v>
      </c>
      <c r="AP111">
        <f>ROUNDUP(Scen!U101/th,0)</f>
        <v>45</v>
      </c>
      <c r="AQ111">
        <f>ROUNDUP(Scen!V101/th,0)</f>
        <v>44</v>
      </c>
      <c r="AS111" s="2">
        <f t="shared" si="42"/>
        <v>19000000</v>
      </c>
      <c r="AT111" s="2">
        <f t="shared" si="43"/>
        <v>21000000</v>
      </c>
      <c r="AU111" s="2">
        <f t="shared" si="44"/>
        <v>19000000</v>
      </c>
      <c r="AV111" s="2">
        <f t="shared" si="45"/>
        <v>21000000</v>
      </c>
      <c r="AW111" s="2">
        <f t="shared" si="46"/>
        <v>25000000</v>
      </c>
      <c r="AX111" s="2">
        <f t="shared" si="47"/>
        <v>22000000</v>
      </c>
      <c r="AY111" s="2">
        <f t="shared" si="48"/>
        <v>26000000</v>
      </c>
      <c r="AZ111" s="2">
        <f t="shared" si="49"/>
        <v>28000000</v>
      </c>
      <c r="BA111" s="2">
        <f t="shared" si="50"/>
        <v>28000000</v>
      </c>
      <c r="BB111" s="2">
        <f t="shared" si="51"/>
        <v>24000000</v>
      </c>
      <c r="BC111" s="2">
        <f t="shared" si="52"/>
        <v>27000000</v>
      </c>
      <c r="BD111" s="2">
        <f t="shared" si="53"/>
        <v>25000000</v>
      </c>
      <c r="BE111" s="2">
        <f t="shared" si="54"/>
        <v>27000000</v>
      </c>
      <c r="BF111" s="2">
        <f t="shared" si="55"/>
        <v>31000000</v>
      </c>
      <c r="BG111" s="2">
        <f t="shared" si="56"/>
        <v>36000000</v>
      </c>
      <c r="BH111" s="2">
        <f t="shared" si="57"/>
        <v>38000000</v>
      </c>
      <c r="BI111" s="2">
        <f t="shared" si="58"/>
        <v>37000000</v>
      </c>
      <c r="BJ111" s="2">
        <f t="shared" si="59"/>
        <v>37000000</v>
      </c>
      <c r="BK111" s="2">
        <f t="shared" si="60"/>
        <v>45000000</v>
      </c>
      <c r="BL111" s="2">
        <f t="shared" si="61"/>
        <v>43000000</v>
      </c>
      <c r="BN111" s="2">
        <f t="shared" si="63"/>
        <v>579000000</v>
      </c>
    </row>
    <row r="112" spans="1:66" x14ac:dyDescent="0.8">
      <c r="A112" t="s">
        <v>98</v>
      </c>
      <c r="B112">
        <f t="shared" si="62"/>
        <v>25</v>
      </c>
      <c r="C112">
        <f>IF(Scen!C102-(FlexFR!B112*th)&gt;theta_1,FlexFR!B112+theta_2,FlexFR!B112)</f>
        <v>25</v>
      </c>
      <c r="D112">
        <f>IF(Scen!D102-(FlexFR!C112*th)&gt;theta_1,FlexFR!C112+theta_2,FlexFR!C112)</f>
        <v>30</v>
      </c>
      <c r="E112">
        <f>IF(Scen!E102-(FlexFR!D112*th)&gt;theta_1,FlexFR!D112+theta_2,FlexFR!D112)</f>
        <v>30</v>
      </c>
      <c r="F112">
        <f>IF(Scen!F102-(FlexFR!E112*th)&gt;theta_1,FlexFR!E112+theta_2,FlexFR!E112)</f>
        <v>30</v>
      </c>
      <c r="G112">
        <f>IF(Scen!G102-(FlexFR!F112*th)&gt;theta_1,FlexFR!F112+theta_2,FlexFR!F112)</f>
        <v>35</v>
      </c>
      <c r="H112">
        <f>IF(Scen!H102-(FlexFR!G112*th)&gt;theta_1,FlexFR!G112+theta_2,FlexFR!G112)</f>
        <v>35</v>
      </c>
      <c r="I112">
        <f>IF(Scen!I102-(FlexFR!H112*th)&gt;theta_1,FlexFR!H112+theta_2,FlexFR!H112)</f>
        <v>35</v>
      </c>
      <c r="J112">
        <f>IF(Scen!J102-(FlexFR!I112*th)&gt;theta_1,FlexFR!I112+theta_2,FlexFR!I112)</f>
        <v>35</v>
      </c>
      <c r="K112">
        <f>IF(Scen!K102-(FlexFR!J112*th)&gt;theta_1,FlexFR!J112+theta_2,FlexFR!J112)</f>
        <v>35</v>
      </c>
      <c r="L112">
        <f>IF(Scen!L102-(FlexFR!K112*th)&gt;theta_1,FlexFR!K112+theta_2,FlexFR!K112)</f>
        <v>35</v>
      </c>
      <c r="M112">
        <f>IF(Scen!M102-(FlexFR!L112*th)&gt;theta_1,FlexFR!L112+theta_2,FlexFR!L112)</f>
        <v>35</v>
      </c>
      <c r="N112">
        <f>IF(Scen!N102-(FlexFR!M112*th)&gt;theta_1,FlexFR!M112+theta_2,FlexFR!M112)</f>
        <v>40</v>
      </c>
      <c r="O112">
        <f>IF(Scen!O102-(FlexFR!N112*th)&gt;theta_1,FlexFR!N112+theta_2,FlexFR!N112)</f>
        <v>40</v>
      </c>
      <c r="P112">
        <f>IF(Scen!P102-(FlexFR!O112*th)&gt;theta_1,FlexFR!O112+theta_2,FlexFR!O112)</f>
        <v>45</v>
      </c>
      <c r="Q112">
        <f>IF(Scen!Q102-(FlexFR!P112*th)&gt;theta_1,FlexFR!P112+theta_2,FlexFR!P112)</f>
        <v>45</v>
      </c>
      <c r="R112">
        <f>IF(Scen!R102-(FlexFR!Q112*th)&gt;theta_1,FlexFR!Q112+theta_2,FlexFR!Q112)</f>
        <v>45</v>
      </c>
      <c r="S112">
        <f>IF(Scen!S102-(FlexFR!R112*th)&gt;theta_1,FlexFR!R112+theta_2,FlexFR!R112)</f>
        <v>45</v>
      </c>
      <c r="T112">
        <f>IF(Scen!T102-(FlexFR!S112*th)&gt;theta_1,FlexFR!S112+theta_2,FlexFR!S112)</f>
        <v>50</v>
      </c>
      <c r="U112">
        <f>IF(Scen!U102-(FlexFR!T112*th)&gt;theta_1,FlexFR!T112+theta_2,FlexFR!T112)</f>
        <v>50</v>
      </c>
      <c r="V112">
        <f>IF(Scen!V102-(FlexFR!U112*th)&gt;theta_1,FlexFR!U112+theta_2,FlexFR!U112)</f>
        <v>50</v>
      </c>
      <c r="X112">
        <f>ROUNDUP(Scen!C102/th,0)</f>
        <v>25</v>
      </c>
      <c r="Y112">
        <f>ROUNDUP(Scen!D102/th,0)</f>
        <v>26</v>
      </c>
      <c r="Z112">
        <f>ROUNDUP(Scen!E102/th,0)</f>
        <v>28</v>
      </c>
      <c r="AA112">
        <f>ROUNDUP(Scen!F102/th,0)</f>
        <v>30</v>
      </c>
      <c r="AB112">
        <f>ROUNDUP(Scen!G102/th,0)</f>
        <v>33</v>
      </c>
      <c r="AC112">
        <f>ROUNDUP(Scen!H102/th,0)</f>
        <v>33</v>
      </c>
      <c r="AD112">
        <f>ROUNDUP(Scen!I102/th,0)</f>
        <v>34</v>
      </c>
      <c r="AE112">
        <f>ROUNDUP(Scen!J102/th,0)</f>
        <v>34</v>
      </c>
      <c r="AF112">
        <f>ROUNDUP(Scen!K102/th,0)</f>
        <v>33</v>
      </c>
      <c r="AG112">
        <f>ROUNDUP(Scen!L102/th,0)</f>
        <v>34</v>
      </c>
      <c r="AH112">
        <f>ROUNDUP(Scen!M102/th,0)</f>
        <v>35</v>
      </c>
      <c r="AI112">
        <f>ROUNDUP(Scen!N102/th,0)</f>
        <v>38</v>
      </c>
      <c r="AJ112">
        <f>ROUNDUP(Scen!O102/th,0)</f>
        <v>37</v>
      </c>
      <c r="AK112">
        <f>ROUNDUP(Scen!P102/th,0)</f>
        <v>41</v>
      </c>
      <c r="AL112">
        <f>ROUNDUP(Scen!Q102/th,0)</f>
        <v>38</v>
      </c>
      <c r="AM112">
        <f>ROUNDUP(Scen!R102/th,0)</f>
        <v>39</v>
      </c>
      <c r="AN112">
        <f>ROUNDUP(Scen!S102/th,0)</f>
        <v>44</v>
      </c>
      <c r="AO112">
        <f>ROUNDUP(Scen!T102/th,0)</f>
        <v>47</v>
      </c>
      <c r="AP112">
        <f>ROUNDUP(Scen!U102/th,0)</f>
        <v>46</v>
      </c>
      <c r="AQ112">
        <f>ROUNDUP(Scen!V102/th,0)</f>
        <v>45</v>
      </c>
      <c r="AS112" s="2">
        <f t="shared" si="42"/>
        <v>25000000</v>
      </c>
      <c r="AT112" s="2">
        <f t="shared" si="43"/>
        <v>22000000</v>
      </c>
      <c r="AU112" s="2">
        <f t="shared" si="44"/>
        <v>26000000</v>
      </c>
      <c r="AV112" s="2">
        <f t="shared" si="45"/>
        <v>30000000</v>
      </c>
      <c r="AW112" s="2">
        <f t="shared" si="46"/>
        <v>31000000</v>
      </c>
      <c r="AX112" s="2">
        <f t="shared" si="47"/>
        <v>31000000</v>
      </c>
      <c r="AY112" s="2">
        <f t="shared" si="48"/>
        <v>33000000</v>
      </c>
      <c r="AZ112" s="2">
        <f t="shared" si="49"/>
        <v>33000000</v>
      </c>
      <c r="BA112" s="2">
        <f t="shared" si="50"/>
        <v>31000000</v>
      </c>
      <c r="BB112" s="2">
        <f t="shared" si="51"/>
        <v>33000000</v>
      </c>
      <c r="BC112" s="2">
        <f t="shared" si="52"/>
        <v>35000000</v>
      </c>
      <c r="BD112" s="2">
        <f t="shared" si="53"/>
        <v>36000000</v>
      </c>
      <c r="BE112" s="2">
        <f t="shared" si="54"/>
        <v>34000000</v>
      </c>
      <c r="BF112" s="2">
        <f t="shared" si="55"/>
        <v>37000000</v>
      </c>
      <c r="BG112" s="2">
        <f t="shared" si="56"/>
        <v>31000000</v>
      </c>
      <c r="BH112" s="2">
        <f t="shared" si="57"/>
        <v>33000000</v>
      </c>
      <c r="BI112" s="2">
        <f t="shared" si="58"/>
        <v>43000000</v>
      </c>
      <c r="BJ112" s="2">
        <f t="shared" si="59"/>
        <v>44000000</v>
      </c>
      <c r="BK112" s="2">
        <f t="shared" si="60"/>
        <v>42000000</v>
      </c>
      <c r="BL112" s="2">
        <f t="shared" si="61"/>
        <v>40000000</v>
      </c>
      <c r="BN112" s="2">
        <f t="shared" si="63"/>
        <v>670000000</v>
      </c>
    </row>
    <row r="113" spans="1:66" x14ac:dyDescent="0.8">
      <c r="A113" t="s">
        <v>99</v>
      </c>
      <c r="B113">
        <f t="shared" si="62"/>
        <v>25</v>
      </c>
      <c r="C113">
        <f>IF(Scen!C103-(FlexFR!B113*th)&gt;theta_1,FlexFR!B113+theta_2,FlexFR!B113)</f>
        <v>25</v>
      </c>
      <c r="D113">
        <f>IF(Scen!D103-(FlexFR!C113*th)&gt;theta_1,FlexFR!C113+theta_2,FlexFR!C113)</f>
        <v>25</v>
      </c>
      <c r="E113">
        <f>IF(Scen!E103-(FlexFR!D113*th)&gt;theta_1,FlexFR!D113+theta_2,FlexFR!D113)</f>
        <v>30</v>
      </c>
      <c r="F113">
        <f>IF(Scen!F103-(FlexFR!E113*th)&gt;theta_1,FlexFR!E113+theta_2,FlexFR!E113)</f>
        <v>30</v>
      </c>
      <c r="G113">
        <f>IF(Scen!G103-(FlexFR!F113*th)&gt;theta_1,FlexFR!F113+theta_2,FlexFR!F113)</f>
        <v>30</v>
      </c>
      <c r="H113">
        <f>IF(Scen!H103-(FlexFR!G113*th)&gt;theta_1,FlexFR!G113+theta_2,FlexFR!G113)</f>
        <v>35</v>
      </c>
      <c r="I113">
        <f>IF(Scen!I103-(FlexFR!H113*th)&gt;theta_1,FlexFR!H113+theta_2,FlexFR!H113)</f>
        <v>35</v>
      </c>
      <c r="J113">
        <f>IF(Scen!J103-(FlexFR!I113*th)&gt;theta_1,FlexFR!I113+theta_2,FlexFR!I113)</f>
        <v>40</v>
      </c>
      <c r="K113">
        <f>IF(Scen!K103-(FlexFR!J113*th)&gt;theta_1,FlexFR!J113+theta_2,FlexFR!J113)</f>
        <v>40</v>
      </c>
      <c r="L113">
        <f>IF(Scen!L103-(FlexFR!K113*th)&gt;theta_1,FlexFR!K113+theta_2,FlexFR!K113)</f>
        <v>40</v>
      </c>
      <c r="M113">
        <f>IF(Scen!M103-(FlexFR!L113*th)&gt;theta_1,FlexFR!L113+theta_2,FlexFR!L113)</f>
        <v>45</v>
      </c>
      <c r="N113">
        <f>IF(Scen!N103-(FlexFR!M113*th)&gt;theta_1,FlexFR!M113+theta_2,FlexFR!M113)</f>
        <v>50</v>
      </c>
      <c r="O113">
        <f>IF(Scen!O103-(FlexFR!N113*th)&gt;theta_1,FlexFR!N113+theta_2,FlexFR!N113)</f>
        <v>50</v>
      </c>
      <c r="P113">
        <f>IF(Scen!P103-(FlexFR!O113*th)&gt;theta_1,FlexFR!O113+theta_2,FlexFR!O113)</f>
        <v>55</v>
      </c>
      <c r="Q113">
        <f>IF(Scen!Q103-(FlexFR!P113*th)&gt;theta_1,FlexFR!P113+theta_2,FlexFR!P113)</f>
        <v>60</v>
      </c>
      <c r="R113">
        <f>IF(Scen!R103-(FlexFR!Q113*th)&gt;theta_1,FlexFR!Q113+theta_2,FlexFR!Q113)</f>
        <v>60</v>
      </c>
      <c r="S113">
        <f>IF(Scen!S103-(FlexFR!R113*th)&gt;theta_1,FlexFR!R113+theta_2,FlexFR!R113)</f>
        <v>60</v>
      </c>
      <c r="T113">
        <f>IF(Scen!T103-(FlexFR!S113*th)&gt;theta_1,FlexFR!S113+theta_2,FlexFR!S113)</f>
        <v>60</v>
      </c>
      <c r="U113">
        <f>IF(Scen!U103-(FlexFR!T113*th)&gt;theta_1,FlexFR!T113+theta_2,FlexFR!T113)</f>
        <v>60</v>
      </c>
      <c r="V113">
        <f>IF(Scen!V103-(FlexFR!U113*th)&gt;theta_1,FlexFR!U113+theta_2,FlexFR!U113)</f>
        <v>65</v>
      </c>
      <c r="X113">
        <f>ROUNDUP(Scen!C103/th,0)</f>
        <v>23</v>
      </c>
      <c r="Y113">
        <f>ROUNDUP(Scen!D103/th,0)</f>
        <v>24</v>
      </c>
      <c r="Z113">
        <f>ROUNDUP(Scen!E103/th,0)</f>
        <v>26</v>
      </c>
      <c r="AA113">
        <f>ROUNDUP(Scen!F103/th,0)</f>
        <v>27</v>
      </c>
      <c r="AB113">
        <f>ROUNDUP(Scen!G103/th,0)</f>
        <v>29</v>
      </c>
      <c r="AC113">
        <f>ROUNDUP(Scen!H103/th,0)</f>
        <v>32</v>
      </c>
      <c r="AD113">
        <f>ROUNDUP(Scen!I103/th,0)</f>
        <v>32</v>
      </c>
      <c r="AE113">
        <f>ROUNDUP(Scen!J103/th,0)</f>
        <v>36</v>
      </c>
      <c r="AF113">
        <f>ROUNDUP(Scen!K103/th,0)</f>
        <v>37</v>
      </c>
      <c r="AG113">
        <f>ROUNDUP(Scen!L103/th,0)</f>
        <v>40</v>
      </c>
      <c r="AH113">
        <f>ROUNDUP(Scen!M103/th,0)</f>
        <v>43</v>
      </c>
      <c r="AI113">
        <f>ROUNDUP(Scen!N103/th,0)</f>
        <v>46</v>
      </c>
      <c r="AJ113">
        <f>ROUNDUP(Scen!O103/th,0)</f>
        <v>49</v>
      </c>
      <c r="AK113">
        <f>ROUNDUP(Scen!P103/th,0)</f>
        <v>52</v>
      </c>
      <c r="AL113">
        <f>ROUNDUP(Scen!Q103/th,0)</f>
        <v>57</v>
      </c>
      <c r="AM113">
        <f>ROUNDUP(Scen!R103/th,0)</f>
        <v>54</v>
      </c>
      <c r="AN113">
        <f>ROUNDUP(Scen!S103/th,0)</f>
        <v>53</v>
      </c>
      <c r="AO113">
        <f>ROUNDUP(Scen!T103/th,0)</f>
        <v>52</v>
      </c>
      <c r="AP113">
        <f>ROUNDUP(Scen!U103/th,0)</f>
        <v>57</v>
      </c>
      <c r="AQ113">
        <f>ROUNDUP(Scen!V103/th,0)</f>
        <v>66</v>
      </c>
      <c r="AS113" s="2">
        <f t="shared" si="42"/>
        <v>21000000</v>
      </c>
      <c r="AT113" s="2">
        <f t="shared" si="43"/>
        <v>23000000</v>
      </c>
      <c r="AU113" s="2">
        <f t="shared" si="44"/>
        <v>22000000</v>
      </c>
      <c r="AV113" s="2">
        <f t="shared" si="45"/>
        <v>24000000</v>
      </c>
      <c r="AW113" s="2">
        <f t="shared" si="46"/>
        <v>28000000</v>
      </c>
      <c r="AX113" s="2">
        <f t="shared" si="47"/>
        <v>29000000</v>
      </c>
      <c r="AY113" s="2">
        <f t="shared" si="48"/>
        <v>29000000</v>
      </c>
      <c r="AZ113" s="2">
        <f t="shared" si="49"/>
        <v>32000000</v>
      </c>
      <c r="BA113" s="2">
        <f t="shared" si="50"/>
        <v>34000000</v>
      </c>
      <c r="BB113" s="2">
        <f t="shared" si="51"/>
        <v>40000000</v>
      </c>
      <c r="BC113" s="2">
        <f t="shared" si="52"/>
        <v>41000000</v>
      </c>
      <c r="BD113" s="2">
        <f t="shared" si="53"/>
        <v>42000000</v>
      </c>
      <c r="BE113" s="2">
        <f t="shared" si="54"/>
        <v>48000000</v>
      </c>
      <c r="BF113" s="2">
        <f t="shared" si="55"/>
        <v>49000000</v>
      </c>
      <c r="BG113" s="2">
        <f t="shared" si="56"/>
        <v>54000000</v>
      </c>
      <c r="BH113" s="2">
        <f t="shared" si="57"/>
        <v>48000000</v>
      </c>
      <c r="BI113" s="2">
        <f t="shared" si="58"/>
        <v>46000000</v>
      </c>
      <c r="BJ113" s="2">
        <f t="shared" si="59"/>
        <v>44000000</v>
      </c>
      <c r="BK113" s="2">
        <f t="shared" si="60"/>
        <v>54000000</v>
      </c>
      <c r="BL113" s="2">
        <f t="shared" si="61"/>
        <v>66000000</v>
      </c>
      <c r="BN113" s="2">
        <f t="shared" si="63"/>
        <v>774000000</v>
      </c>
    </row>
    <row r="114" spans="1:66" x14ac:dyDescent="0.8">
      <c r="A114" t="s">
        <v>100</v>
      </c>
      <c r="B114">
        <f t="shared" si="62"/>
        <v>25</v>
      </c>
      <c r="C114">
        <f>IF(Scen!C104-(FlexFR!B114*th)&gt;theta_1,FlexFR!B114+theta_2,FlexFR!B114)</f>
        <v>25</v>
      </c>
      <c r="D114">
        <f>IF(Scen!D104-(FlexFR!C114*th)&gt;theta_1,FlexFR!C114+theta_2,FlexFR!C114)</f>
        <v>25</v>
      </c>
      <c r="E114">
        <f>IF(Scen!E104-(FlexFR!D114*th)&gt;theta_1,FlexFR!D114+theta_2,FlexFR!D114)</f>
        <v>25</v>
      </c>
      <c r="F114">
        <f>IF(Scen!F104-(FlexFR!E114*th)&gt;theta_1,FlexFR!E114+theta_2,FlexFR!E114)</f>
        <v>25</v>
      </c>
      <c r="G114">
        <f>IF(Scen!G104-(FlexFR!F114*th)&gt;theta_1,FlexFR!F114+theta_2,FlexFR!F114)</f>
        <v>25</v>
      </c>
      <c r="H114">
        <f>IF(Scen!H104-(FlexFR!G114*th)&gt;theta_1,FlexFR!G114+theta_2,FlexFR!G114)</f>
        <v>25</v>
      </c>
      <c r="I114">
        <f>IF(Scen!I104-(FlexFR!H114*th)&gt;theta_1,FlexFR!H114+theta_2,FlexFR!H114)</f>
        <v>25</v>
      </c>
      <c r="J114">
        <f>IF(Scen!J104-(FlexFR!I114*th)&gt;theta_1,FlexFR!I114+theta_2,FlexFR!I114)</f>
        <v>25</v>
      </c>
      <c r="K114">
        <f>IF(Scen!K104-(FlexFR!J114*th)&gt;theta_1,FlexFR!J114+theta_2,FlexFR!J114)</f>
        <v>30</v>
      </c>
      <c r="L114">
        <f>IF(Scen!L104-(FlexFR!K114*th)&gt;theta_1,FlexFR!K114+theta_2,FlexFR!K114)</f>
        <v>30</v>
      </c>
      <c r="M114">
        <f>IF(Scen!M104-(FlexFR!L114*th)&gt;theta_1,FlexFR!L114+theta_2,FlexFR!L114)</f>
        <v>35</v>
      </c>
      <c r="N114">
        <f>IF(Scen!N104-(FlexFR!M114*th)&gt;theta_1,FlexFR!M114+theta_2,FlexFR!M114)</f>
        <v>35</v>
      </c>
      <c r="O114">
        <f>IF(Scen!O104-(FlexFR!N114*th)&gt;theta_1,FlexFR!N114+theta_2,FlexFR!N114)</f>
        <v>35</v>
      </c>
      <c r="P114">
        <f>IF(Scen!P104-(FlexFR!O114*th)&gt;theta_1,FlexFR!O114+theta_2,FlexFR!O114)</f>
        <v>35</v>
      </c>
      <c r="Q114">
        <f>IF(Scen!Q104-(FlexFR!P114*th)&gt;theta_1,FlexFR!P114+theta_2,FlexFR!P114)</f>
        <v>35</v>
      </c>
      <c r="R114">
        <f>IF(Scen!R104-(FlexFR!Q114*th)&gt;theta_1,FlexFR!Q114+theta_2,FlexFR!Q114)</f>
        <v>35</v>
      </c>
      <c r="S114">
        <f>IF(Scen!S104-(FlexFR!R114*th)&gt;theta_1,FlexFR!R114+theta_2,FlexFR!R114)</f>
        <v>35</v>
      </c>
      <c r="T114">
        <f>IF(Scen!T104-(FlexFR!S114*th)&gt;theta_1,FlexFR!S114+theta_2,FlexFR!S114)</f>
        <v>35</v>
      </c>
      <c r="U114">
        <f>IF(Scen!U104-(FlexFR!T114*th)&gt;theta_1,FlexFR!T114+theta_2,FlexFR!T114)</f>
        <v>40</v>
      </c>
      <c r="V114">
        <f>IF(Scen!V104-(FlexFR!U114*th)&gt;theta_1,FlexFR!U114+theta_2,FlexFR!U114)</f>
        <v>40</v>
      </c>
      <c r="X114">
        <f>ROUNDUP(Scen!C104/th,0)</f>
        <v>23</v>
      </c>
      <c r="Y114">
        <f>ROUNDUP(Scen!D104/th,0)</f>
        <v>23</v>
      </c>
      <c r="Z114">
        <f>ROUNDUP(Scen!E104/th,0)</f>
        <v>21</v>
      </c>
      <c r="AA114">
        <f>ROUNDUP(Scen!F104/th,0)</f>
        <v>23</v>
      </c>
      <c r="AB114">
        <f>ROUNDUP(Scen!G104/th,0)</f>
        <v>23</v>
      </c>
      <c r="AC114">
        <f>ROUNDUP(Scen!H104/th,0)</f>
        <v>25</v>
      </c>
      <c r="AD114">
        <f>ROUNDUP(Scen!I104/th,0)</f>
        <v>25</v>
      </c>
      <c r="AE114">
        <f>ROUNDUP(Scen!J104/th,0)</f>
        <v>25</v>
      </c>
      <c r="AF114">
        <f>ROUNDUP(Scen!K104/th,0)</f>
        <v>27</v>
      </c>
      <c r="AG114">
        <f>ROUNDUP(Scen!L104/th,0)</f>
        <v>29</v>
      </c>
      <c r="AH114">
        <f>ROUNDUP(Scen!M104/th,0)</f>
        <v>31</v>
      </c>
      <c r="AI114">
        <f>ROUNDUP(Scen!N104/th,0)</f>
        <v>30</v>
      </c>
      <c r="AJ114">
        <f>ROUNDUP(Scen!O104/th,0)</f>
        <v>30</v>
      </c>
      <c r="AK114">
        <f>ROUNDUP(Scen!P104/th,0)</f>
        <v>32</v>
      </c>
      <c r="AL114">
        <f>ROUNDUP(Scen!Q104/th,0)</f>
        <v>31</v>
      </c>
      <c r="AM114">
        <f>ROUNDUP(Scen!R104/th,0)</f>
        <v>32</v>
      </c>
      <c r="AN114">
        <f>ROUNDUP(Scen!S104/th,0)</f>
        <v>32</v>
      </c>
      <c r="AO114">
        <f>ROUNDUP(Scen!T104/th,0)</f>
        <v>35</v>
      </c>
      <c r="AP114">
        <f>ROUNDUP(Scen!U104/th,0)</f>
        <v>37</v>
      </c>
      <c r="AQ114">
        <f>ROUNDUP(Scen!V104/th,0)</f>
        <v>36</v>
      </c>
      <c r="AS114" s="2">
        <f t="shared" si="42"/>
        <v>21000000</v>
      </c>
      <c r="AT114" s="2">
        <f t="shared" si="43"/>
        <v>21000000</v>
      </c>
      <c r="AU114" s="2">
        <f t="shared" si="44"/>
        <v>17000000</v>
      </c>
      <c r="AV114" s="2">
        <f t="shared" si="45"/>
        <v>21000000</v>
      </c>
      <c r="AW114" s="2">
        <f t="shared" si="46"/>
        <v>21000000</v>
      </c>
      <c r="AX114" s="2">
        <f t="shared" si="47"/>
        <v>25000000</v>
      </c>
      <c r="AY114" s="2">
        <f t="shared" si="48"/>
        <v>25000000</v>
      </c>
      <c r="AZ114" s="2">
        <f t="shared" si="49"/>
        <v>25000000</v>
      </c>
      <c r="BA114" s="2">
        <f t="shared" si="50"/>
        <v>24000000</v>
      </c>
      <c r="BB114" s="2">
        <f t="shared" si="51"/>
        <v>28000000</v>
      </c>
      <c r="BC114" s="2">
        <f t="shared" si="52"/>
        <v>27000000</v>
      </c>
      <c r="BD114" s="2">
        <f t="shared" si="53"/>
        <v>25000000</v>
      </c>
      <c r="BE114" s="2">
        <f t="shared" si="54"/>
        <v>25000000</v>
      </c>
      <c r="BF114" s="2">
        <f t="shared" si="55"/>
        <v>29000000</v>
      </c>
      <c r="BG114" s="2">
        <f t="shared" si="56"/>
        <v>27000000</v>
      </c>
      <c r="BH114" s="2">
        <f t="shared" si="57"/>
        <v>29000000</v>
      </c>
      <c r="BI114" s="2">
        <f t="shared" si="58"/>
        <v>29000000</v>
      </c>
      <c r="BJ114" s="2">
        <f t="shared" si="59"/>
        <v>35000000</v>
      </c>
      <c r="BK114" s="2">
        <f t="shared" si="60"/>
        <v>34000000</v>
      </c>
      <c r="BL114" s="2">
        <f t="shared" si="61"/>
        <v>32000000</v>
      </c>
      <c r="BN114" s="2">
        <f t="shared" si="63"/>
        <v>520000000</v>
      </c>
    </row>
  </sheetData>
  <mergeCells count="3">
    <mergeCell ref="C13:V13"/>
    <mergeCell ref="AS13:BL13"/>
    <mergeCell ref="X13:AQ13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21113-DBC7-6647-B9B5-20ECF1EA6127}">
  <dimension ref="B2:D122"/>
  <sheetViews>
    <sheetView zoomScale="34" workbookViewId="0">
      <selection activeCell="N59" sqref="N59"/>
    </sheetView>
  </sheetViews>
  <sheetFormatPr defaultColWidth="10.6640625" defaultRowHeight="16" x14ac:dyDescent="0.8"/>
  <sheetData>
    <row r="2" spans="2:4" x14ac:dyDescent="0.8">
      <c r="B2" t="s">
        <v>137</v>
      </c>
      <c r="C2" t="s">
        <v>133</v>
      </c>
      <c r="D2" t="s">
        <v>134</v>
      </c>
    </row>
    <row r="3" spans="2:4" x14ac:dyDescent="0.8">
      <c r="B3" s="7">
        <f>1/COUNT(D$3:D$102)</f>
        <v>0.01</v>
      </c>
      <c r="C3" s="2">
        <f>ConvFR!AR90</f>
        <v>230000000</v>
      </c>
      <c r="D3" s="2">
        <f>FlexFR!BN93</f>
        <v>435000000</v>
      </c>
    </row>
    <row r="4" spans="2:4" x14ac:dyDescent="0.8">
      <c r="B4" s="7">
        <f>B3+1/COUNT(D$3:D$102)</f>
        <v>0.02</v>
      </c>
      <c r="C4" s="2">
        <f>ConvFR!AR48</f>
        <v>282000000</v>
      </c>
      <c r="D4" s="2">
        <f>FlexFR!BN51</f>
        <v>417000000</v>
      </c>
    </row>
    <row r="5" spans="2:4" x14ac:dyDescent="0.8">
      <c r="B5" s="7">
        <f t="shared" ref="B5:B68" si="0">B4+1/COUNT(D$3:D$102)</f>
        <v>0.03</v>
      </c>
      <c r="C5" s="2">
        <f>ConvFR!AR100</f>
        <v>284000000</v>
      </c>
      <c r="D5" s="2">
        <f>FlexFR!BN103</f>
        <v>479000000</v>
      </c>
    </row>
    <row r="6" spans="2:4" x14ac:dyDescent="0.8">
      <c r="B6" s="7">
        <f t="shared" si="0"/>
        <v>0.04</v>
      </c>
      <c r="C6" s="2">
        <f>ConvFR!AR40</f>
        <v>294000000</v>
      </c>
      <c r="D6" s="2">
        <f>FlexFR!BN43</f>
        <v>464000000</v>
      </c>
    </row>
    <row r="7" spans="2:4" x14ac:dyDescent="0.8">
      <c r="B7" s="7">
        <f t="shared" si="0"/>
        <v>0.05</v>
      </c>
      <c r="C7" s="2">
        <f>ConvFR!AR107</f>
        <v>315000000</v>
      </c>
      <c r="D7" s="2">
        <f>FlexFR!BN110</f>
        <v>446000000</v>
      </c>
    </row>
    <row r="8" spans="2:4" x14ac:dyDescent="0.8">
      <c r="B8" s="7">
        <f t="shared" si="0"/>
        <v>6.0000000000000005E-2</v>
      </c>
      <c r="C8" s="2">
        <f>ConvFR!AR93</f>
        <v>338000000</v>
      </c>
      <c r="D8" s="2">
        <f>FlexFR!BN96</f>
        <v>468000000</v>
      </c>
    </row>
    <row r="9" spans="2:4" x14ac:dyDescent="0.8">
      <c r="B9" s="7">
        <f t="shared" si="0"/>
        <v>7.0000000000000007E-2</v>
      </c>
      <c r="C9" s="2">
        <f>ConvFR!AR103</f>
        <v>362000000</v>
      </c>
      <c r="D9" s="2">
        <f>FlexFR!BN106</f>
        <v>487000000</v>
      </c>
    </row>
    <row r="10" spans="2:4" x14ac:dyDescent="0.8">
      <c r="B10" s="7">
        <f t="shared" si="0"/>
        <v>0.08</v>
      </c>
      <c r="C10" s="2">
        <f>ConvFR!AR36</f>
        <v>380000000</v>
      </c>
      <c r="D10" s="2">
        <f>FlexFR!BN39</f>
        <v>494000000</v>
      </c>
    </row>
    <row r="11" spans="2:4" x14ac:dyDescent="0.8">
      <c r="B11" s="7">
        <f t="shared" si="0"/>
        <v>0.09</v>
      </c>
      <c r="C11" s="2">
        <f>ConvFR!AR111</f>
        <v>390000000</v>
      </c>
      <c r="D11" s="2">
        <f>FlexFR!BN114</f>
        <v>520000000</v>
      </c>
    </row>
    <row r="12" spans="2:4" x14ac:dyDescent="0.8">
      <c r="B12" s="7">
        <f t="shared" si="0"/>
        <v>9.9999999999999992E-2</v>
      </c>
      <c r="C12" s="2">
        <f>ConvFR!AR34</f>
        <v>402000000</v>
      </c>
      <c r="D12" s="2">
        <f>FlexFR!BN37</f>
        <v>527000000</v>
      </c>
    </row>
    <row r="13" spans="2:4" x14ac:dyDescent="0.8">
      <c r="B13" s="7">
        <f t="shared" si="0"/>
        <v>0.10999999999999999</v>
      </c>
      <c r="C13" s="2">
        <f>ConvFR!AR91</f>
        <v>414000000</v>
      </c>
      <c r="D13" s="2">
        <f>FlexFR!BN94</f>
        <v>549000000</v>
      </c>
    </row>
    <row r="14" spans="2:4" x14ac:dyDescent="0.8">
      <c r="B14" s="7">
        <f t="shared" si="0"/>
        <v>0.11999999999999998</v>
      </c>
      <c r="C14" s="2">
        <f>ConvFR!AR20</f>
        <v>418000000</v>
      </c>
      <c r="D14" s="2">
        <f>FlexFR!BN23</f>
        <v>543000000</v>
      </c>
    </row>
    <row r="15" spans="2:4" x14ac:dyDescent="0.8">
      <c r="B15" s="7">
        <f t="shared" si="0"/>
        <v>0.12999999999999998</v>
      </c>
      <c r="C15" s="2">
        <f>ConvFR!AR77</f>
        <v>418000000</v>
      </c>
      <c r="D15" s="2">
        <f>FlexFR!BN80</f>
        <v>533000000</v>
      </c>
    </row>
    <row r="16" spans="2:4" x14ac:dyDescent="0.8">
      <c r="B16" s="7">
        <f t="shared" si="0"/>
        <v>0.13999999999999999</v>
      </c>
      <c r="C16" s="2">
        <f>ConvFR!AR85</f>
        <v>447000000</v>
      </c>
      <c r="D16" s="2">
        <f>FlexFR!BN88</f>
        <v>533000000</v>
      </c>
    </row>
    <row r="17" spans="2:4" x14ac:dyDescent="0.8">
      <c r="B17" s="7">
        <f t="shared" si="0"/>
        <v>0.15</v>
      </c>
      <c r="C17" s="2">
        <f>ConvFR!AR68</f>
        <v>471000000</v>
      </c>
      <c r="D17" s="2">
        <f>FlexFR!BN71</f>
        <v>552000000</v>
      </c>
    </row>
    <row r="18" spans="2:4" x14ac:dyDescent="0.8">
      <c r="B18" s="7">
        <f t="shared" si="0"/>
        <v>0.16</v>
      </c>
      <c r="C18" s="2">
        <f>ConvFR!AR18</f>
        <v>484000000</v>
      </c>
      <c r="D18" s="2">
        <f>FlexFR!BN21</f>
        <v>559000000</v>
      </c>
    </row>
    <row r="19" spans="2:4" x14ac:dyDescent="0.8">
      <c r="B19" s="7">
        <f t="shared" si="0"/>
        <v>0.17</v>
      </c>
      <c r="C19" s="2">
        <f>ConvFR!AR66</f>
        <v>494000000</v>
      </c>
      <c r="D19" s="2">
        <f>FlexFR!BN69</f>
        <v>584000000</v>
      </c>
    </row>
    <row r="20" spans="2:4" x14ac:dyDescent="0.8">
      <c r="B20" s="7">
        <f t="shared" si="0"/>
        <v>0.18000000000000002</v>
      </c>
      <c r="C20" s="2">
        <f>ConvFR!AR108</f>
        <v>504000000</v>
      </c>
      <c r="D20" s="2">
        <f>FlexFR!BN111</f>
        <v>579000000</v>
      </c>
    </row>
    <row r="21" spans="2:4" x14ac:dyDescent="0.8">
      <c r="B21" s="7">
        <f t="shared" si="0"/>
        <v>0.19000000000000003</v>
      </c>
      <c r="C21" s="2">
        <f>ConvFR!AR67</f>
        <v>506000000</v>
      </c>
      <c r="D21" s="2">
        <f>FlexFR!BN70</f>
        <v>574000000</v>
      </c>
    </row>
    <row r="22" spans="2:4" x14ac:dyDescent="0.8">
      <c r="B22" s="7">
        <f t="shared" si="0"/>
        <v>0.20000000000000004</v>
      </c>
      <c r="C22" s="2">
        <f>ConvFR!AR60</f>
        <v>508000000</v>
      </c>
      <c r="D22" s="2">
        <f>FlexFR!BN63</f>
        <v>586000000</v>
      </c>
    </row>
    <row r="23" spans="2:4" x14ac:dyDescent="0.8">
      <c r="B23" s="7">
        <f t="shared" si="0"/>
        <v>0.21000000000000005</v>
      </c>
      <c r="C23" s="2">
        <f>ConvFR!AR73</f>
        <v>513000000</v>
      </c>
      <c r="D23" s="2">
        <f>FlexFR!BN76</f>
        <v>584000000</v>
      </c>
    </row>
    <row r="24" spans="2:4" x14ac:dyDescent="0.8">
      <c r="B24" s="7">
        <f t="shared" si="0"/>
        <v>0.22000000000000006</v>
      </c>
      <c r="C24" s="2">
        <f>ConvFR!AR94</f>
        <v>522000000</v>
      </c>
      <c r="D24" s="2">
        <f>FlexFR!BN97</f>
        <v>594000000</v>
      </c>
    </row>
    <row r="25" spans="2:4" x14ac:dyDescent="0.8">
      <c r="B25" s="7">
        <f t="shared" si="0"/>
        <v>0.23000000000000007</v>
      </c>
      <c r="C25" s="2">
        <f>ConvFR!AR27</f>
        <v>526000000</v>
      </c>
      <c r="D25" s="2">
        <f>FlexFR!BN30</f>
        <v>596000000</v>
      </c>
    </row>
    <row r="26" spans="2:4" x14ac:dyDescent="0.8">
      <c r="B26" s="7">
        <f t="shared" si="0"/>
        <v>0.24000000000000007</v>
      </c>
      <c r="C26" s="2">
        <f>ConvFR!AR58</f>
        <v>547000000</v>
      </c>
      <c r="D26" s="2">
        <f>FlexFR!BN61</f>
        <v>613000000</v>
      </c>
    </row>
    <row r="27" spans="2:4" x14ac:dyDescent="0.8">
      <c r="B27" s="7">
        <f t="shared" si="0"/>
        <v>0.25000000000000006</v>
      </c>
      <c r="C27" s="2">
        <f>ConvFR!AR44</f>
        <v>554000000</v>
      </c>
      <c r="D27" s="2">
        <f>FlexFR!BN47</f>
        <v>625000000</v>
      </c>
    </row>
    <row r="28" spans="2:4" x14ac:dyDescent="0.8">
      <c r="B28" s="7">
        <f t="shared" si="0"/>
        <v>0.26000000000000006</v>
      </c>
      <c r="C28" s="2">
        <f>ConvFR!AR75</f>
        <v>556000000</v>
      </c>
      <c r="D28" s="2">
        <f>FlexFR!BN78</f>
        <v>603000000</v>
      </c>
    </row>
    <row r="29" spans="2:4" x14ac:dyDescent="0.8">
      <c r="B29" s="7">
        <f t="shared" si="0"/>
        <v>0.27000000000000007</v>
      </c>
      <c r="C29" s="2">
        <f>ConvFR!AR86</f>
        <v>563000000</v>
      </c>
      <c r="D29" s="2">
        <f>FlexFR!BN89</f>
        <v>612000000</v>
      </c>
    </row>
    <row r="30" spans="2:4" x14ac:dyDescent="0.8">
      <c r="B30" s="7">
        <f t="shared" si="0"/>
        <v>0.28000000000000008</v>
      </c>
      <c r="C30" s="2">
        <f>ConvFR!AR23</f>
        <v>564000000</v>
      </c>
      <c r="D30" s="2">
        <f>FlexFR!BN26</f>
        <v>614000000</v>
      </c>
    </row>
    <row r="31" spans="2:4" x14ac:dyDescent="0.8">
      <c r="B31" s="7">
        <f t="shared" si="0"/>
        <v>0.29000000000000009</v>
      </c>
      <c r="C31" s="2">
        <f>ConvFR!AR14</f>
        <v>577000000</v>
      </c>
      <c r="D31" s="2">
        <f>FlexFR!BN17</f>
        <v>630000000</v>
      </c>
    </row>
    <row r="32" spans="2:4" x14ac:dyDescent="0.8">
      <c r="B32" s="7">
        <f t="shared" si="0"/>
        <v>0.3000000000000001</v>
      </c>
      <c r="C32" s="2">
        <f>ConvFR!AR70</f>
        <v>578000000</v>
      </c>
      <c r="D32" s="2">
        <f>FlexFR!BN73</f>
        <v>627000000</v>
      </c>
    </row>
    <row r="33" spans="2:4" x14ac:dyDescent="0.8">
      <c r="B33" s="7">
        <f t="shared" si="0"/>
        <v>0.31000000000000011</v>
      </c>
      <c r="C33" s="2">
        <f>ConvFR!AR105</f>
        <v>581000000</v>
      </c>
      <c r="D33" s="2">
        <f>FlexFR!BN108</f>
        <v>611000000</v>
      </c>
    </row>
    <row r="34" spans="2:4" x14ac:dyDescent="0.8">
      <c r="B34" s="7">
        <f t="shared" si="0"/>
        <v>0.32000000000000012</v>
      </c>
      <c r="C34" s="2">
        <f>ConvFR!AR59</f>
        <v>582000000</v>
      </c>
      <c r="D34" s="2">
        <f>FlexFR!BN62</f>
        <v>628000000</v>
      </c>
    </row>
    <row r="35" spans="2:4" x14ac:dyDescent="0.8">
      <c r="B35" s="7">
        <f t="shared" si="0"/>
        <v>0.33000000000000013</v>
      </c>
      <c r="C35" s="2">
        <f>ConvFR!AR29</f>
        <v>589000000</v>
      </c>
      <c r="D35" s="2">
        <f>FlexFR!BN32</f>
        <v>631000000</v>
      </c>
    </row>
    <row r="36" spans="2:4" x14ac:dyDescent="0.8">
      <c r="B36" s="7">
        <f t="shared" si="0"/>
        <v>0.34000000000000014</v>
      </c>
      <c r="C36" s="2">
        <f>ConvFR!AR88</f>
        <v>596000000</v>
      </c>
      <c r="D36" s="2">
        <f>FlexFR!BN91</f>
        <v>631000000</v>
      </c>
    </row>
    <row r="37" spans="2:4" x14ac:dyDescent="0.8">
      <c r="B37" s="7">
        <f t="shared" si="0"/>
        <v>0.35000000000000014</v>
      </c>
      <c r="C37" s="2">
        <f>ConvFR!AR95</f>
        <v>607000000</v>
      </c>
      <c r="D37" s="2">
        <f>FlexFR!BN98</f>
        <v>632000000</v>
      </c>
    </row>
    <row r="38" spans="2:4" x14ac:dyDescent="0.8">
      <c r="B38" s="7">
        <f t="shared" si="0"/>
        <v>0.36000000000000015</v>
      </c>
      <c r="C38" s="2">
        <f>ConvFR!AR64</f>
        <v>608000000</v>
      </c>
      <c r="D38" s="2">
        <f>FlexFR!BN67</f>
        <v>653000000</v>
      </c>
    </row>
    <row r="39" spans="2:4" x14ac:dyDescent="0.8">
      <c r="B39" s="7">
        <f t="shared" si="0"/>
        <v>0.37000000000000016</v>
      </c>
      <c r="C39" s="2">
        <f>ConvFR!AR69</f>
        <v>608000000</v>
      </c>
      <c r="D39" s="2">
        <f>FlexFR!BN72</f>
        <v>630000000</v>
      </c>
    </row>
    <row r="40" spans="2:4" x14ac:dyDescent="0.8">
      <c r="B40" s="7">
        <f t="shared" si="0"/>
        <v>0.38000000000000017</v>
      </c>
      <c r="C40" s="2">
        <f>ConvFR!AR19</f>
        <v>626000000</v>
      </c>
      <c r="D40" s="2">
        <f>FlexFR!BN22</f>
        <v>652000000</v>
      </c>
    </row>
    <row r="41" spans="2:4" x14ac:dyDescent="0.8">
      <c r="B41" s="7">
        <f t="shared" si="0"/>
        <v>0.39000000000000018</v>
      </c>
      <c r="C41" s="2">
        <f>ConvFR!AR12</f>
        <v>633000000</v>
      </c>
      <c r="D41" s="2">
        <f>FlexFR!BN15</f>
        <v>635000000</v>
      </c>
    </row>
    <row r="42" spans="2:4" x14ac:dyDescent="0.8">
      <c r="B42" s="7">
        <f t="shared" si="0"/>
        <v>0.40000000000000019</v>
      </c>
      <c r="C42" s="2">
        <f>ConvFR!AR42</f>
        <v>633000000</v>
      </c>
      <c r="D42" s="2">
        <f>FlexFR!BN45</f>
        <v>654000000</v>
      </c>
    </row>
    <row r="43" spans="2:4" x14ac:dyDescent="0.8">
      <c r="B43" s="7">
        <f t="shared" si="0"/>
        <v>0.4100000000000002</v>
      </c>
      <c r="C43" s="2">
        <f>ConvFR!AR55</f>
        <v>645000000</v>
      </c>
      <c r="D43" s="2">
        <f>FlexFR!BN58</f>
        <v>658000000</v>
      </c>
    </row>
    <row r="44" spans="2:4" x14ac:dyDescent="0.8">
      <c r="B44" s="7">
        <f t="shared" si="0"/>
        <v>0.42000000000000021</v>
      </c>
      <c r="C44" s="2">
        <f>ConvFR!AR61</f>
        <v>661000000</v>
      </c>
      <c r="D44" s="2">
        <f>FlexFR!BN64</f>
        <v>674000000</v>
      </c>
    </row>
    <row r="45" spans="2:4" x14ac:dyDescent="0.8">
      <c r="B45" s="7">
        <f t="shared" si="0"/>
        <v>0.43000000000000022</v>
      </c>
      <c r="C45" s="2">
        <f>ConvFR!AR109</f>
        <v>663000000</v>
      </c>
      <c r="D45" s="2">
        <f>FlexFR!BN112</f>
        <v>670000000</v>
      </c>
    </row>
    <row r="46" spans="2:4" x14ac:dyDescent="0.8">
      <c r="B46" s="7">
        <f t="shared" si="0"/>
        <v>0.44000000000000022</v>
      </c>
      <c r="C46" s="2">
        <f>ConvFR!AR82</f>
        <v>669000000</v>
      </c>
      <c r="D46" s="2">
        <f>FlexFR!BN85</f>
        <v>696000000</v>
      </c>
    </row>
    <row r="47" spans="2:4" x14ac:dyDescent="0.8">
      <c r="B47" s="7">
        <f t="shared" si="0"/>
        <v>0.45000000000000023</v>
      </c>
      <c r="C47" s="2">
        <f>ConvFR!AR25</f>
        <v>672000000</v>
      </c>
      <c r="D47" s="2">
        <f>FlexFR!BN28</f>
        <v>696000000</v>
      </c>
    </row>
    <row r="48" spans="2:4" x14ac:dyDescent="0.8">
      <c r="B48" s="7">
        <f t="shared" si="0"/>
        <v>0.46000000000000024</v>
      </c>
      <c r="C48" s="2">
        <f>ConvFR!AR79</f>
        <v>677000000</v>
      </c>
      <c r="D48" s="2">
        <f>FlexFR!BN82</f>
        <v>665000000</v>
      </c>
    </row>
    <row r="49" spans="2:4" x14ac:dyDescent="0.8">
      <c r="B49" s="7">
        <f t="shared" si="0"/>
        <v>0.47000000000000025</v>
      </c>
      <c r="C49" s="2">
        <f>ConvFR!AR49</f>
        <v>680000000</v>
      </c>
      <c r="D49" s="2">
        <f>FlexFR!BN52</f>
        <v>683000000</v>
      </c>
    </row>
    <row r="50" spans="2:4" x14ac:dyDescent="0.8">
      <c r="B50" s="7">
        <f t="shared" si="0"/>
        <v>0.48000000000000026</v>
      </c>
      <c r="C50" s="2">
        <f>ConvFR!AR15</f>
        <v>684000000</v>
      </c>
      <c r="D50" s="2">
        <f>FlexFR!BN18</f>
        <v>680000000</v>
      </c>
    </row>
    <row r="51" spans="2:4" x14ac:dyDescent="0.8">
      <c r="B51" s="7">
        <f t="shared" si="0"/>
        <v>0.49000000000000027</v>
      </c>
      <c r="C51" s="2">
        <f>ConvFR!AR80</f>
        <v>686000000</v>
      </c>
      <c r="D51" s="2">
        <f>FlexFR!BN83</f>
        <v>680000000</v>
      </c>
    </row>
    <row r="52" spans="2:4" x14ac:dyDescent="0.8">
      <c r="B52" s="7">
        <f t="shared" si="0"/>
        <v>0.50000000000000022</v>
      </c>
      <c r="C52" s="2">
        <f>ConvFR!AR30</f>
        <v>687000000</v>
      </c>
      <c r="D52" s="2">
        <f>FlexFR!BN33</f>
        <v>663000000</v>
      </c>
    </row>
    <row r="53" spans="2:4" x14ac:dyDescent="0.8">
      <c r="B53" s="7">
        <f t="shared" si="0"/>
        <v>0.51000000000000023</v>
      </c>
      <c r="C53" s="2">
        <f>ConvFR!AR41</f>
        <v>696000000</v>
      </c>
      <c r="D53" s="2">
        <f>FlexFR!BN44</f>
        <v>676000000</v>
      </c>
    </row>
    <row r="54" spans="2:4" x14ac:dyDescent="0.8">
      <c r="B54" s="7">
        <f t="shared" si="0"/>
        <v>0.52000000000000024</v>
      </c>
      <c r="C54" s="2">
        <f>ConvFR!AR52</f>
        <v>699000000</v>
      </c>
      <c r="D54" s="2">
        <f>FlexFR!BN55</f>
        <v>694000000</v>
      </c>
    </row>
    <row r="55" spans="2:4" x14ac:dyDescent="0.8">
      <c r="B55" s="7">
        <f t="shared" si="0"/>
        <v>0.53000000000000025</v>
      </c>
      <c r="C55" s="2">
        <f>ConvFR!AR45</f>
        <v>701000000</v>
      </c>
      <c r="D55" s="2">
        <f>FlexFR!BN48</f>
        <v>680000000</v>
      </c>
    </row>
    <row r="56" spans="2:4" x14ac:dyDescent="0.8">
      <c r="B56" s="7">
        <f t="shared" si="0"/>
        <v>0.54000000000000026</v>
      </c>
      <c r="C56" s="2">
        <f>ConvFR!AR35</f>
        <v>703000000</v>
      </c>
      <c r="D56" s="2">
        <f>FlexFR!BN38</f>
        <v>687000000</v>
      </c>
    </row>
    <row r="57" spans="2:4" x14ac:dyDescent="0.8">
      <c r="B57" s="7">
        <f t="shared" si="0"/>
        <v>0.55000000000000027</v>
      </c>
      <c r="C57" s="2">
        <f>ConvFR!AR53</f>
        <v>703000000</v>
      </c>
      <c r="D57" s="2">
        <f>FlexFR!BN56</f>
        <v>696000000</v>
      </c>
    </row>
    <row r="58" spans="2:4" x14ac:dyDescent="0.8">
      <c r="B58" s="7">
        <f t="shared" si="0"/>
        <v>0.56000000000000028</v>
      </c>
      <c r="C58" s="2">
        <f>ConvFR!AR62</f>
        <v>703000000</v>
      </c>
      <c r="D58" s="2">
        <f>FlexFR!BN65</f>
        <v>696000000</v>
      </c>
    </row>
    <row r="59" spans="2:4" x14ac:dyDescent="0.8">
      <c r="B59" s="7">
        <f t="shared" si="0"/>
        <v>0.57000000000000028</v>
      </c>
      <c r="C59" s="2">
        <f>ConvFR!AR28</f>
        <v>705000000</v>
      </c>
      <c r="D59" s="2">
        <f>FlexFR!BN31</f>
        <v>702000000</v>
      </c>
    </row>
    <row r="60" spans="2:4" x14ac:dyDescent="0.8">
      <c r="B60" s="7">
        <f t="shared" si="0"/>
        <v>0.58000000000000029</v>
      </c>
      <c r="C60" s="2">
        <f>ConvFR!AR16</f>
        <v>707000000</v>
      </c>
      <c r="D60" s="2">
        <f>FlexFR!BN19</f>
        <v>693000000</v>
      </c>
    </row>
    <row r="61" spans="2:4" x14ac:dyDescent="0.8">
      <c r="B61" s="7">
        <f t="shared" si="0"/>
        <v>0.5900000000000003</v>
      </c>
      <c r="C61" s="2">
        <f>ConvFR!AR101</f>
        <v>707000000</v>
      </c>
      <c r="D61" s="2">
        <f>FlexFR!BN104</f>
        <v>681000000</v>
      </c>
    </row>
    <row r="62" spans="2:4" x14ac:dyDescent="0.8">
      <c r="B62" s="7">
        <f t="shared" si="0"/>
        <v>0.60000000000000031</v>
      </c>
      <c r="C62" s="2">
        <f>ConvFR!AR38</f>
        <v>708000000</v>
      </c>
      <c r="D62" s="2">
        <f>FlexFR!BN41</f>
        <v>704000000</v>
      </c>
    </row>
    <row r="63" spans="2:4" x14ac:dyDescent="0.8">
      <c r="B63" s="7">
        <f t="shared" si="0"/>
        <v>0.61000000000000032</v>
      </c>
      <c r="C63" s="2">
        <f>ConvFR!AR63</f>
        <v>727000000</v>
      </c>
      <c r="D63" s="2">
        <f>FlexFR!BN66</f>
        <v>710000000</v>
      </c>
    </row>
    <row r="64" spans="2:4" x14ac:dyDescent="0.8">
      <c r="B64" s="7">
        <f t="shared" si="0"/>
        <v>0.62000000000000033</v>
      </c>
      <c r="C64" s="2">
        <f>ConvFR!AR21</f>
        <v>733000000</v>
      </c>
      <c r="D64" s="2">
        <f>FlexFR!BN24</f>
        <v>713000000</v>
      </c>
    </row>
    <row r="65" spans="2:4" x14ac:dyDescent="0.8">
      <c r="B65" s="7">
        <f t="shared" si="0"/>
        <v>0.63000000000000034</v>
      </c>
      <c r="C65" s="2">
        <f>ConvFR!AR51</f>
        <v>733000000</v>
      </c>
      <c r="D65" s="2">
        <f>FlexFR!BN54</f>
        <v>719000000</v>
      </c>
    </row>
    <row r="66" spans="2:4" x14ac:dyDescent="0.8">
      <c r="B66" s="7">
        <f t="shared" si="0"/>
        <v>0.64000000000000035</v>
      </c>
      <c r="C66" s="2">
        <f>ConvFR!AR47</f>
        <v>743000000</v>
      </c>
      <c r="D66" s="2">
        <f>FlexFR!BN50</f>
        <v>731000000</v>
      </c>
    </row>
    <row r="67" spans="2:4" x14ac:dyDescent="0.8">
      <c r="B67" s="7">
        <f t="shared" si="0"/>
        <v>0.65000000000000036</v>
      </c>
      <c r="C67" s="2">
        <f>ConvFR!AR22</f>
        <v>744000000</v>
      </c>
      <c r="D67" s="2">
        <f>FlexFR!BN25</f>
        <v>739000000</v>
      </c>
    </row>
    <row r="68" spans="2:4" x14ac:dyDescent="0.8">
      <c r="B68" s="7">
        <f t="shared" si="0"/>
        <v>0.66000000000000036</v>
      </c>
      <c r="C68" s="2">
        <f>ConvFR!AR78</f>
        <v>746000000</v>
      </c>
      <c r="D68" s="2">
        <f>FlexFR!BN81</f>
        <v>717000000</v>
      </c>
    </row>
    <row r="69" spans="2:4" x14ac:dyDescent="0.8">
      <c r="B69" s="7">
        <f t="shared" ref="B69:B102" si="1">B68+1/COUNT(D$3:D$102)</f>
        <v>0.67000000000000037</v>
      </c>
      <c r="C69" s="2">
        <f>ConvFR!AR13</f>
        <v>751000000</v>
      </c>
      <c r="D69" s="2">
        <f>FlexFR!BN16</f>
        <v>734000000</v>
      </c>
    </row>
    <row r="70" spans="2:4" x14ac:dyDescent="0.8">
      <c r="B70" s="7">
        <f t="shared" si="1"/>
        <v>0.68000000000000038</v>
      </c>
      <c r="C70" s="2">
        <f>ConvFR!AR39</f>
        <v>754000000</v>
      </c>
      <c r="D70" s="2">
        <f>FlexFR!BN42</f>
        <v>731000000</v>
      </c>
    </row>
    <row r="71" spans="2:4" x14ac:dyDescent="0.8">
      <c r="B71" s="7">
        <f t="shared" si="1"/>
        <v>0.69000000000000039</v>
      </c>
      <c r="C71" s="2">
        <f>ConvFR!AR96</f>
        <v>754000000</v>
      </c>
      <c r="D71" s="2">
        <f>FlexFR!BN99</f>
        <v>728000000</v>
      </c>
    </row>
    <row r="72" spans="2:4" x14ac:dyDescent="0.8">
      <c r="B72" s="7">
        <f t="shared" si="1"/>
        <v>0.7000000000000004</v>
      </c>
      <c r="C72" s="2">
        <f>ConvFR!AR71</f>
        <v>761000000</v>
      </c>
      <c r="D72" s="2">
        <f>FlexFR!BN74</f>
        <v>730000000</v>
      </c>
    </row>
    <row r="73" spans="2:4" x14ac:dyDescent="0.8">
      <c r="B73" s="7">
        <f t="shared" si="1"/>
        <v>0.71000000000000041</v>
      </c>
      <c r="C73" s="2">
        <f>ConvFR!AR102</f>
        <v>769000000</v>
      </c>
      <c r="D73" s="2">
        <f>FlexFR!BN105</f>
        <v>732000000</v>
      </c>
    </row>
    <row r="74" spans="2:4" x14ac:dyDescent="0.8">
      <c r="B74" s="7">
        <f t="shared" si="1"/>
        <v>0.72000000000000042</v>
      </c>
      <c r="C74" s="2">
        <f>ConvFR!AR37</f>
        <v>777000000</v>
      </c>
      <c r="D74" s="2">
        <f>FlexFR!BN40</f>
        <v>739000000</v>
      </c>
    </row>
    <row r="75" spans="2:4" x14ac:dyDescent="0.8">
      <c r="B75" s="7">
        <f t="shared" si="1"/>
        <v>0.73000000000000043</v>
      </c>
      <c r="C75" s="2">
        <f>ConvFR!AR46</f>
        <v>781000000</v>
      </c>
      <c r="D75" s="2">
        <f>FlexFR!BN49</f>
        <v>752000000</v>
      </c>
    </row>
    <row r="76" spans="2:4" x14ac:dyDescent="0.8">
      <c r="B76" s="7">
        <f t="shared" si="1"/>
        <v>0.74000000000000044</v>
      </c>
      <c r="C76" s="2">
        <f>ConvFR!AR87</f>
        <v>794000000</v>
      </c>
      <c r="D76" s="2">
        <f>FlexFR!BN90</f>
        <v>752000000</v>
      </c>
    </row>
    <row r="77" spans="2:4" x14ac:dyDescent="0.8">
      <c r="B77" s="7">
        <f t="shared" si="1"/>
        <v>0.75000000000000044</v>
      </c>
      <c r="C77" s="2">
        <f>ConvFR!AR50</f>
        <v>819000000</v>
      </c>
      <c r="D77" s="2">
        <f>FlexFR!BN53</f>
        <v>783000000</v>
      </c>
    </row>
    <row r="78" spans="2:4" x14ac:dyDescent="0.8">
      <c r="B78" s="7">
        <f t="shared" si="1"/>
        <v>0.76000000000000045</v>
      </c>
      <c r="C78" s="2">
        <f>ConvFR!AR104</f>
        <v>819000000</v>
      </c>
      <c r="D78" s="2">
        <f>FlexFR!BN107</f>
        <v>782000000</v>
      </c>
    </row>
    <row r="79" spans="2:4" x14ac:dyDescent="0.8">
      <c r="B79" s="7">
        <f t="shared" si="1"/>
        <v>0.77000000000000046</v>
      </c>
      <c r="C79" s="2">
        <f>ConvFR!AR74</f>
        <v>821000000</v>
      </c>
      <c r="D79" s="2">
        <f>FlexFR!BN77</f>
        <v>778000000</v>
      </c>
    </row>
    <row r="80" spans="2:4" x14ac:dyDescent="0.8">
      <c r="B80" s="7">
        <f t="shared" si="1"/>
        <v>0.78000000000000047</v>
      </c>
      <c r="C80" s="2">
        <f>ConvFR!AR26</f>
        <v>830000000</v>
      </c>
      <c r="D80" s="2">
        <f>FlexFR!BN29</f>
        <v>798000000</v>
      </c>
    </row>
    <row r="81" spans="2:4" x14ac:dyDescent="0.8">
      <c r="B81" s="7">
        <f t="shared" si="1"/>
        <v>0.79000000000000048</v>
      </c>
      <c r="C81" s="2">
        <f>ConvFR!AR110</f>
        <v>831000000</v>
      </c>
      <c r="D81" s="2">
        <f>FlexFR!BN113</f>
        <v>774000000</v>
      </c>
    </row>
    <row r="82" spans="2:4" x14ac:dyDescent="0.8">
      <c r="B82" s="7">
        <f t="shared" si="1"/>
        <v>0.80000000000000049</v>
      </c>
      <c r="C82" s="2">
        <f>ConvFR!AR83</f>
        <v>841000000</v>
      </c>
      <c r="D82" s="2">
        <f>FlexFR!BN86</f>
        <v>794000000</v>
      </c>
    </row>
    <row r="83" spans="2:4" x14ac:dyDescent="0.8">
      <c r="B83">
        <f t="shared" si="1"/>
        <v>0.8100000000000005</v>
      </c>
      <c r="C83" s="2">
        <f>ConvFR!AR76</f>
        <v>847000000</v>
      </c>
      <c r="D83" s="2">
        <f>FlexFR!BN79</f>
        <v>811000000</v>
      </c>
    </row>
    <row r="84" spans="2:4" x14ac:dyDescent="0.8">
      <c r="B84">
        <f t="shared" si="1"/>
        <v>0.82000000000000051</v>
      </c>
      <c r="C84" s="2">
        <f>ConvFR!AR54</f>
        <v>848000000</v>
      </c>
      <c r="D84" s="2">
        <f>FlexFR!BN57</f>
        <v>816000000</v>
      </c>
    </row>
    <row r="85" spans="2:4" x14ac:dyDescent="0.8">
      <c r="B85">
        <f t="shared" si="1"/>
        <v>0.83000000000000052</v>
      </c>
      <c r="C85" s="2">
        <f>ConvFR!AR17</f>
        <v>856000000</v>
      </c>
      <c r="D85" s="2">
        <f>FlexFR!BN20</f>
        <v>835000000</v>
      </c>
    </row>
    <row r="86" spans="2:4" x14ac:dyDescent="0.8">
      <c r="B86">
        <f t="shared" si="1"/>
        <v>0.84000000000000052</v>
      </c>
      <c r="C86" s="2">
        <f>ConvFR!AR56</f>
        <v>873000000</v>
      </c>
      <c r="D86" s="2">
        <f>FlexFR!BN59</f>
        <v>819000000</v>
      </c>
    </row>
    <row r="87" spans="2:4" x14ac:dyDescent="0.8">
      <c r="B87">
        <f t="shared" si="1"/>
        <v>0.85000000000000053</v>
      </c>
      <c r="C87" s="2">
        <f>ConvFR!AR99</f>
        <v>874000000</v>
      </c>
      <c r="D87" s="2">
        <f>FlexFR!BN102</f>
        <v>830000000</v>
      </c>
    </row>
    <row r="88" spans="2:4" x14ac:dyDescent="0.8">
      <c r="B88">
        <f t="shared" si="1"/>
        <v>0.86000000000000054</v>
      </c>
      <c r="C88" s="2">
        <f>ConvFR!AR106</f>
        <v>890000000</v>
      </c>
      <c r="D88" s="2">
        <f>FlexFR!BN109</f>
        <v>840000000</v>
      </c>
    </row>
    <row r="89" spans="2:4" x14ac:dyDescent="0.8">
      <c r="B89">
        <f t="shared" si="1"/>
        <v>0.87000000000000055</v>
      </c>
      <c r="C89" s="2">
        <f>ConvFR!AR57</f>
        <v>891000000</v>
      </c>
      <c r="D89" s="2">
        <f>FlexFR!BN60</f>
        <v>853000000</v>
      </c>
    </row>
    <row r="90" spans="2:4" x14ac:dyDescent="0.8">
      <c r="B90">
        <f t="shared" si="1"/>
        <v>0.88000000000000056</v>
      </c>
      <c r="C90" s="2">
        <f>ConvFR!AR24</f>
        <v>898000000</v>
      </c>
      <c r="D90" s="2">
        <f>FlexFR!BN27</f>
        <v>883000000</v>
      </c>
    </row>
    <row r="91" spans="2:4" x14ac:dyDescent="0.8">
      <c r="B91">
        <f t="shared" si="1"/>
        <v>0.89000000000000057</v>
      </c>
      <c r="C91" s="2">
        <f>ConvFR!AR32</f>
        <v>906000000</v>
      </c>
      <c r="D91" s="2">
        <f>FlexFR!BN35</f>
        <v>862000000</v>
      </c>
    </row>
    <row r="92" spans="2:4" x14ac:dyDescent="0.8">
      <c r="B92">
        <f t="shared" si="1"/>
        <v>0.90000000000000058</v>
      </c>
      <c r="C92" s="2">
        <f>ConvFR!AR31</f>
        <v>913000000</v>
      </c>
      <c r="D92" s="2">
        <f>FlexFR!BN34</f>
        <v>880000000</v>
      </c>
    </row>
    <row r="93" spans="2:4" x14ac:dyDescent="0.8">
      <c r="B93">
        <f t="shared" si="1"/>
        <v>0.91000000000000059</v>
      </c>
      <c r="C93" s="2">
        <f>ConvFR!AR98</f>
        <v>917000000</v>
      </c>
      <c r="D93" s="2">
        <f>FlexFR!BN101</f>
        <v>874000000</v>
      </c>
    </row>
    <row r="94" spans="2:4" x14ac:dyDescent="0.8">
      <c r="B94">
        <f t="shared" si="1"/>
        <v>0.9200000000000006</v>
      </c>
      <c r="C94" s="2">
        <f>ConvFR!AR92</f>
        <v>919000000</v>
      </c>
      <c r="D94" s="2">
        <f>FlexFR!BN95</f>
        <v>882000000</v>
      </c>
    </row>
    <row r="95" spans="2:4" x14ac:dyDescent="0.8">
      <c r="B95">
        <f t="shared" si="1"/>
        <v>0.9300000000000006</v>
      </c>
      <c r="C95" s="2">
        <f>ConvFR!AR89</f>
        <v>929000000</v>
      </c>
      <c r="D95" s="2">
        <f>FlexFR!BN92</f>
        <v>900000000</v>
      </c>
    </row>
    <row r="96" spans="2:4" x14ac:dyDescent="0.8">
      <c r="B96">
        <f t="shared" si="1"/>
        <v>0.94000000000000061</v>
      </c>
      <c r="C96" s="2">
        <f>ConvFR!AR33</f>
        <v>938000000</v>
      </c>
      <c r="D96" s="2">
        <f>FlexFR!BN36</f>
        <v>899000000</v>
      </c>
    </row>
    <row r="97" spans="2:4" x14ac:dyDescent="0.8">
      <c r="B97">
        <f t="shared" si="1"/>
        <v>0.95000000000000062</v>
      </c>
      <c r="C97" s="2">
        <f>ConvFR!AR84</f>
        <v>948000000</v>
      </c>
      <c r="D97" s="2">
        <f>FlexFR!BN87</f>
        <v>901000000</v>
      </c>
    </row>
    <row r="98" spans="2:4" x14ac:dyDescent="0.8">
      <c r="B98">
        <f t="shared" si="1"/>
        <v>0.96000000000000063</v>
      </c>
      <c r="C98" s="2">
        <f>ConvFR!AR72</f>
        <v>954000000</v>
      </c>
      <c r="D98" s="2">
        <f>FlexFR!BN75</f>
        <v>918000000</v>
      </c>
    </row>
    <row r="99" spans="2:4" x14ac:dyDescent="0.8">
      <c r="B99">
        <f t="shared" si="1"/>
        <v>0.97000000000000064</v>
      </c>
      <c r="C99" s="2">
        <f>ConvFR!AR81</f>
        <v>968000000</v>
      </c>
      <c r="D99" s="2">
        <f>FlexFR!BN84</f>
        <v>934000000</v>
      </c>
    </row>
    <row r="100" spans="2:4" x14ac:dyDescent="0.8">
      <c r="B100">
        <f t="shared" si="1"/>
        <v>0.98000000000000065</v>
      </c>
      <c r="C100" s="2">
        <f>ConvFR!AR97</f>
        <v>1035000000</v>
      </c>
      <c r="D100" s="2">
        <f>FlexFR!BN100</f>
        <v>1000000000</v>
      </c>
    </row>
    <row r="101" spans="2:4" x14ac:dyDescent="0.8">
      <c r="B101">
        <f t="shared" si="1"/>
        <v>0.99000000000000066</v>
      </c>
      <c r="C101" s="2">
        <f>ConvFR!AR65</f>
        <v>1038000000</v>
      </c>
      <c r="D101" s="2">
        <f>FlexFR!BN68</f>
        <v>999000000</v>
      </c>
    </row>
    <row r="102" spans="2:4" x14ac:dyDescent="0.8">
      <c r="B102">
        <f t="shared" si="1"/>
        <v>1.0000000000000007</v>
      </c>
      <c r="C102" s="2">
        <f>ConvFR!AR43</f>
        <v>1227000000</v>
      </c>
      <c r="D102" s="2">
        <f>FlexFR!BN46</f>
        <v>1195000000</v>
      </c>
    </row>
    <row r="103" spans="2:4" x14ac:dyDescent="0.8">
      <c r="D103" s="2"/>
    </row>
    <row r="104" spans="2:4" x14ac:dyDescent="0.8">
      <c r="D104" s="2"/>
    </row>
    <row r="105" spans="2:4" x14ac:dyDescent="0.8">
      <c r="D105" s="2"/>
    </row>
    <row r="106" spans="2:4" x14ac:dyDescent="0.8">
      <c r="D106" s="2"/>
    </row>
    <row r="107" spans="2:4" x14ac:dyDescent="0.8">
      <c r="D107" s="2"/>
    </row>
    <row r="108" spans="2:4" x14ac:dyDescent="0.8">
      <c r="D108" s="2"/>
    </row>
    <row r="109" spans="2:4" x14ac:dyDescent="0.8">
      <c r="D109" s="2"/>
    </row>
    <row r="110" spans="2:4" x14ac:dyDescent="0.8">
      <c r="D110" s="2"/>
    </row>
    <row r="111" spans="2:4" x14ac:dyDescent="0.8">
      <c r="D111" s="2"/>
    </row>
    <row r="112" spans="2:4" x14ac:dyDescent="0.8">
      <c r="D112" s="2"/>
    </row>
    <row r="113" spans="4:4" x14ac:dyDescent="0.8">
      <c r="D113" s="2"/>
    </row>
    <row r="114" spans="4:4" x14ac:dyDescent="0.8">
      <c r="D114" s="2"/>
    </row>
    <row r="115" spans="4:4" x14ac:dyDescent="0.8">
      <c r="D115" s="2"/>
    </row>
    <row r="116" spans="4:4" x14ac:dyDescent="0.8">
      <c r="D116" s="2"/>
    </row>
    <row r="117" spans="4:4" x14ac:dyDescent="0.8">
      <c r="D117" s="2"/>
    </row>
    <row r="118" spans="4:4" x14ac:dyDescent="0.8">
      <c r="D118" s="2"/>
    </row>
    <row r="119" spans="4:4" x14ac:dyDescent="0.8">
      <c r="D119" s="2"/>
    </row>
    <row r="120" spans="4:4" x14ac:dyDescent="0.8">
      <c r="D120" s="2"/>
    </row>
    <row r="121" spans="4:4" x14ac:dyDescent="0.8">
      <c r="D121" s="2"/>
    </row>
    <row r="122" spans="4:4" x14ac:dyDescent="0.8">
      <c r="D122" s="2"/>
    </row>
  </sheetData>
  <sortState xmlns:xlrd2="http://schemas.microsoft.com/office/spreadsheetml/2017/richdata2" ref="C3:D102">
    <sortCondition ref="C3:C102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11</vt:i4>
      </vt:variant>
    </vt:vector>
  </HeadingPairs>
  <TitlesOfParts>
    <vt:vector size="18" baseType="lpstr">
      <vt:lpstr>ParamScen</vt:lpstr>
      <vt:lpstr>DemandScen</vt:lpstr>
      <vt:lpstr>Scen</vt:lpstr>
      <vt:lpstr>ParamFR</vt:lpstr>
      <vt:lpstr>ConvFR</vt:lpstr>
      <vt:lpstr>FlexFR</vt:lpstr>
      <vt:lpstr>TargetCurves</vt:lpstr>
      <vt:lpstr>alpha</vt:lpstr>
      <vt:lpstr>c_inst_K</vt:lpstr>
      <vt:lpstr>c_ops_K</vt:lpstr>
      <vt:lpstr>c_ops_TH</vt:lpstr>
      <vt:lpstr>discount</vt:lpstr>
      <vt:lpstr>r_rent_K</vt:lpstr>
      <vt:lpstr>r_Sales_K</vt:lpstr>
      <vt:lpstr>r_Sales_TH</vt:lpstr>
      <vt:lpstr>th</vt:lpstr>
      <vt:lpstr>theta_1</vt:lpstr>
      <vt:lpstr>theta_2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Bieri Olivier (bieriol1)</cp:lastModifiedBy>
  <dcterms:created xsi:type="dcterms:W3CDTF">2023-09-04T18:09:00Z</dcterms:created>
  <dcterms:modified xsi:type="dcterms:W3CDTF">2023-10-13T14:15:13Z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2023-09-04T18:09:24Z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ae00f55d-354f-4147-a5ba-877ec58660d1</vt:lpwstr>
  </property>
  <property fmtid="{D5CDD505-2E9C-101B-9397-08002B2CF9AE}" pid="8" name="MSIP_Label_10d9bad3-6dac-4e9a-89a3-89f3b8d247b2_ContentBits">
    <vt:lpwstr>0</vt:lpwstr>
  </property>
</Properties>
</file>